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5.xml" ContentType="application/vnd.openxmlformats-officedocument.spreadsheetml.chartsheet+xml"/>
  <Override PartName="/xl/worksheets/sheet8.xml" ContentType="application/vnd.openxmlformats-officedocument.spreadsheetml.worksheet+xml"/>
  <Override PartName="/xl/chartsheets/sheet6.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7.xml" ContentType="application/vnd.openxmlformats-officedocument.spreadsheetml.chartsheet+xml"/>
  <Override PartName="/xl/worksheets/sheet14.xml" ContentType="application/vnd.openxmlformats-officedocument.spreadsheetml.worksheet+xml"/>
  <Override PartName="/xl/chartsheets/sheet8.xml" ContentType="application/vnd.openxmlformats-officedocument.spreadsheetml.chartsheet+xml"/>
  <Override PartName="/xl/worksheets/sheet15.xml" ContentType="application/vnd.openxmlformats-officedocument.spreadsheetml.worksheet+xml"/>
  <Override PartName="/xl/chartsheets/sheet9.xml" ContentType="application/vnd.openxmlformats-officedocument.spreadsheetml.chartsheet+xml"/>
  <Override PartName="/xl/worksheets/sheet16.xml" ContentType="application/vnd.openxmlformats-officedocument.spreadsheetml.worksheet+xml"/>
  <Override PartName="/xl/chartsheets/sheet10.xml" ContentType="application/vnd.openxmlformats-officedocument.spreadsheetml.chartsheet+xml"/>
  <Override PartName="/xl/worksheets/sheet17.xml" ContentType="application/vnd.openxmlformats-officedocument.spreadsheetml.worksheet+xml"/>
  <Override PartName="/xl/chartsheets/sheet11.xml" ContentType="application/vnd.openxmlformats-officedocument.spreadsheetml.chartsheet+xml"/>
  <Override PartName="/xl/worksheets/sheet18.xml" ContentType="application/vnd.openxmlformats-officedocument.spreadsheetml.worksheet+xml"/>
  <Override PartName="/xl/chartsheets/sheet12.xml" ContentType="application/vnd.openxmlformats-officedocument.spreadsheetml.chartsheet+xml"/>
  <Override PartName="/xl/worksheets/sheet19.xml" ContentType="application/vnd.openxmlformats-officedocument.spreadsheetml.worksheet+xml"/>
  <Override PartName="/xl/chartsheets/sheet13.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chartsheets/sheet14.xml" ContentType="application/vnd.openxmlformats-officedocument.spreadsheetml.chartsheet+xml"/>
  <Override PartName="/xl/worksheets/sheet23.xml" ContentType="application/vnd.openxmlformats-officedocument.spreadsheetml.worksheet+xml"/>
  <Override PartName="/xl/chartsheets/sheet15.xml" ContentType="application/vnd.openxmlformats-officedocument.spreadsheetml.chart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9.xml" ContentType="application/vnd.openxmlformats-officedocument.spreadsheetml.chartsheet+xml"/>
  <Override PartName="/xl/chartsheets/sheet20.xml" ContentType="application/vnd.openxmlformats-officedocument.spreadsheetml.chartsheet+xml"/>
  <Override PartName="/xl/worksheets/sheet34.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35.xml" ContentType="application/vnd.openxmlformats-officedocument.spreadsheetml.worksheet+xml"/>
  <Override PartName="/xl/chartsheets/sheet23.xml" ContentType="application/vnd.openxmlformats-officedocument.spreadsheetml.chartsheet+xml"/>
  <Override PartName="/xl/worksheets/sheet36.xml" ContentType="application/vnd.openxmlformats-officedocument.spreadsheetml.worksheet+xml"/>
  <Override PartName="/xl/chartsheets/sheet24.xml" ContentType="application/vnd.openxmlformats-officedocument.spreadsheetml.chartsheet+xml"/>
  <Override PartName="/xl/worksheets/sheet37.xml" ContentType="application/vnd.openxmlformats-officedocument.spreadsheetml.worksheet+xml"/>
  <Override PartName="/xl/chartsheets/sheet25.xml" ContentType="application/vnd.openxmlformats-officedocument.spreadsheetml.chartsheet+xml"/>
  <Override PartName="/xl/worksheets/sheet38.xml" ContentType="application/vnd.openxmlformats-officedocument.spreadsheetml.worksheet+xml"/>
  <Override PartName="/xl/chartsheets/sheet26.xml" ContentType="application/vnd.openxmlformats-officedocument.spreadsheetml.chartsheet+xml"/>
  <Override PartName="/xl/worksheets/sheet39.xml" ContentType="application/vnd.openxmlformats-officedocument.spreadsheetml.worksheet+xml"/>
  <Override PartName="/xl/chartsheets/sheet27.xml" ContentType="application/vnd.openxmlformats-officedocument.spreadsheetml.chartsheet+xml"/>
  <Override PartName="/xl/worksheets/sheet40.xml" ContentType="application/vnd.openxmlformats-officedocument.spreadsheetml.worksheet+xml"/>
  <Override PartName="/xl/chartsheets/sheet28.xml" ContentType="application/vnd.openxmlformats-officedocument.spreadsheetml.chartsheet+xml"/>
  <Override PartName="/xl/worksheets/sheet41.xml" ContentType="application/vnd.openxmlformats-officedocument.spreadsheetml.worksheet+xml"/>
  <Override PartName="/xl/chartsheets/sheet29.xml" ContentType="application/vnd.openxmlformats-officedocument.spreadsheetml.chartsheet+xml"/>
  <Override PartName="/xl/worksheets/sheet42.xml" ContentType="application/vnd.openxmlformats-officedocument.spreadsheetml.worksheet+xml"/>
  <Override PartName="/xl/chartsheets/sheet30.xml" ContentType="application/vnd.openxmlformats-officedocument.spreadsheetml.chartsheet+xml"/>
  <Override PartName="/xl/worksheets/sheet43.xml" ContentType="application/vnd.openxmlformats-officedocument.spreadsheetml.worksheet+xml"/>
  <Override PartName="/xl/chartsheets/sheet31.xml" ContentType="application/vnd.openxmlformats-officedocument.spreadsheetml.chartsheet+xml"/>
  <Override PartName="/xl/worksheets/sheet44.xml" ContentType="application/vnd.openxmlformats-officedocument.spreadsheetml.worksheet+xml"/>
  <Override PartName="/xl/chartsheets/sheet32.xml" ContentType="application/vnd.openxmlformats-officedocument.spreadsheetml.chartsheet+xml"/>
  <Override PartName="/xl/worksheets/sheet45.xml" ContentType="application/vnd.openxmlformats-officedocument.spreadsheetml.worksheet+xml"/>
  <Override PartName="/xl/chartsheets/sheet33.xml" ContentType="application/vnd.openxmlformats-officedocument.spreadsheetml.chartsheet+xml"/>
  <Override PartName="/xl/worksheets/sheet46.xml" ContentType="application/vnd.openxmlformats-officedocument.spreadsheetml.worksheet+xml"/>
  <Override PartName="/xl/chartsheets/sheet34.xml" ContentType="application/vnd.openxmlformats-officedocument.spreadsheetml.chartsheet+xml"/>
  <Override PartName="/xl/worksheets/sheet47.xml" ContentType="application/vnd.openxmlformats-officedocument.spreadsheetml.worksheet+xml"/>
  <Override PartName="/xl/chartsheets/sheet35.xml" ContentType="application/vnd.openxmlformats-officedocument.spreadsheetml.chartsheet+xml"/>
  <Override PartName="/xl/worksheets/sheet48.xml" ContentType="application/vnd.openxmlformats-officedocument.spreadsheetml.worksheet+xml"/>
  <Override PartName="/xl/chartsheets/sheet36.xml" ContentType="application/vnd.openxmlformats-officedocument.spreadsheetml.chartsheet+xml"/>
  <Override PartName="/xl/worksheets/sheet49.xml" ContentType="application/vnd.openxmlformats-officedocument.spreadsheetml.worksheet+xml"/>
  <Override PartName="/xl/chartsheets/sheet37.xml" ContentType="application/vnd.openxmlformats-officedocument.spreadsheetml.chartsheet+xml"/>
  <Override PartName="/xl/worksheets/sheet50.xml" ContentType="application/vnd.openxmlformats-officedocument.spreadsheetml.worksheet+xml"/>
  <Override PartName="/xl/chartsheets/sheet38.xml" ContentType="application/vnd.openxmlformats-officedocument.spreadsheetml.chartsheet+xml"/>
  <Override PartName="/xl/worksheets/sheet51.xml" ContentType="application/vnd.openxmlformats-officedocument.spreadsheetml.worksheet+xml"/>
  <Override PartName="/xl/chartsheets/sheet39.xml" ContentType="application/vnd.openxmlformats-officedocument.spreadsheetml.chartsheet+xml"/>
  <Override PartName="/xl/worksheets/sheet52.xml" ContentType="application/vnd.openxmlformats-officedocument.spreadsheetml.worksheet+xml"/>
  <Override PartName="/xl/chartsheets/sheet40.xml" ContentType="application/vnd.openxmlformats-officedocument.spreadsheetml.chartsheet+xml"/>
  <Override PartName="/xl/worksheets/sheet53.xml" ContentType="application/vnd.openxmlformats-officedocument.spreadsheetml.worksheet+xml"/>
  <Override PartName="/xl/chartsheets/sheet41.xml" ContentType="application/vnd.openxmlformats-officedocument.spreadsheetml.chartsheet+xml"/>
  <Override PartName="/xl/worksheets/sheet54.xml" ContentType="application/vnd.openxmlformats-officedocument.spreadsheetml.worksheet+xml"/>
  <Override PartName="/xl/chartsheets/sheet42.xml" ContentType="application/vnd.openxmlformats-officedocument.spreadsheetml.chart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chartsheets/sheet43.xml" ContentType="application/vnd.openxmlformats-officedocument.spreadsheetml.chart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chartsheets/sheet44.xml" ContentType="application/vnd.openxmlformats-officedocument.spreadsheetml.chartsheet+xml"/>
  <Override PartName="/xl/worksheets/sheet61.xml" ContentType="application/vnd.openxmlformats-officedocument.spreadsheetml.worksheet+xml"/>
  <Override PartName="/xl/chartsheets/sheet45.xml" ContentType="application/vnd.openxmlformats-officedocument.spreadsheetml.chartsheet+xml"/>
  <Override PartName="/xl/worksheets/sheet62.xml" ContentType="application/vnd.openxmlformats-officedocument.spreadsheetml.worksheet+xml"/>
  <Override PartName="/xl/chartsheets/sheet46.xml" ContentType="application/vnd.openxmlformats-officedocument.spreadsheetml.chartsheet+xml"/>
  <Override PartName="/xl/worksheets/sheet63.xml" ContentType="application/vnd.openxmlformats-officedocument.spreadsheetml.worksheet+xml"/>
  <Override PartName="/xl/chartsheets/sheet47.xml" ContentType="application/vnd.openxmlformats-officedocument.spreadsheetml.chartsheet+xml"/>
  <Override PartName="/xl/worksheets/sheet64.xml" ContentType="application/vnd.openxmlformats-officedocument.spreadsheetml.worksheet+xml"/>
  <Override PartName="/xl/chartsheets/sheet48.xml" ContentType="application/vnd.openxmlformats-officedocument.spreadsheetml.chart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chartsheets/sheet49.xml" ContentType="application/vnd.openxmlformats-officedocument.spreadsheetml.chartsheet+xml"/>
  <Override PartName="/xl/worksheets/sheet68.xml" ContentType="application/vnd.openxmlformats-officedocument.spreadsheetml.worksheet+xml"/>
  <Override PartName="/xl/chartsheets/sheet50.xml" ContentType="application/vnd.openxmlformats-officedocument.spreadsheetml.chartsheet+xml"/>
  <Override PartName="/xl/worksheets/sheet69.xml" ContentType="application/vnd.openxmlformats-officedocument.spreadsheetml.worksheet+xml"/>
  <Override PartName="/xl/chartsheets/sheet51.xml" ContentType="application/vnd.openxmlformats-officedocument.spreadsheetml.chartsheet+xml"/>
  <Override PartName="/xl/worksheets/sheet70.xml" ContentType="application/vnd.openxmlformats-officedocument.spreadsheetml.worksheet+xml"/>
  <Override PartName="/xl/chartsheets/sheet52.xml" ContentType="application/vnd.openxmlformats-officedocument.spreadsheetml.chart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chartsheets/sheet53.xml" ContentType="application/vnd.openxmlformats-officedocument.spreadsheetml.chartsheet+xml"/>
  <Override PartName="/xl/worksheets/sheet74.xml" ContentType="application/vnd.openxmlformats-officedocument.spreadsheetml.worksheet+xml"/>
  <Override PartName="/xl/chartsheets/sheet54.xml" ContentType="application/vnd.openxmlformats-officedocument.spreadsheetml.chartsheet+xml"/>
  <Override PartName="/xl/chartsheets/sheet55.xml" ContentType="application/vnd.openxmlformats-officedocument.spreadsheetml.chartsheet+xml"/>
  <Override PartName="/xl/worksheets/sheet75.xml" ContentType="application/vnd.openxmlformats-officedocument.spreadsheetml.worksheet+xml"/>
  <Override PartName="/xl/worksheets/sheet76.xml" ContentType="application/vnd.openxmlformats-officedocument.spreadsheetml.worksheet+xml"/>
  <Override PartName="/xl/chartsheets/sheet56.xml" ContentType="application/vnd.openxmlformats-officedocument.spreadsheetml.chartsheet+xml"/>
  <Override PartName="/xl/worksheets/sheet77.xml" ContentType="application/vnd.openxmlformats-officedocument.spreadsheetml.worksheet+xml"/>
  <Override PartName="/xl/chartsheets/sheet57.xml" ContentType="application/vnd.openxmlformats-officedocument.spreadsheetml.chartsheet+xml"/>
  <Override PartName="/xl/worksheets/sheet78.xml" ContentType="application/vnd.openxmlformats-officedocument.spreadsheetml.worksheet+xml"/>
  <Override PartName="/xl/worksheets/sheet79.xml" ContentType="application/vnd.openxmlformats-officedocument.spreadsheetml.worksheet+xml"/>
  <Override PartName="/xl/chartsheets/sheet58.xml" ContentType="application/vnd.openxmlformats-officedocument.spreadsheetml.chartsheet+xml"/>
  <Override PartName="/xl/worksheets/sheet80.xml" ContentType="application/vnd.openxmlformats-officedocument.spreadsheetml.worksheet+xml"/>
  <Override PartName="/xl/chartsheets/sheet59.xml" ContentType="application/vnd.openxmlformats-officedocument.spreadsheetml.chart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drawings/drawing21.xml" ContentType="application/vnd.openxmlformats-officedocument.drawing+xml"/>
  <Override PartName="/xl/charts/chart12.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5.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6.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9.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1.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2.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3.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4.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5.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6.xml" ContentType="application/vnd.openxmlformats-officedocument.drawingml.chart+xml"/>
  <Override PartName="/xl/drawings/drawing50.xml" ContentType="application/vnd.openxmlformats-officedocument.drawing+xml"/>
  <Override PartName="/xl/charts/chart27.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8.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9.xml" ContentType="application/vnd.openxmlformats-officedocument.drawingml.chart+xml"/>
  <Override PartName="/xl/theme/themeOverride1.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30.xml" ContentType="application/vnd.openxmlformats-officedocument.drawingml.chart+xml"/>
  <Override PartName="/xl/theme/themeOverride2.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charts/chart31.xml" ContentType="application/vnd.openxmlformats-officedocument.drawingml.chart+xml"/>
  <Override PartName="/xl/theme/themeOverride3.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3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3.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4.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5.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36.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7.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38.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0.xml" ContentType="application/vnd.openxmlformats-officedocument.drawingml.chart+xml"/>
  <Override PartName="/xl/drawings/drawing77.xml" ContentType="application/vnd.openxmlformats-officedocument.drawing+xml"/>
  <Override PartName="/xl/charts/chart41.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2.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3.xml" ContentType="application/vnd.openxmlformats-officedocument.drawingml.chart+xml"/>
  <Override PartName="/xl/theme/themeOverride4.xml" ContentType="application/vnd.openxmlformats-officedocument.themeOverride+xml"/>
  <Override PartName="/xl/drawings/drawing82.xml" ContentType="application/vnd.openxmlformats-officedocument.drawingml.chartshapes+xml"/>
  <Override PartName="/xl/drawings/drawing83.xml" ContentType="application/vnd.openxmlformats-officedocument.drawing+xml"/>
  <Override PartName="/xl/charts/chart44.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45.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6.xml" ContentType="application/vnd.openxmlformats-officedocument.drawingml.chart+xml"/>
  <Override PartName="/xl/drawings/drawing88.xml" ContentType="application/vnd.openxmlformats-officedocument.drawingml.chartshapes+xml"/>
  <Override PartName="/xl/charts/chart47.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48.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49.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50.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51.xml" ContentType="application/vnd.openxmlformats-officedocument.drawingml.chart+xml"/>
  <Override PartName="/xl/drawings/drawing97.xml" ContentType="application/vnd.openxmlformats-officedocument.drawing+xml"/>
  <Override PartName="/xl/charts/chart5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drawings/drawing100.xml" ContentType="application/vnd.openxmlformats-officedocument.drawing+xml"/>
  <Override PartName="/xl/charts/chart53.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54.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55.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56.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57.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8.xml" ContentType="application/vnd.openxmlformats-officedocument.drawingml.chart+xml"/>
  <Override PartName="/xl/drawings/drawing111.xml" ContentType="application/vnd.openxmlformats-officedocument.drawing+xml"/>
  <Override PartName="/xl/charts/chart59.xml" ContentType="application/vnd.openxmlformats-officedocument.drawingml.chart+xml"/>
  <Override PartName="/xl/drawings/drawing112.xml" ContentType="application/vnd.openxmlformats-officedocument.drawing+xml"/>
  <Override PartName="/xl/charts/chart60.xml" ContentType="application/vnd.openxmlformats-officedocument.drawingml.chart+xml"/>
  <Override PartName="/xl/drawings/drawing113.xml" ContentType="application/vnd.openxmlformats-officedocument.drawing+xml"/>
  <Override PartName="/xl/charts/chart61.xml" ContentType="application/vnd.openxmlformats-officedocument.drawingml.chart+xml"/>
  <Override PartName="/xl/drawings/drawing114.xml" ContentType="application/vnd.openxmlformats-officedocument.drawing+xml"/>
  <Override PartName="/xl/charts/chart62.xml" ContentType="application/vnd.openxmlformats-officedocument.drawingml.chart+xml"/>
  <Override PartName="/xl/drawings/drawing115.xml" ContentType="application/vnd.openxmlformats-officedocument.drawing+xml"/>
  <Override PartName="/xl/charts/chart6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H:\Scotland's Population 2017\Final\"/>
    </mc:Choice>
  </mc:AlternateContent>
  <bookViews>
    <workbookView xWindow="9450" yWindow="345" windowWidth="9510" windowHeight="7845" tabRatio="898"/>
  </bookViews>
  <sheets>
    <sheet name="Contents" sheetId="115" r:id="rId1"/>
    <sheet name="Data 1.1" sheetId="87" r:id="rId2"/>
    <sheet name="Figure 1.1" sheetId="88" r:id="rId3"/>
    <sheet name="Data 1.2" sheetId="83" r:id="rId4"/>
    <sheet name="Figure 1.2" sheetId="84" r:id="rId5"/>
    <sheet name="Data 1.3" sheetId="93" r:id="rId6"/>
    <sheet name="Figure 1.3" sheetId="94" r:id="rId7"/>
    <sheet name="Data 1.4" sheetId="60" r:id="rId8"/>
    <sheet name="Figure 1.4" sheetId="61" r:id="rId9"/>
    <sheet name="Table 1.1" sheetId="103" r:id="rId10"/>
    <sheet name="Data 1.5" sheetId="5" r:id="rId11"/>
    <sheet name="Figure 1.5" sheetId="6" r:id="rId12"/>
    <sheet name="Data 1.6" sheetId="85" r:id="rId13"/>
    <sheet name="Figure 1.6" sheetId="86" r:id="rId14"/>
    <sheet name="Data 1.7" sheetId="113" r:id="rId15"/>
    <sheet name="Figure 1.7" sheetId="114" r:id="rId16"/>
    <sheet name="Data 1.8" sheetId="108" r:id="rId17"/>
    <sheet name="Figure 1.8" sheetId="109" r:id="rId18"/>
    <sheet name="Data 1.9" sheetId="111" r:id="rId19"/>
    <sheet name="Figure 1.9" sheetId="116" r:id="rId20"/>
    <sheet name="Data 1.10" sheetId="15" r:id="rId21"/>
    <sheet name="Figure 1.10" sheetId="21" r:id="rId22"/>
    <sheet name="Data 2.1" sheetId="118" r:id="rId23"/>
    <sheet name="Figure 2.1" sheetId="119" r:id="rId24"/>
    <sheet name="Data 2.2" sheetId="120" r:id="rId25"/>
    <sheet name="Figure 2.2" sheetId="121" r:id="rId26"/>
    <sheet name="Data 2.3" sheetId="122" r:id="rId27"/>
    <sheet name="Figure 2.3" sheetId="123" r:id="rId28"/>
    <sheet name="Data 2.4" sheetId="124" r:id="rId29"/>
    <sheet name="Figure 2.4" sheetId="125" r:id="rId30"/>
    <sheet name="Data 2.5" sheetId="126" r:id="rId31"/>
    <sheet name="Figure 2.5" sheetId="127" r:id="rId32"/>
    <sheet name="Data 2.6" sheetId="128" r:id="rId33"/>
    <sheet name="Figure 2.6" sheetId="129" r:id="rId34"/>
    <sheet name="Data 2.7" sheetId="130" r:id="rId35"/>
    <sheet name="Figure 2.7" sheetId="131" r:id="rId36"/>
    <sheet name="Data 3.1" sheetId="224" r:id="rId37"/>
    <sheet name="Figure 3.1" sheetId="225" r:id="rId38"/>
    <sheet name="Table 3.1" sheetId="226" r:id="rId39"/>
    <sheet name="Data 3.2" sheetId="227" r:id="rId40"/>
    <sheet name="Figure 3.2a" sheetId="228" r:id="rId41"/>
    <sheet name="Figure 3.2b" sheetId="229" r:id="rId42"/>
    <sheet name="Figure 3.2c" sheetId="230" r:id="rId43"/>
    <sheet name="Table 3.2" sheetId="231" r:id="rId44"/>
    <sheet name="Table 3.3" sheetId="232" r:id="rId45"/>
    <sheet name="Table 3.4" sheetId="233" r:id="rId46"/>
    <sheet name="Table 3.5" sheetId="234" r:id="rId47"/>
    <sheet name="Table 3.6" sheetId="235" r:id="rId48"/>
    <sheet name="Table 3.7" sheetId="236" r:id="rId49"/>
    <sheet name="Table 3.8" sheetId="237" r:id="rId50"/>
    <sheet name="Data 3.3" sheetId="238" r:id="rId51"/>
    <sheet name="Figure 3.3a" sheetId="239" r:id="rId52"/>
    <sheet name="Figure 3.3b" sheetId="240" r:id="rId53"/>
    <sheet name="Data 3.4" sheetId="241" r:id="rId54"/>
    <sheet name="Figure 3.4a" sheetId="242" r:id="rId55"/>
    <sheet name="Figure 3.4b" sheetId="243" r:id="rId56"/>
    <sheet name="Data 4.1" sheetId="133" r:id="rId57"/>
    <sheet name="Figure 4.1" sheetId="134" r:id="rId58"/>
    <sheet name="Data 4.2" sheetId="135" r:id="rId59"/>
    <sheet name="Figure 4.2" sheetId="136" r:id="rId60"/>
    <sheet name="Data 4.3a" sheetId="137" r:id="rId61"/>
    <sheet name="Figure 4.3a" sheetId="138" r:id="rId62"/>
    <sheet name="Data 4.3b" sheetId="139" r:id="rId63"/>
    <sheet name="Figure 4.3b" sheetId="140" r:id="rId64"/>
    <sheet name="Data 4.4" sheetId="141" r:id="rId65"/>
    <sheet name="Figure 4.4" sheetId="142" r:id="rId66"/>
    <sheet name="Data 4.5" sheetId="143" r:id="rId67"/>
    <sheet name="Figure 4.5" sheetId="144" r:id="rId68"/>
    <sheet name="Data 4.6" sheetId="145" r:id="rId69"/>
    <sheet name="Figure 4.6" sheetId="146" r:id="rId70"/>
    <sheet name="Data 4.7" sheetId="147" r:id="rId71"/>
    <sheet name="Figure 4.7" sheetId="148" r:id="rId72"/>
    <sheet name="Data 4.8" sheetId="149" r:id="rId73"/>
    <sheet name="Figure 4.8" sheetId="150" r:id="rId74"/>
    <sheet name="Data 5.1" sheetId="199" r:id="rId75"/>
    <sheet name="Figure 5.1" sheetId="200" r:id="rId76"/>
    <sheet name="Data 5.2" sheetId="201" r:id="rId77"/>
    <sheet name="Figure 5.2" sheetId="202" r:id="rId78"/>
    <sheet name="Data 5.3" sheetId="203" r:id="rId79"/>
    <sheet name="Figure 5.3" sheetId="204" r:id="rId80"/>
    <sheet name="Data 5.4" sheetId="205" r:id="rId81"/>
    <sheet name="Figure 5.4" sheetId="206" r:id="rId82"/>
    <sheet name="Data 5.5" sheetId="207" r:id="rId83"/>
    <sheet name="Figure 5.5" sheetId="208" r:id="rId84"/>
    <sheet name="Data 5.6" sheetId="209" r:id="rId85"/>
    <sheet name="Figure 5.6" sheetId="210" r:id="rId86"/>
    <sheet name="Data 5.7" sheetId="211" r:id="rId87"/>
    <sheet name="Figure 5.7" sheetId="212" r:id="rId88"/>
    <sheet name="Data 5.8" sheetId="213" r:id="rId89"/>
    <sheet name="Figure 5.8" sheetId="214" r:id="rId90"/>
    <sheet name="Data 5.9" sheetId="215" r:id="rId91"/>
    <sheet name="Figure 5.9" sheetId="216" r:id="rId92"/>
    <sheet name="Data 5.10" sheetId="217" r:id="rId93"/>
    <sheet name="Figure 5.10" sheetId="218" r:id="rId94"/>
    <sheet name="Data 5.11" sheetId="219" r:id="rId95"/>
    <sheet name="Figure 5.11" sheetId="220" r:id="rId96"/>
    <sheet name="Table 5.1" sheetId="221" r:id="rId97"/>
    <sheet name="Table 5.2" sheetId="222" r:id="rId98"/>
    <sheet name="Data 6.1" sheetId="152" r:id="rId99"/>
    <sheet name="Figure 6.1" sheetId="153" r:id="rId100"/>
    <sheet name="Data 6.2" sheetId="154" r:id="rId101"/>
    <sheet name="Figure 6.2" sheetId="155" r:id="rId102"/>
    <sheet name="Data 6.3" sheetId="156" r:id="rId103"/>
    <sheet name="Figure 6.3" sheetId="157" r:id="rId104"/>
    <sheet name="Data 6.4" sheetId="158" r:id="rId105"/>
    <sheet name="Figure 6.4" sheetId="159" r:id="rId106"/>
    <sheet name="Data 7.1" sheetId="161" r:id="rId107"/>
    <sheet name="Figure 7.1" sheetId="162" r:id="rId108"/>
    <sheet name="Data 7.2" sheetId="163" r:id="rId109"/>
    <sheet name="Figure 7.2" sheetId="164" r:id="rId110"/>
    <sheet name="Data 8.1" sheetId="166" r:id="rId111"/>
    <sheet name="Figure 8.1" sheetId="167" r:id="rId112"/>
    <sheet name="Data 8.2" sheetId="168" r:id="rId113"/>
    <sheet name="Figure 8.2" sheetId="169" r:id="rId114"/>
    <sheet name="Data 8.3" sheetId="170" r:id="rId115"/>
    <sheet name="Figure 8.3" sheetId="171" r:id="rId116"/>
    <sheet name="Data 8.4" sheetId="172" r:id="rId117"/>
    <sheet name="Figure 8.4" sheetId="173" r:id="rId118"/>
    <sheet name="Data 8.5" sheetId="174" r:id="rId119"/>
    <sheet name="Figure 8.5" sheetId="175" r:id="rId120"/>
    <sheet name="Data 10.1" sheetId="177" r:id="rId121"/>
    <sheet name="Figure 10.1" sheetId="178" r:id="rId122"/>
    <sheet name="Table 10.1" sheetId="179" r:id="rId123"/>
    <sheet name="Table 10.2" sheetId="180" r:id="rId124"/>
    <sheet name="Data 10.2" sheetId="181" r:id="rId125"/>
    <sheet name="Figure 10.2" sheetId="182" r:id="rId126"/>
    <sheet name="Data 10.3" sheetId="183" r:id="rId127"/>
    <sheet name="Figure 10.3a" sheetId="184" r:id="rId128"/>
    <sheet name="Figure 10.3b " sheetId="185" r:id="rId129"/>
    <sheet name="Table 10.3" sheetId="186" r:id="rId130"/>
    <sheet name="Data 10.4" sheetId="187" r:id="rId131"/>
    <sheet name="Figure 10.4" sheetId="188" r:id="rId132"/>
    <sheet name="Data 10.5" sheetId="189" r:id="rId133"/>
    <sheet name="Figure 10.5" sheetId="190" r:id="rId134"/>
    <sheet name="Table 10.4" sheetId="191" r:id="rId135"/>
    <sheet name="Data 10.6" sheetId="192" r:id="rId136"/>
    <sheet name="Figure 10.6" sheetId="193" r:id="rId137"/>
    <sheet name="Data 10.7" sheetId="194" r:id="rId138"/>
    <sheet name="Figure 10.7" sheetId="195" r:id="rId139"/>
    <sheet name="Table 10.5" sheetId="196" r:id="rId140"/>
    <sheet name="Table 10.6" sheetId="197" r:id="rId141"/>
  </sheets>
  <externalReferences>
    <externalReference r:id="rId142"/>
    <externalReference r:id="rId143"/>
    <externalReference r:id="rId144"/>
    <externalReference r:id="rId145"/>
    <externalReference r:id="rId146"/>
  </externalReferences>
  <definedNames>
    <definedName name="_xlnm._FilterDatabase" localSheetId="88" hidden="1">'Data 5.8'!$G$5:$H$5</definedName>
    <definedName name="_xlnm._FilterDatabase" localSheetId="90" hidden="1">'Data 5.9'!$G$5:$H$5</definedName>
    <definedName name="_xlnm._FilterDatabase" localSheetId="97" hidden="1">'Table 5.2'!$A$6:$I$6</definedName>
    <definedName name="_Key1" localSheetId="17" hidden="1">#REF!</definedName>
    <definedName name="_Key1" hidden="1">#REF!</definedName>
    <definedName name="_Order1" hidden="1">0</definedName>
    <definedName name="_Sort" localSheetId="17" hidden="1">#REF!</definedName>
    <definedName name="_Sort" hidden="1">#REF!</definedName>
    <definedName name="agestruct_ca_Scot_y1" localSheetId="17">#REF!</definedName>
    <definedName name="agestruct_ca_Scot_y1">#REF!</definedName>
    <definedName name="agestruct_ca_Scot_y25" localSheetId="17">#REF!</definedName>
    <definedName name="agestruct_ca_Scot_y25">#REF!</definedName>
    <definedName name="agestruct_hb_Scot_y1" localSheetId="17">#REF!</definedName>
    <definedName name="agestruct_hb_Scot_y1">#REF!</definedName>
    <definedName name="agestruct_hb_Scot_y25" localSheetId="17">#REF!</definedName>
    <definedName name="agestruct_hb_Scot_y25">#REF!</definedName>
    <definedName name="Annual_increase_in_the_number_of_households_in_Scotland_between_2003_and_2013" localSheetId="112">[1]Contents!#REF!</definedName>
    <definedName name="Annual_increase_in_the_number_of_households_in_Scotland_between_2003_and_2013">[1]Contents!#REF!</definedName>
    <definedName name="ASFRs" localSheetId="112">#REF!</definedName>
    <definedName name="ASFRs">#REF!</definedName>
    <definedName name="Births" localSheetId="112">#REF!</definedName>
    <definedName name="Births">#REF!</definedName>
    <definedName name="CHPname">[2]Pivot!$G$47:$H$87</definedName>
    <definedName name="comp_ca_25y" localSheetId="17">#REF!</definedName>
    <definedName name="comp_ca_25y">#REF!</definedName>
    <definedName name="comp_Scot_25y" localSheetId="17">#REF!</definedName>
    <definedName name="comp_Scot_25y">#REF!</definedName>
    <definedName name="CrownCopyright" localSheetId="112">#REF!</definedName>
    <definedName name="CrownCopyright" localSheetId="17">#REF!</definedName>
    <definedName name="CrownCopyright">#REF!</definedName>
    <definedName name="DEATHNF" localSheetId="112">#REF!</definedName>
    <definedName name="DEATHNF">#REF!</definedName>
    <definedName name="DeathsF" localSheetId="112">#REF!</definedName>
    <definedName name="DeathsF">#REF!</definedName>
    <definedName name="DeathsM" localSheetId="112">#REF!</definedName>
    <definedName name="DeathsM">#REF!</definedName>
    <definedName name="DeathsP" localSheetId="112">#REF!</definedName>
    <definedName name="DeathsP">#REF!</definedName>
    <definedName name="FemaleAnchor" localSheetId="17">#REF!</definedName>
    <definedName name="FemaleAnchor">#REF!</definedName>
    <definedName name="Females" localSheetId="17">#REF!</definedName>
    <definedName name="Females">#REF!</definedName>
    <definedName name="Females91" localSheetId="17">#REF!</definedName>
    <definedName name="Females91">#REF!</definedName>
    <definedName name="FemalesAgedOn" localSheetId="17">#REF!</definedName>
    <definedName name="FemalesAgedOn">#REF!</definedName>
    <definedName name="FemalesTotal" localSheetId="17">#REF!</definedName>
    <definedName name="FemalesTotal">#REF!</definedName>
    <definedName name="FertileFemales" localSheetId="17">#REF!</definedName>
    <definedName name="FertileFemales">#REF!</definedName>
    <definedName name="InfFemales" localSheetId="17">#REF!</definedName>
    <definedName name="InfFemales">#REF!</definedName>
    <definedName name="InfMales" localSheetId="17">#REF!</definedName>
    <definedName name="InfMales">#REF!</definedName>
    <definedName name="JanpopF" localSheetId="112">#REF!</definedName>
    <definedName name="JanpopF">#REF!</definedName>
    <definedName name="janpopm" localSheetId="112">#REF!</definedName>
    <definedName name="janpopm">#REF!</definedName>
    <definedName name="janpopp" localSheetId="112">#REF!</definedName>
    <definedName name="janpopp">#REF!</definedName>
    <definedName name="MaleAnchor" localSheetId="17">#REF!</definedName>
    <definedName name="MaleAnchor">#REF!</definedName>
    <definedName name="Males" localSheetId="17">#REF!</definedName>
    <definedName name="Males">#REF!</definedName>
    <definedName name="Males91" localSheetId="17">#REF!</definedName>
    <definedName name="Males91">#REF!</definedName>
    <definedName name="MalesAgedOn" localSheetId="17">#REF!</definedName>
    <definedName name="MalesAgedOn">#REF!</definedName>
    <definedName name="MalesTotal" localSheetId="17">#REF!</definedName>
    <definedName name="MalesTotal">#REF!</definedName>
    <definedName name="midpopF" localSheetId="112">#REF!</definedName>
    <definedName name="midpopF">#REF!</definedName>
    <definedName name="midpopm" localSheetId="112">#REF!</definedName>
    <definedName name="midpopm">#REF!</definedName>
    <definedName name="midpopp" localSheetId="112">#REF!</definedName>
    <definedName name="midpopp">#REF!</definedName>
    <definedName name="mig_prev5yr" localSheetId="17">#REF!</definedName>
    <definedName name="mig_prev5yr">#REF!</definedName>
    <definedName name="MigrantsF" localSheetId="112">#REF!</definedName>
    <definedName name="MigrantsF">#REF!</definedName>
    <definedName name="MigrantsM" localSheetId="112">#REF!</definedName>
    <definedName name="MigrantsM">#REF!</definedName>
    <definedName name="MigrantsP" localSheetId="112">#REF!</definedName>
    <definedName name="MigrantsP">#REF!</definedName>
    <definedName name="mxF" localSheetId="112">#REF!</definedName>
    <definedName name="mxF">#REF!</definedName>
    <definedName name="mxM" localSheetId="112">#REF!</definedName>
    <definedName name="mxM">#REF!</definedName>
    <definedName name="mxP" localSheetId="112">#REF!</definedName>
    <definedName name="mxP">#REF!</definedName>
    <definedName name="npest" localSheetId="17">#REF!</definedName>
    <definedName name="npest">#REF!</definedName>
    <definedName name="OtherChangesF" localSheetId="112">#REF!</definedName>
    <definedName name="OtherChangesF">#REF!</definedName>
    <definedName name="OtherChangesM" localSheetId="112">#REF!</definedName>
    <definedName name="OtherChangesM">#REF!</definedName>
    <definedName name="pc_agestruct_np_2" localSheetId="17">#REF!</definedName>
    <definedName name="pc_agestruct_np_2">#REF!</definedName>
    <definedName name="pc_agestruct_sdp_2" localSheetId="17">#REF!</definedName>
    <definedName name="pc_agestruct_sdp_2">#REF!</definedName>
    <definedName name="pctot_children_ca_Scot" localSheetId="17">#REF!</definedName>
    <definedName name="pctot_children_ca_Scot">#REF!</definedName>
    <definedName name="pctot_children_ca_Scotonly" localSheetId="17">#REF!</definedName>
    <definedName name="pctot_children_ca_Scotonly">#REF!</definedName>
    <definedName name="pctot_children_hb_Scot" localSheetId="17">#REF!</definedName>
    <definedName name="pctot_children_hb_Scot">#REF!</definedName>
    <definedName name="pctot_children_hb_Scotonly" localSheetId="17">#REF!</definedName>
    <definedName name="pctot_children_hb_Scotonly">#REF!</definedName>
    <definedName name="pctot_pens_ca_Scot" localSheetId="17">#REF!</definedName>
    <definedName name="pctot_pens_ca_Scot">#REF!</definedName>
    <definedName name="pctot_pens_ca_Scotonly" localSheetId="17">#REF!</definedName>
    <definedName name="pctot_pens_ca_Scotonly">#REF!</definedName>
    <definedName name="pctot_pens_hb_Scot" localSheetId="17">#REF!</definedName>
    <definedName name="pctot_pens_hb_Scot">#REF!</definedName>
    <definedName name="pctot_pens_hb_Scotonly" localSheetId="17">#REF!</definedName>
    <definedName name="pctot_pens_hb_Scotonly">#REF!</definedName>
    <definedName name="pctot_plus75_ca_Scot" localSheetId="17">#REF!</definedName>
    <definedName name="pctot_plus75_ca_Scot">#REF!</definedName>
    <definedName name="pctot_plus75_ca_Scotonly" localSheetId="17">#REF!</definedName>
    <definedName name="pctot_plus75_ca_Scotonly">#REF!</definedName>
    <definedName name="pctot_plus75_hb_Scot" localSheetId="17">#REF!</definedName>
    <definedName name="pctot_plus75_hb_Scot">#REF!</definedName>
    <definedName name="pctot_plus75_hb_Scotonly" localSheetId="17">#REF!</definedName>
    <definedName name="pctot_plus75_hb_Scotonly">#REF!</definedName>
    <definedName name="pctot_totpop_ca_Scot">'Data 1.8'!$A$8:$B$41</definedName>
    <definedName name="pctot_totpop_ca_Scotonly">'Data 1.8'!$A$5:$B$6</definedName>
    <definedName name="pctot_totpop_hb_Scot" localSheetId="17">#REF!</definedName>
    <definedName name="pctot_totpop_hb_Scot">#REF!</definedName>
    <definedName name="pctot_totpop_hb_Scotonly" localSheetId="17">#REF!</definedName>
    <definedName name="pctot_totpop_hb_Scotonly">#REF!</definedName>
    <definedName name="pctot_work_ca_Scot" localSheetId="17">#REF!</definedName>
    <definedName name="pctot_work_ca_Scot">#REF!</definedName>
    <definedName name="pctot_work_ca_Scotonly" localSheetId="17">#REF!</definedName>
    <definedName name="pctot_work_ca_Scotonly">#REF!</definedName>
    <definedName name="pctot_work_hb_Scot" localSheetId="17">#REF!</definedName>
    <definedName name="pctot_work_hb_Scot">#REF!</definedName>
    <definedName name="pctot_work_hb_Scotonly" localSheetId="17">#REF!</definedName>
    <definedName name="pctot_work_hb_Scotonly">#REF!</definedName>
    <definedName name="pensionadjf" localSheetId="112">#REF!</definedName>
    <definedName name="pensionadjf">#REF!</definedName>
    <definedName name="pensionadjm" localSheetId="112">#REF!</definedName>
    <definedName name="pensionadjm">#REF!</definedName>
    <definedName name="PopNote" localSheetId="17">#REF!</definedName>
    <definedName name="PopNote">#REF!</definedName>
    <definedName name="PopsCreation" localSheetId="17">#REF!</definedName>
    <definedName name="PopsCreation">#REF!</definedName>
    <definedName name="PopsHeader" localSheetId="17">#REF!</definedName>
    <definedName name="PopsHeader">#REF!</definedName>
    <definedName name="_xlnm.Print_Area" localSheetId="120">'Data 10.1'!$A$1:$K$32</definedName>
    <definedName name="_xlnm.Print_Area" localSheetId="130">'Data 10.4'!$A$1:$J$140</definedName>
    <definedName name="_xlnm.Print_Area" localSheetId="137">'Data 10.7'!$A$1:$M$27</definedName>
    <definedName name="_xlnm.Print_Area" localSheetId="112">#REF!</definedName>
    <definedName name="_xlnm.Print_Area" localSheetId="17">#REF!</definedName>
    <definedName name="_xlnm.Print_Area" localSheetId="9">'Table 1.1'!$A$5:$E$19</definedName>
    <definedName name="_xlnm.Print_Area">#REF!</definedName>
    <definedName name="ProjBirths" localSheetId="112">[3]Scratchpad!#REF!</definedName>
    <definedName name="ProjBirths" localSheetId="17">[4]Scratchpad!#REF!</definedName>
    <definedName name="ProjBirths">[5]Scratchpad!#REF!</definedName>
    <definedName name="Projnirths2" localSheetId="17">[4]Scratchpad!#REF!</definedName>
    <definedName name="Projnirths2">[4]Scratchpad!#REF!</definedName>
    <definedName name="sdpest" localSheetId="17">#REF!</definedName>
    <definedName name="sdpest">#REF!</definedName>
    <definedName name="SPSS" localSheetId="17">#REF!</definedName>
    <definedName name="SPSS">#REF!</definedName>
    <definedName name="Status" localSheetId="17">#REF!</definedName>
    <definedName name="Status">#REF!</definedName>
    <definedName name="summaryf" localSheetId="112">#REF!</definedName>
    <definedName name="summaryf">#REF!</definedName>
    <definedName name="summarym" localSheetId="112">#REF!</definedName>
    <definedName name="summarym">#REF!</definedName>
    <definedName name="summaryp" localSheetId="112">#REF!</definedName>
    <definedName name="summaryp">#REF!</definedName>
    <definedName name="Textline3" localSheetId="112">#REF!</definedName>
    <definedName name="Textline3" localSheetId="17">#REF!</definedName>
    <definedName name="Textline3">#REF!</definedName>
    <definedName name="totpop_ca" localSheetId="17">#REF!</definedName>
    <definedName name="totpop_ca">#REF!</definedName>
    <definedName name="totpop_ca_compproj_pc" localSheetId="17">#REF!</definedName>
    <definedName name="totpop_ca_compproj_pc">#REF!</definedName>
    <definedName name="totpop_ca_compproj_pc_Scotonly" localSheetId="17">#REF!</definedName>
    <definedName name="totpop_ca_compproj_pc_Scotonly">#REF!</definedName>
    <definedName name="totpop_hb" localSheetId="17">#REF!</definedName>
    <definedName name="totpop_hb">#REF!</definedName>
    <definedName name="totpop_hb_compproj_pc" localSheetId="17">#REF!</definedName>
    <definedName name="totpop_hb_compproj_pc">#REF!</definedName>
    <definedName name="totpop_hb_compproj_pc_Scotonly" localSheetId="17">#REF!</definedName>
    <definedName name="totpop_hb_compproj_pc_Scotonly">#REF!</definedName>
    <definedName name="totpop_np" localSheetId="17">#REF!</definedName>
    <definedName name="totpop_np">#REF!</definedName>
    <definedName name="totpop_np_compproj_pc1" localSheetId="17">#REF!</definedName>
    <definedName name="totpop_np_compproj_pc1">#REF!</definedName>
    <definedName name="totpop_np_PPHMLM_1" localSheetId="17">#REF!</definedName>
    <definedName name="totpop_np_PPHMLM_1">#REF!</definedName>
    <definedName name="totpop_np_PPHMLM_2" localSheetId="17">#REF!</definedName>
    <definedName name="totpop_np_PPHMLM_2">#REF!</definedName>
    <definedName name="totpop_np_t" localSheetId="17">#REF!</definedName>
    <definedName name="totpop_np_t">#REF!</definedName>
    <definedName name="totpop_prev50yr" localSheetId="17">#REF!</definedName>
    <definedName name="totpop_prev50yr">#REF!</definedName>
    <definedName name="totpop_Scot" localSheetId="17">#REF!</definedName>
    <definedName name="totpop_Scot">#REF!</definedName>
    <definedName name="totpop_Scot_allvars" localSheetId="17">#REF!</definedName>
    <definedName name="totpop_Scot_allvars">#REF!</definedName>
    <definedName name="totpop_Scot_t1" localSheetId="17">#REF!</definedName>
    <definedName name="totpop_Scot_t1">#REF!</definedName>
    <definedName name="totpop_sdp" localSheetId="17">#REF!</definedName>
    <definedName name="totpop_sdp">#REF!</definedName>
    <definedName name="totpop_sdp_compproj_pc1" localSheetId="17">#REF!</definedName>
    <definedName name="totpop_sdp_compproj_pc1">#REF!</definedName>
    <definedName name="totpop_sdp_PPHMLM_1" localSheetId="17">#REF!</definedName>
    <definedName name="totpop_sdp_PPHMLM_1">#REF!</definedName>
    <definedName name="totpop_sdp_PPHMLM_2" localSheetId="17">#REF!</definedName>
    <definedName name="totpop_sdp_PPHMLM_2">#REF!</definedName>
    <definedName name="totpop_sdp_PPHMLM_3" localSheetId="17">#REF!</definedName>
    <definedName name="totpop_sdp_PPHMLM_3">#REF!</definedName>
    <definedName name="totpop_sdp_PPHMLM_4" localSheetId="17">#REF!</definedName>
    <definedName name="totpop_sdp_PPHMLM_4">#REF!</definedName>
    <definedName name="totpop_sdp_t" localSheetId="17">#REF!</definedName>
    <definedName name="totpop_sdp_t">#REF!</definedName>
    <definedName name="x">#REF!</definedName>
    <definedName name="y2012_F" localSheetId="17">#REF!</definedName>
    <definedName name="y2012_F">#REF!</definedName>
    <definedName name="y2012_M" localSheetId="17">#REF!</definedName>
    <definedName name="y2012_M">#REF!</definedName>
    <definedName name="y2012_P" localSheetId="17">#REF!</definedName>
    <definedName name="y2012_P">#REF!</definedName>
    <definedName name="y2022_F" localSheetId="17">#REF!</definedName>
    <definedName name="y2022_F">#REF!</definedName>
    <definedName name="y2022_M" localSheetId="17">#REF!</definedName>
    <definedName name="y2022_M">#REF!</definedName>
    <definedName name="y2022_P" localSheetId="17">#REF!</definedName>
    <definedName name="y2022_P">#REF!</definedName>
  </definedNames>
  <calcPr calcId="162913"/>
</workbook>
</file>

<file path=xl/calcChain.xml><?xml version="1.0" encoding="utf-8"?>
<calcChain xmlns="http://schemas.openxmlformats.org/spreadsheetml/2006/main">
  <c r="E8" i="205" l="1"/>
  <c r="C8" i="205"/>
  <c r="E7" i="205"/>
  <c r="C7" i="205"/>
  <c r="B8" i="219" l="1"/>
  <c r="B9" i="219"/>
  <c r="B10" i="219"/>
  <c r="B11" i="219"/>
  <c r="B12" i="219"/>
  <c r="B13" i="219"/>
  <c r="B14" i="219"/>
  <c r="J7" i="211"/>
  <c r="K7" i="211"/>
  <c r="J8" i="211"/>
  <c r="K8" i="211"/>
  <c r="J9" i="211"/>
  <c r="K9" i="211"/>
  <c r="J10" i="211"/>
  <c r="K10" i="211"/>
  <c r="J11" i="211"/>
  <c r="K11" i="211"/>
  <c r="J12" i="211"/>
  <c r="K12" i="211"/>
  <c r="J13" i="211"/>
  <c r="K13" i="211"/>
  <c r="J14" i="211"/>
  <c r="K14" i="211"/>
  <c r="J15" i="211"/>
  <c r="K15" i="211"/>
  <c r="J16" i="211"/>
  <c r="K16" i="211"/>
  <c r="J17" i="211"/>
  <c r="K17" i="211"/>
  <c r="E7" i="207"/>
  <c r="I7" i="207"/>
  <c r="T7" i="207" s="1"/>
  <c r="N7" i="207"/>
  <c r="O7" i="207"/>
  <c r="P7" i="207"/>
  <c r="R7" i="207"/>
  <c r="S7" i="207"/>
  <c r="I8" i="207"/>
  <c r="N8" i="207"/>
  <c r="O8" i="207"/>
  <c r="P8" i="207"/>
  <c r="R8" i="207"/>
  <c r="S8" i="207"/>
  <c r="T8" i="207"/>
  <c r="E9" i="207"/>
  <c r="I9" i="207"/>
  <c r="N9" i="207"/>
  <c r="O9" i="207"/>
  <c r="P9" i="207"/>
  <c r="R9" i="207"/>
  <c r="S9" i="207"/>
  <c r="T9" i="207"/>
  <c r="B138" i="197" l="1"/>
  <c r="C138" i="197"/>
  <c r="D138" i="197"/>
  <c r="D8" i="166" l="1"/>
  <c r="E8" i="166"/>
  <c r="D9" i="166"/>
  <c r="E9" i="166"/>
  <c r="D10" i="166"/>
  <c r="E10" i="166"/>
  <c r="D11" i="166"/>
  <c r="E11" i="166"/>
  <c r="D12" i="166"/>
  <c r="E12" i="166"/>
  <c r="D13" i="166"/>
  <c r="E13" i="166"/>
  <c r="D14" i="166"/>
  <c r="E14" i="166"/>
  <c r="D15" i="166"/>
  <c r="E15" i="166"/>
  <c r="D16" i="166"/>
  <c r="E16" i="166"/>
  <c r="D17" i="166"/>
  <c r="E17" i="166"/>
  <c r="J12" i="145" l="1"/>
  <c r="K12" i="145"/>
  <c r="L12" i="145"/>
  <c r="M12" i="145"/>
  <c r="J13" i="145"/>
  <c r="K13" i="145"/>
  <c r="L13" i="145"/>
  <c r="M13" i="145"/>
  <c r="J14" i="145"/>
  <c r="K14" i="145"/>
  <c r="L14" i="145"/>
  <c r="M14" i="145"/>
  <c r="J15" i="145"/>
  <c r="K15" i="145"/>
  <c r="L15" i="145"/>
  <c r="M15" i="145"/>
  <c r="J16" i="145"/>
  <c r="K16" i="145"/>
  <c r="L16" i="145"/>
  <c r="M16" i="145"/>
  <c r="J17" i="145"/>
  <c r="K17" i="145"/>
  <c r="L17" i="145"/>
  <c r="M17" i="145"/>
  <c r="J18" i="145"/>
  <c r="K18" i="145"/>
  <c r="L18" i="145"/>
  <c r="M18" i="145"/>
  <c r="J19" i="145"/>
  <c r="K19" i="145"/>
  <c r="L19" i="145"/>
  <c r="M19" i="145"/>
  <c r="J20" i="145"/>
  <c r="K20" i="145"/>
  <c r="L20" i="145"/>
  <c r="M20" i="145"/>
  <c r="J21" i="145"/>
  <c r="K21" i="145"/>
  <c r="L21" i="145"/>
  <c r="M21" i="145"/>
  <c r="J10" i="143"/>
  <c r="K10" i="143"/>
  <c r="L10" i="143"/>
  <c r="M10" i="143"/>
  <c r="J11" i="143"/>
  <c r="K11" i="143"/>
  <c r="L11" i="143"/>
  <c r="M11" i="143"/>
  <c r="J12" i="143"/>
  <c r="K12" i="143"/>
  <c r="L12" i="143"/>
  <c r="M12" i="143"/>
  <c r="J13" i="143"/>
  <c r="K13" i="143"/>
  <c r="L13" i="143"/>
  <c r="M13" i="143"/>
  <c r="J14" i="143"/>
  <c r="K14" i="143"/>
  <c r="L14" i="143"/>
  <c r="M14" i="143"/>
  <c r="J15" i="143"/>
  <c r="K15" i="143"/>
  <c r="L15" i="143"/>
  <c r="M15" i="143"/>
  <c r="I9" i="141"/>
  <c r="M9" i="141"/>
  <c r="N9" i="141"/>
  <c r="O9" i="141" s="1"/>
  <c r="I10" i="141"/>
  <c r="M10" i="141"/>
  <c r="N10" i="141"/>
  <c r="J10" i="141" s="1"/>
  <c r="I11" i="141"/>
  <c r="M11" i="141"/>
  <c r="N11" i="141"/>
  <c r="O11" i="141" s="1"/>
  <c r="I12" i="141"/>
  <c r="M12" i="141"/>
  <c r="N12" i="141" s="1"/>
  <c r="I13" i="141"/>
  <c r="J13" i="141"/>
  <c r="M13" i="141"/>
  <c r="N13" i="141"/>
  <c r="O13" i="141"/>
  <c r="I14" i="141"/>
  <c r="M14" i="141"/>
  <c r="N14" i="141"/>
  <c r="J14" i="141" s="1"/>
  <c r="O14" i="141"/>
  <c r="I15" i="141"/>
  <c r="M15" i="141"/>
  <c r="N15" i="141"/>
  <c r="O15" i="141" s="1"/>
  <c r="I16" i="141"/>
  <c r="M16" i="141"/>
  <c r="N16" i="141" s="1"/>
  <c r="I17" i="141"/>
  <c r="M17" i="141"/>
  <c r="N17" i="141"/>
  <c r="O17" i="141" s="1"/>
  <c r="I18" i="141"/>
  <c r="M18" i="141"/>
  <c r="N18" i="141"/>
  <c r="J18" i="141" s="1"/>
  <c r="I19" i="141"/>
  <c r="M19" i="141"/>
  <c r="N19" i="141"/>
  <c r="O19" i="141" s="1"/>
  <c r="I20" i="141"/>
  <c r="M20" i="141"/>
  <c r="N20" i="141" s="1"/>
  <c r="I21" i="141"/>
  <c r="J21" i="141"/>
  <c r="M21" i="141"/>
  <c r="N21" i="141"/>
  <c r="O21" i="141"/>
  <c r="I22" i="141"/>
  <c r="M22" i="141"/>
  <c r="N22" i="141"/>
  <c r="J22" i="141" s="1"/>
  <c r="O22" i="141"/>
  <c r="I23" i="141"/>
  <c r="M23" i="141"/>
  <c r="N23" i="141"/>
  <c r="O23" i="141" s="1"/>
  <c r="I24" i="141"/>
  <c r="M24" i="141"/>
  <c r="N24" i="141" s="1"/>
  <c r="I25" i="141"/>
  <c r="M25" i="141"/>
  <c r="N25" i="141"/>
  <c r="O25" i="141" s="1"/>
  <c r="I26" i="141"/>
  <c r="M26" i="141"/>
  <c r="N26" i="141"/>
  <c r="J26" i="141" s="1"/>
  <c r="I27" i="141"/>
  <c r="M27" i="141"/>
  <c r="N27" i="141"/>
  <c r="O27" i="141" s="1"/>
  <c r="I28" i="141"/>
  <c r="M28" i="141"/>
  <c r="N28" i="141" s="1"/>
  <c r="I29" i="141"/>
  <c r="J29" i="141"/>
  <c r="M29" i="141"/>
  <c r="N29" i="141"/>
  <c r="O29" i="141"/>
  <c r="I30" i="141"/>
  <c r="M30" i="141"/>
  <c r="N30" i="141"/>
  <c r="J30" i="141" s="1"/>
  <c r="O30" i="141"/>
  <c r="I31" i="141"/>
  <c r="M31" i="141"/>
  <c r="N31" i="141"/>
  <c r="O31" i="141" s="1"/>
  <c r="I32" i="141"/>
  <c r="M32" i="141"/>
  <c r="N32" i="141" s="1"/>
  <c r="I33" i="141"/>
  <c r="M33" i="141"/>
  <c r="N33" i="141"/>
  <c r="O33" i="141" s="1"/>
  <c r="I34" i="141"/>
  <c r="M34" i="141"/>
  <c r="N34" i="141"/>
  <c r="J34" i="141" s="1"/>
  <c r="I35" i="141"/>
  <c r="M35" i="141"/>
  <c r="N35" i="141"/>
  <c r="O35" i="141" s="1"/>
  <c r="I36" i="141"/>
  <c r="M36" i="141"/>
  <c r="N36" i="141" s="1"/>
  <c r="I37" i="141"/>
  <c r="J37" i="141"/>
  <c r="M37" i="141"/>
  <c r="N37" i="141"/>
  <c r="O37" i="141"/>
  <c r="I38" i="141"/>
  <c r="M38" i="141"/>
  <c r="N38" i="141"/>
  <c r="J38" i="141" s="1"/>
  <c r="O38" i="141"/>
  <c r="I39" i="141"/>
  <c r="M39" i="141"/>
  <c r="N39" i="141"/>
  <c r="O39" i="141" s="1"/>
  <c r="I40" i="141"/>
  <c r="M40" i="141"/>
  <c r="N40" i="141" s="1"/>
  <c r="D7" i="135"/>
  <c r="E7" i="135"/>
  <c r="D8" i="135"/>
  <c r="E8" i="135"/>
  <c r="D9" i="135"/>
  <c r="E9" i="135"/>
  <c r="D10" i="135"/>
  <c r="E10" i="135"/>
  <c r="D11" i="135"/>
  <c r="E11" i="135"/>
  <c r="D12" i="135"/>
  <c r="E12" i="135"/>
  <c r="D13" i="135"/>
  <c r="E13" i="135"/>
  <c r="D14" i="135"/>
  <c r="E14" i="135"/>
  <c r="D15" i="135"/>
  <c r="E15" i="135"/>
  <c r="D16" i="135"/>
  <c r="E16" i="135"/>
  <c r="D17" i="135"/>
  <c r="E17" i="135"/>
  <c r="D18" i="135"/>
  <c r="E18" i="135"/>
  <c r="D19" i="135"/>
  <c r="E19" i="135"/>
  <c r="D20" i="135"/>
  <c r="E20" i="135"/>
  <c r="D21" i="135"/>
  <c r="E21" i="135"/>
  <c r="D22" i="135"/>
  <c r="E22" i="135"/>
  <c r="D23" i="135"/>
  <c r="E23" i="135"/>
  <c r="D24" i="135"/>
  <c r="E24" i="135"/>
  <c r="D25" i="135"/>
  <c r="E25" i="135"/>
  <c r="D26" i="135"/>
  <c r="E26" i="135"/>
  <c r="D27" i="135"/>
  <c r="E27" i="135"/>
  <c r="D28" i="135"/>
  <c r="E28" i="135"/>
  <c r="D29" i="135"/>
  <c r="E29" i="135"/>
  <c r="D30" i="135"/>
  <c r="E30" i="135"/>
  <c r="D31" i="135"/>
  <c r="E31" i="135"/>
  <c r="D32" i="135"/>
  <c r="E32" i="135"/>
  <c r="D33" i="135"/>
  <c r="E33" i="135"/>
  <c r="D34" i="135"/>
  <c r="E34" i="135"/>
  <c r="D35" i="135"/>
  <c r="E35" i="135"/>
  <c r="D36" i="135"/>
  <c r="E36" i="135"/>
  <c r="D37" i="135"/>
  <c r="E37" i="135"/>
  <c r="D38" i="135"/>
  <c r="E38" i="135"/>
  <c r="D39" i="135"/>
  <c r="E39" i="135"/>
  <c r="D40" i="135"/>
  <c r="E40" i="135"/>
  <c r="D6" i="133"/>
  <c r="D7" i="133"/>
  <c r="D8" i="133"/>
  <c r="D9" i="133"/>
  <c r="D10" i="133"/>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J33" i="141" l="1"/>
  <c r="J25" i="141"/>
  <c r="J17" i="141"/>
  <c r="J9" i="141"/>
  <c r="O34" i="141"/>
  <c r="O26" i="141"/>
  <c r="O18" i="141"/>
  <c r="O10" i="141"/>
  <c r="O24" i="141"/>
  <c r="J24" i="141"/>
  <c r="O16" i="141"/>
  <c r="J16" i="141"/>
  <c r="O40" i="141"/>
  <c r="J40" i="141"/>
  <c r="O32" i="141"/>
  <c r="J32" i="141"/>
  <c r="O36" i="141"/>
  <c r="J36" i="141"/>
  <c r="O28" i="141"/>
  <c r="J28" i="141"/>
  <c r="O20" i="141"/>
  <c r="J20" i="141"/>
  <c r="O12" i="141"/>
  <c r="J12" i="141"/>
  <c r="J39" i="141"/>
  <c r="J35" i="141"/>
  <c r="J31" i="141"/>
  <c r="J27" i="141"/>
  <c r="J23" i="141"/>
  <c r="J19" i="141"/>
  <c r="J15" i="141"/>
  <c r="J11" i="141"/>
  <c r="H14" i="124"/>
  <c r="I14" i="124"/>
  <c r="M14" i="124"/>
  <c r="N14" i="124" s="1"/>
  <c r="H15" i="124"/>
  <c r="I15" i="124"/>
  <c r="M15" i="124" s="1"/>
  <c r="N15" i="124" s="1"/>
  <c r="J15" i="124"/>
  <c r="H16" i="124"/>
  <c r="I16" i="124"/>
  <c r="J16" i="124" s="1"/>
  <c r="H17" i="124"/>
  <c r="I17" i="124"/>
  <c r="J17" i="124"/>
  <c r="M17" i="124"/>
  <c r="N17" i="124" s="1"/>
  <c r="H18" i="124"/>
  <c r="I18" i="124"/>
  <c r="M18" i="124" s="1"/>
  <c r="N18" i="124" s="1"/>
  <c r="J18" i="124"/>
  <c r="C69" i="120"/>
  <c r="G6" i="118"/>
  <c r="G7" i="118"/>
  <c r="G8" i="118"/>
  <c r="G9" i="118"/>
  <c r="G10" i="118"/>
  <c r="G11" i="118"/>
  <c r="G12" i="118"/>
  <c r="G13" i="118"/>
  <c r="G14" i="118"/>
  <c r="G15" i="118"/>
  <c r="G16" i="118"/>
  <c r="G17" i="118"/>
  <c r="G18" i="118"/>
  <c r="G19" i="118"/>
  <c r="G20" i="118"/>
  <c r="G21" i="118"/>
  <c r="G22" i="118"/>
  <c r="G23" i="118"/>
  <c r="G24" i="118"/>
  <c r="G25" i="118"/>
  <c r="G26" i="118"/>
  <c r="G27" i="118"/>
  <c r="G28" i="118"/>
  <c r="G29" i="118"/>
  <c r="G30" i="118"/>
  <c r="G31" i="118"/>
  <c r="G32" i="118"/>
  <c r="G33" i="118"/>
  <c r="G34" i="118"/>
  <c r="G35" i="118"/>
  <c r="G36" i="118"/>
  <c r="G37" i="118"/>
  <c r="G38" i="118"/>
  <c r="G39" i="118"/>
  <c r="G40" i="118"/>
  <c r="G41" i="118"/>
  <c r="G42" i="118"/>
  <c r="G43" i="118"/>
  <c r="G44" i="118"/>
  <c r="G45" i="118"/>
  <c r="G46" i="118"/>
  <c r="G47" i="118"/>
  <c r="G48" i="118"/>
  <c r="G49" i="118"/>
  <c r="G50" i="118"/>
  <c r="G51" i="118"/>
  <c r="G52" i="118"/>
  <c r="G53" i="118"/>
  <c r="G54" i="118"/>
  <c r="G55" i="118"/>
  <c r="G56" i="118"/>
  <c r="G57" i="118"/>
  <c r="G58" i="118"/>
  <c r="G59" i="118"/>
  <c r="G60" i="118"/>
  <c r="G61" i="118"/>
  <c r="G62" i="118"/>
  <c r="G63" i="118"/>
  <c r="G64" i="118"/>
  <c r="G65" i="118"/>
  <c r="G66" i="118"/>
  <c r="G67" i="118"/>
  <c r="G68" i="118"/>
  <c r="G69" i="118"/>
  <c r="G70" i="118"/>
  <c r="G71" i="118"/>
  <c r="G72" i="118"/>
  <c r="K18" i="124" l="1"/>
  <c r="M16" i="124"/>
  <c r="N16" i="124" s="1"/>
  <c r="J14" i="124"/>
  <c r="K16" i="124"/>
  <c r="A41" i="113"/>
</calcChain>
</file>

<file path=xl/sharedStrings.xml><?xml version="1.0" encoding="utf-8"?>
<sst xmlns="http://schemas.openxmlformats.org/spreadsheetml/2006/main" count="2599" uniqueCount="1081">
  <si>
    <t>0-15</t>
  </si>
  <si>
    <t>75+</t>
  </si>
  <si>
    <t>Males</t>
  </si>
  <si>
    <t>Females</t>
  </si>
  <si>
    <t>Scotland</t>
  </si>
  <si>
    <t>Year</t>
  </si>
  <si>
    <t>United Kingdom</t>
  </si>
  <si>
    <t>Note</t>
  </si>
  <si>
    <t>Age</t>
  </si>
  <si>
    <t xml:space="preserve"> Births</t>
  </si>
  <si>
    <t xml:space="preserve"> Deaths</t>
  </si>
  <si>
    <t>Notes</t>
  </si>
  <si>
    <t xml:space="preserve"> Children</t>
  </si>
  <si>
    <t>Footnote</t>
  </si>
  <si>
    <t xml:space="preserve"> England</t>
  </si>
  <si>
    <t xml:space="preserve"> Northern Ireland</t>
  </si>
  <si>
    <t xml:space="preserve"> Wales</t>
  </si>
  <si>
    <t xml:space="preserve"> Scotland</t>
  </si>
  <si>
    <t>Projected</t>
  </si>
  <si>
    <t>Male - 2041</t>
  </si>
  <si>
    <t>Female - 2041</t>
  </si>
  <si>
    <t>16-24</t>
  </si>
  <si>
    <t>25-44</t>
  </si>
  <si>
    <t>45-64</t>
  </si>
  <si>
    <t>65-74</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</si>
  <si>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</si>
  <si>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</si>
  <si>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</si>
  <si>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</si>
  <si>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</si>
  <si>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</si>
  <si>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</si>
  <si>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</si>
  <si>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</si>
  <si>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</si>
  <si>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</si>
  <si>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</si>
  <si>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</si>
  <si>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</si>
  <si>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</si>
  <si>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</si>
  <si>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</si>
  <si>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</si>
  <si>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</si>
  <si>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</si>
  <si>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</si>
  <si>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</si>
  <si>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</si>
  <si>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</si>
  <si>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</si>
  <si>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</si>
  <si>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</si>
  <si>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</si>
  <si>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</si>
  <si>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</si>
  <si>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</si>
  <si>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</si>
  <si>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</si>
  <si>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</si>
  <si>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</si>
  <si>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</si>
  <si>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</si>
  <si>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</si>
  <si>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</si>
  <si>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</si>
  <si>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Chart 
year</t>
  </si>
  <si>
    <t>Period of Mid 
Year Estimate</t>
  </si>
  <si>
    <t>Natural change (births - deaths)</t>
  </si>
  <si>
    <t>Net
migration</t>
  </si>
  <si>
    <t xml:space="preserve"> Pensionable Age</t>
  </si>
  <si>
    <t xml:space="preserve"> All Dependents</t>
  </si>
  <si>
    <r>
      <t>Year</t>
    </r>
    <r>
      <rPr>
        <b/>
        <vertAlign val="superscript"/>
        <sz val="10"/>
        <rFont val="Arial"/>
        <family val="2"/>
      </rPr>
      <t>1</t>
    </r>
  </si>
  <si>
    <t>Population (millions)</t>
  </si>
  <si>
    <t>Percentage change from 2016</t>
  </si>
  <si>
    <t>for graph</t>
  </si>
  <si>
    <t>lowest value</t>
  </si>
  <si>
    <t xml:space="preserve"> </t>
  </si>
  <si>
    <t>Net migration does not include other changes - such as in the number of prisoners and armed forces stationed in Scotland.</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</si>
  <si>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</si>
  <si>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</si>
  <si>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</si>
  <si>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</si>
  <si>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</si>
  <si>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</si>
  <si>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</si>
  <si>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</si>
  <si>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</si>
  <si>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</si>
  <si>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</si>
  <si>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</si>
  <si>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</si>
  <si>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</si>
  <si>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</si>
  <si>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</si>
  <si>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</si>
  <si>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</si>
  <si>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</si>
  <si>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</si>
  <si>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</si>
  <si>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</si>
  <si>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</si>
  <si>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</si>
  <si>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</si>
  <si>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</si>
  <si>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</si>
  <si>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</si>
  <si>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</si>
  <si>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</si>
  <si>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</si>
  <si>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Male - 2017</t>
  </si>
  <si>
    <t>Change over 10 years (2016-2026)</t>
  </si>
  <si>
    <t>Change over 25 years (2016-2041)</t>
  </si>
  <si>
    <t>0 to 15 years</t>
  </si>
  <si>
    <t>16 to 64 years</t>
  </si>
  <si>
    <t>65 years and over</t>
  </si>
  <si>
    <t>Midlothian</t>
  </si>
  <si>
    <t>East Lothian</t>
  </si>
  <si>
    <t>City of Edinburgh</t>
  </si>
  <si>
    <t>East Renfrewshire</t>
  </si>
  <si>
    <t>Aberdeenshire</t>
  </si>
  <si>
    <t>West Lothian</t>
  </si>
  <si>
    <t>East Dunbartonshire</t>
  </si>
  <si>
    <t>Perth and Kinross</t>
  </si>
  <si>
    <t>Stirling</t>
  </si>
  <si>
    <t>Falkirk</t>
  </si>
  <si>
    <t>Moray</t>
  </si>
  <si>
    <t>Glasgow City</t>
  </si>
  <si>
    <t>Aberdeen City</t>
  </si>
  <si>
    <t>South Lanarkshire</t>
  </si>
  <si>
    <t>Renfrewshire</t>
  </si>
  <si>
    <t>Scottish Borders</t>
  </si>
  <si>
    <t>Fife</t>
  </si>
  <si>
    <t>Angus</t>
  </si>
  <si>
    <t>Highland</t>
  </si>
  <si>
    <t>North Lanarkshire</t>
  </si>
  <si>
    <t>Dundee City</t>
  </si>
  <si>
    <t>Orkney Islands</t>
  </si>
  <si>
    <t>Clackmannanshire</t>
  </si>
  <si>
    <t>Shetland Islands</t>
  </si>
  <si>
    <t>East Ayrshire</t>
  </si>
  <si>
    <t>West Dunbartonshire</t>
  </si>
  <si>
    <t>South Ayrshire</t>
  </si>
  <si>
    <t>Dumfries and Galloway</t>
  </si>
  <si>
    <t>North Ayrshire</t>
  </si>
  <si>
    <t>Argyll and Bute</t>
  </si>
  <si>
    <t>Inverclyde</t>
  </si>
  <si>
    <t>Na h-Eileanan Siar</t>
  </si>
  <si>
    <t>Total change</t>
  </si>
  <si>
    <t>Area</t>
  </si>
  <si>
    <t>Percentage change</t>
  </si>
  <si>
    <t>Figure 1.2: Natural change and net migration, 1970-71 to 2040-41</t>
  </si>
  <si>
    <t>Figure 1.4:  Population by age and sex, mid-2017 and mid-2041</t>
  </si>
  <si>
    <t>Female - 2017</t>
  </si>
  <si>
    <t>Net migration</t>
  </si>
  <si>
    <t>Natural change</t>
  </si>
  <si>
    <t>© Crown Copyright 2018</t>
  </si>
  <si>
    <t>Figure 1.3: Births and deaths, actual and projected figures, 1970-71 to 2040-41</t>
  </si>
  <si>
    <t>Figure 1.8: Projected percentage change in population by council area, 2016-2026</t>
  </si>
  <si>
    <t>Figure 1.10: Projected population change for the United Kingdom and constituent countries, 2016-2041</t>
  </si>
  <si>
    <t xml:space="preserve">East Dunbartonshire </t>
  </si>
  <si>
    <t>North Ayrshire    -2.1%</t>
  </si>
  <si>
    <t>Dundee City    0.7%</t>
  </si>
  <si>
    <t>Highland    1.7%</t>
  </si>
  <si>
    <t>Scottish Borders    2.0%</t>
  </si>
  <si>
    <t>Shetland Islands    0.5%</t>
  </si>
  <si>
    <t>Dumfries and Galloway    -1.5%</t>
  </si>
  <si>
    <t>Scotland    3.2%</t>
  </si>
  <si>
    <t>Estimated Population  mid-2017</t>
  </si>
  <si>
    <t>Natural Change</t>
  </si>
  <si>
    <t>Net Rest of UK Migration</t>
  </si>
  <si>
    <t>Net International migration</t>
  </si>
  <si>
    <t>England</t>
  </si>
  <si>
    <t>Wales</t>
  </si>
  <si>
    <t>Northern Ireland</t>
  </si>
  <si>
    <t>Other</t>
  </si>
  <si>
    <t>Proportion Natural Change</t>
  </si>
  <si>
    <t>Proportion Net International migration</t>
  </si>
  <si>
    <t>Proportion Net Rest of UK Migration</t>
  </si>
  <si>
    <t>Other changes presented in this table comprise changes to the size of armed forces stationed in the UK and other special population adjustments.</t>
  </si>
  <si>
    <t>The figures for working age and pensionable age and over take into account the changes in the State Pension Age (SPA) as set out in the 2014 Pensions Act. Between 2014 and 2018, the state pension age will rise from 62 to 65 for women. Then between 2019 and 2020, it will rise from 65 years to 66 years for both men and women. A further rise in state pension age to 67 will take place between 2026 and 2028. Between 2044 and 2046, SPA will increase from 67 to 68. The UK Government plan to review state pension age every five years in line with life expectancy and other factors. Further information regarding these changes can be found at The new State Pension section of the GOV.UK website.</t>
  </si>
  <si>
    <t>Net International Migration</t>
  </si>
  <si>
    <t>Aberdeen City    3.2%</t>
  </si>
  <si>
    <t>Aberdeenshire    7.1%</t>
  </si>
  <si>
    <t>Angus    1.8%</t>
  </si>
  <si>
    <t>Argyll and Bute    -3.4%</t>
  </si>
  <si>
    <t>City of Edinburgh    7.7%</t>
  </si>
  <si>
    <t>Clackmannanshire    0.3%</t>
  </si>
  <si>
    <t>East Ayrshire    -0.1%</t>
  </si>
  <si>
    <t>East Dunbartonshire    4.7%</t>
  </si>
  <si>
    <t>East Lothian    8.6%</t>
  </si>
  <si>
    <t>East Renfrewshire    7.6%</t>
  </si>
  <si>
    <t>Falkirk    4.4%</t>
  </si>
  <si>
    <t>Fife    1.9%</t>
  </si>
  <si>
    <t>Glasgow City    4.0%</t>
  </si>
  <si>
    <t>Inverclyde    -3.8%</t>
  </si>
  <si>
    <t>Midlothian    13.3%</t>
  </si>
  <si>
    <t>Moray    4.4%</t>
  </si>
  <si>
    <t>Na h-Eileanan Siar    -4.8%</t>
  </si>
  <si>
    <t>North Lanarkshire    1.0%</t>
  </si>
  <si>
    <t>Orkney Islands    0.5%</t>
  </si>
  <si>
    <t>Perth and Kinross    4.5%</t>
  </si>
  <si>
    <t>Renfrewshire    2.1%</t>
  </si>
  <si>
    <t>South Ayrshire    -0.9%</t>
  </si>
  <si>
    <t>South Lanarkshire    2.4%</t>
  </si>
  <si>
    <t>Stirling    4.5%</t>
  </si>
  <si>
    <t>West Dunbartonshire    -0.7%</t>
  </si>
  <si>
    <t>West Lothian    6.6%</t>
  </si>
  <si>
    <t>Estimated Population  mid-2007</t>
  </si>
  <si>
    <t>Scotland's Population 2017 - The Registrar General's Annual Review of Demographic Trends</t>
  </si>
  <si>
    <t>Chapter 1 - Population</t>
  </si>
  <si>
    <t>Figure 1.1</t>
  </si>
  <si>
    <t>Figure 1.2</t>
  </si>
  <si>
    <t>Figure 1.3</t>
  </si>
  <si>
    <t>Figure 1.4</t>
  </si>
  <si>
    <t>Figure 1.5</t>
  </si>
  <si>
    <t>Figure 1.6</t>
  </si>
  <si>
    <t>Figure 1.7</t>
  </si>
  <si>
    <t>Figure 1.8</t>
  </si>
  <si>
    <t>Figure 1.9</t>
  </si>
  <si>
    <t>Figure 1.10</t>
  </si>
  <si>
    <t>Annual Review 2017 - Chapter 1 - Population</t>
  </si>
  <si>
    <t>Natural change and net migration, 1970-71 to 2040-41</t>
  </si>
  <si>
    <t>Births and deaths, actual and projected figures, 1970-71 to 2040-41</t>
  </si>
  <si>
    <t>Population by age and sex, mid-2017 and mid-2041</t>
  </si>
  <si>
    <t>Table 1.1</t>
  </si>
  <si>
    <t>Projected percentage change in Scotland’s population by age group</t>
  </si>
  <si>
    <t>Projected percentage change in population by council area, 2016-2026</t>
  </si>
  <si>
    <t>Components of population change as proportion of total change in population between mid-2007 and mid-2017</t>
  </si>
  <si>
    <t>Projected population change for the United Kingdom and constituent countries, 2016-2041</t>
  </si>
  <si>
    <t>Figure 1.5: Projected percentage change in Scotland’s population by age group</t>
  </si>
  <si>
    <t>Figure 1.7: Population change by council area, mid-2016 to mid-2017</t>
  </si>
  <si>
    <t>Population change by council area, mid-2016 to mid-2017</t>
  </si>
  <si>
    <t>1) Population figures are at 30 June for each year, e.g. 2016-17 relates to the population as at 30 June 2017.</t>
  </si>
  <si>
    <t>Includes asylum seekers and, for 2015-16 onwards, refugees.</t>
  </si>
  <si>
    <t>Estimated (actual)</t>
  </si>
  <si>
    <t>1) Numbers rounded to nearest hundred.</t>
  </si>
  <si>
    <t>% Change 
2016-2026</t>
  </si>
  <si>
    <t>% Change 
2016-2041</t>
  </si>
  <si>
    <t>Population
mid-2017</t>
  </si>
  <si>
    <t>Percentage population change between 
mid-2016 and mid-2017</t>
  </si>
  <si>
    <t>Projected natural change and net migration are not the only components of change. Other changes that are not included in this figure include changes in armed forces and prisoner populations and changes due to constraining to the National Population Projections for Scotland.</t>
  </si>
  <si>
    <t>Source</t>
  </si>
  <si>
    <t>Mid-year population estimates Scotland 2017, National Records of Scotland, Office of National Statistics.</t>
  </si>
  <si>
    <t xml:space="preserve">90 and older </t>
  </si>
  <si>
    <r>
      <t>Population</t>
    </r>
    <r>
      <rPr>
        <b/>
        <vertAlign val="superscript"/>
        <sz val="10"/>
        <rFont val="Arial"/>
        <family val="2"/>
      </rPr>
      <t>1</t>
    </r>
  </si>
  <si>
    <t>Population of Scotland, actual and projected figures, 1971 to 2041</t>
  </si>
  <si>
    <t xml:space="preserve">Table 1.1: Scotland’s population (age) structure, 1981 to 2041 </t>
  </si>
  <si>
    <t>Scotland’s population (age) structure, 1981 to 2041</t>
  </si>
  <si>
    <t>Figure 1.6: Dependency ratios, actual and projected figures, 2011 to 2041</t>
  </si>
  <si>
    <t>Dependency ratios, actual and projected figures, 2011 to 2041</t>
  </si>
  <si>
    <t>Figure 1.1: Population of Scotland, actual and projected figures, 1971 to 2041</t>
  </si>
  <si>
    <t>back to contents</t>
  </si>
  <si>
    <r>
      <t>Figure 1.9: Components of population change as proportion of total change in population between mid-2007 and mid-2017</t>
    </r>
    <r>
      <rPr>
        <sz val="10"/>
        <rFont val="Arial"/>
        <family val="2"/>
      </rPr>
      <t> </t>
    </r>
  </si>
  <si>
    <t>Total fertility rates, UK countries, 1971-2017</t>
  </si>
  <si>
    <t>Figure 2.7</t>
  </si>
  <si>
    <t>Cumulative cohort fertility rates for selected birth cohorts, Scotland</t>
  </si>
  <si>
    <t>Figure 2.6</t>
  </si>
  <si>
    <t>Total fertility rate, Scotland, 1951-2017</t>
  </si>
  <si>
    <t>Figure 2.5</t>
  </si>
  <si>
    <t>Live births per 1,000 women, by age, selected years</t>
  </si>
  <si>
    <t>Figure 2.4</t>
  </si>
  <si>
    <t>Live births per 1,000 women, by age of mother, Scotland, 1951-2017</t>
  </si>
  <si>
    <t>Figure 2.3</t>
  </si>
  <si>
    <t>Estimated female population aged 15-44 and general fertility rate (GFR), Scotland, 1951-2017</t>
  </si>
  <si>
    <t>Figure 2.2</t>
  </si>
  <si>
    <t>Births and deaths, Scotland, 1951-2017</t>
  </si>
  <si>
    <t>Figure 2.1</t>
  </si>
  <si>
    <t>Figure 2.1: Births and deaths, Scotland 1951-2017</t>
  </si>
  <si>
    <t>keep lowest value</t>
  </si>
  <si>
    <t>Annual Review 2017 - Chapter 2 - Births</t>
  </si>
  <si>
    <t>Rates for 2002 to 2010 have been recalculated using the rebased population estimates for those years, which were published in December 2013.</t>
  </si>
  <si>
    <t xml:space="preserve"> Number of births</t>
  </si>
  <si>
    <t xml:space="preserve"> GFR (live births per 1,000 women aged 15-44)</t>
  </si>
  <si>
    <t xml:space="preserve"> Females aged 15-44</t>
  </si>
  <si>
    <t>40-44</t>
  </si>
  <si>
    <t>35-39</t>
  </si>
  <si>
    <t>30-34</t>
  </si>
  <si>
    <t>25-29</t>
  </si>
  <si>
    <t>20-24</t>
  </si>
  <si>
    <t>15-19</t>
  </si>
  <si>
    <t>1) Rate for age 15 includes births at younger ages, and for age 44 includes births at older ages.</t>
  </si>
  <si>
    <t>Peak fertility</t>
  </si>
  <si>
    <r>
      <t xml:space="preserve">Age of mother </t>
    </r>
    <r>
      <rPr>
        <b/>
        <vertAlign val="superscript"/>
        <sz val="10"/>
        <rFont val="Arial"/>
        <family val="2"/>
      </rPr>
      <t>1</t>
    </r>
  </si>
  <si>
    <t>Total fertility rate</t>
  </si>
  <si>
    <t>The 1986 cohort has been added to this table and chart since the previous version was published.</t>
  </si>
  <si>
    <t>Some rates for 1971, 1976 and 1981 have been recalculated using the rebased population estimates for 2002 to 2011, which were published in December 2013. The recalculated figures are shown in italics.</t>
  </si>
  <si>
    <t>N. Ireland</t>
  </si>
  <si>
    <t>Percentage of Scotland's population aged 65+ years and with 15 years or fewer remaining life expectancy, 1982-2015</t>
  </si>
  <si>
    <t>Figure 4.8</t>
  </si>
  <si>
    <t>Average age of males and females in Scotland with 15 years of remaining life expectancy, 1981-83 to 2014-16</t>
  </si>
  <si>
    <t>Figure 4.7</t>
  </si>
  <si>
    <t>Life expectancy at birth by deprivation deciles2 with 95% confidence intervals1, 2013-2015 (males and females)</t>
  </si>
  <si>
    <t>Figure 4.6</t>
  </si>
  <si>
    <t>Life expectancy at birth by urban/rural classification with 95% confidence intervals, 2014-2016 (males and females)</t>
  </si>
  <si>
    <t>Figure 4.5</t>
  </si>
  <si>
    <t>Life expectancy at birth by council area with 95 per cent confidence intervals, 2014-2016 (males and females)</t>
  </si>
  <si>
    <t>Figure 4.4</t>
  </si>
  <si>
    <t>Life expectancy at birth in European Union countries, 1980-1982 to 2014-2016, females</t>
  </si>
  <si>
    <t>Figure 4.3b</t>
  </si>
  <si>
    <t>Life expectancy at birth in European Union countries, 1980-1982 to 2014-2016, males</t>
  </si>
  <si>
    <t>Figure 4.3a</t>
  </si>
  <si>
    <t>Figure 4.2</t>
  </si>
  <si>
    <t>Life expectancy at birth, Scotland, 1981-2041</t>
  </si>
  <si>
    <t>Figure 4.1</t>
  </si>
  <si>
    <t>Chapter 4 - Life Expectancy</t>
  </si>
  <si>
    <t>2) The estimate for 2014 is calculated using corrected mid-year population estimates for 2013 and 2014. Previous years have not been updated.</t>
  </si>
  <si>
    <t>Source: Figures to 2015 are from the National Life Tables published by NRS. Figures for 2016 are 2014 based projected single year life experctancies. Figures from 2017 are 2016 based single year life expectancies.</t>
  </si>
  <si>
    <t>1) Figures to 2015 are based on three years of data. For example, 2015 figure uses data for 2014-2016.</t>
  </si>
  <si>
    <t>Footnotes</t>
  </si>
  <si>
    <t xml:space="preserve"> Females</t>
  </si>
  <si>
    <t xml:space="preserve"> Males</t>
  </si>
  <si>
    <r>
      <t>Year</t>
    </r>
    <r>
      <rPr>
        <b/>
        <vertAlign val="superscript"/>
        <sz val="10"/>
        <rFont val="Arial"/>
        <family val="2"/>
      </rPr>
      <t>1,2</t>
    </r>
  </si>
  <si>
    <r>
      <t>Figure 4.1: Life expectancy at birth</t>
    </r>
    <r>
      <rPr>
        <b/>
        <vertAlign val="superscript"/>
        <sz val="10"/>
        <color indexed="8"/>
        <rFont val="Arial"/>
        <family val="2"/>
      </rPr>
      <t>1</t>
    </r>
    <r>
      <rPr>
        <b/>
        <sz val="10"/>
        <color indexed="8"/>
        <rFont val="Arial"/>
        <family val="2"/>
      </rPr>
      <t>, Scotland, 1981-2041</t>
    </r>
  </si>
  <si>
    <t>Annual Review 2017 - Chapter 4 - Life expectancy</t>
  </si>
  <si>
    <t>2014-16</t>
  </si>
  <si>
    <t>2013-15</t>
  </si>
  <si>
    <t>2012-14</t>
  </si>
  <si>
    <t>2011-13</t>
  </si>
  <si>
    <t>2010-12</t>
  </si>
  <si>
    <t>2009-11</t>
  </si>
  <si>
    <t>2008-10</t>
  </si>
  <si>
    <t>2007-09</t>
  </si>
  <si>
    <t>2006-08</t>
  </si>
  <si>
    <t>2005-07</t>
  </si>
  <si>
    <t>2004-06</t>
  </si>
  <si>
    <t>2003-05</t>
  </si>
  <si>
    <t>2002-04</t>
  </si>
  <si>
    <t>2001-03</t>
  </si>
  <si>
    <t>2000-02</t>
  </si>
  <si>
    <t>1999-01</t>
  </si>
  <si>
    <t>1998-00</t>
  </si>
  <si>
    <t>1997-99</t>
  </si>
  <si>
    <t>1996-98</t>
  </si>
  <si>
    <t>1995-97</t>
  </si>
  <si>
    <t>1994-96</t>
  </si>
  <si>
    <t>1993-95</t>
  </si>
  <si>
    <t>1992-94</t>
  </si>
  <si>
    <t>1991-93</t>
  </si>
  <si>
    <t>1990-92</t>
  </si>
  <si>
    <t>1989-91</t>
  </si>
  <si>
    <t>1988-90</t>
  </si>
  <si>
    <t>1987-89</t>
  </si>
  <si>
    <t>1986-88</t>
  </si>
  <si>
    <t>1985-87</t>
  </si>
  <si>
    <t>1984-86</t>
  </si>
  <si>
    <t>1983-85</t>
  </si>
  <si>
    <t>1982-84</t>
  </si>
  <si>
    <t>1981-83</t>
  </si>
  <si>
    <t>1980-82</t>
  </si>
  <si>
    <t>Difference from previous year: Females</t>
  </si>
  <si>
    <t>Difference from previous year: Males</t>
  </si>
  <si>
    <t>Female life expectancy</t>
  </si>
  <si>
    <t>Male life expectancy</t>
  </si>
  <si>
    <t>© Crown copyright 2018</t>
  </si>
  <si>
    <t>Source: Office for National Statistics (National Life Tables for UK and constituent countries) and Eurostat (tps00025)</t>
  </si>
  <si>
    <t>Cells are empty where data is not available for the time period. There are time periods for which data is unavailable for the EU (28 countries) total, Croatia, Cyprus, France, Ireland, Italy, Latvia, Malta, Netherlands, Poland and Slovenia.</t>
  </si>
  <si>
    <t>Sweden</t>
  </si>
  <si>
    <t>Spain</t>
  </si>
  <si>
    <t>Slovenia</t>
  </si>
  <si>
    <t>Slovakia</t>
  </si>
  <si>
    <t>-</t>
  </si>
  <si>
    <t>Romania</t>
  </si>
  <si>
    <t>Portugal</t>
  </si>
  <si>
    <t>Poland</t>
  </si>
  <si>
    <t>Netherlands</t>
  </si>
  <si>
    <t>Malta</t>
  </si>
  <si>
    <t>Luxembourg</t>
  </si>
  <si>
    <t>Lithuania</t>
  </si>
  <si>
    <t>Latvia</t>
  </si>
  <si>
    <t>Italy</t>
  </si>
  <si>
    <t>Ireland</t>
  </si>
  <si>
    <t>Hungary</t>
  </si>
  <si>
    <t>Greece</t>
  </si>
  <si>
    <t>Germany (including former German Democratic Republic from 1991)</t>
  </si>
  <si>
    <t>France</t>
  </si>
  <si>
    <t>Finland</t>
  </si>
  <si>
    <t>Estonia</t>
  </si>
  <si>
    <t>Denmark</t>
  </si>
  <si>
    <t>Czech Republic</t>
  </si>
  <si>
    <t>Cyprus</t>
  </si>
  <si>
    <t>Croatia</t>
  </si>
  <si>
    <t>Bulgaria</t>
  </si>
  <si>
    <t>Belgium</t>
  </si>
  <si>
    <t>Austria</t>
  </si>
  <si>
    <t>rank in 2014-2016</t>
  </si>
  <si>
    <t>Figure 4.3a: Life expectancy at birth in European Union countries, 1980-1982 to 2014-2016, males</t>
  </si>
  <si>
    <t>Cells are empty where data are not available for the time period. There are time periods for which data are unavailable for the EU (28 countries) total, Croatia, Cyprus, France, Ireland, Italy, Latvia, Malta, Netherlands, Poland and Slovenia.</t>
  </si>
  <si>
    <t>Figure 4.3b: Life expectancy at birth in European Union countries, 1980-1982 to 2014-2016, females</t>
  </si>
  <si>
    <t>Back to contents</t>
  </si>
  <si>
    <t>Further data for life expectancy in 2014 NHS Board areas and life expectancy at age 65 is available in the Life expectancy by Scottish areas section of the NRS website.</t>
  </si>
  <si>
    <t>3) Ordered by lowest male life expectancy to highest.</t>
  </si>
  <si>
    <t>2) The Scotland-level life expectancy estimates are for use only as a comparator for the corresponding sub-Scotland-level figures. The definitive Scotland-level life expectancy estimate (based on National Life Tables) is published by the Office for National Statistics (ONS) and can be found in the National Life Tables section of the ONS website.</t>
  </si>
  <si>
    <t>1) Life expectancy at birth is an estimate which is subject to a margin of error. The accuracy of results can be indicated by calculating a confidence interval which provides a range within which the true value underlying life expectancy would lie (with 95 per cent  probability).</t>
  </si>
  <si>
    <r>
      <t>SCOTLAND</t>
    </r>
    <r>
      <rPr>
        <b/>
        <vertAlign val="superscript"/>
        <sz val="10"/>
        <rFont val="Arial"/>
        <family val="2"/>
      </rPr>
      <t>2</t>
    </r>
  </si>
  <si>
    <t>Upper 95% CI</t>
  </si>
  <si>
    <t>Lower 95% CI</t>
  </si>
  <si>
    <t>Expectation of life
at birth</t>
  </si>
  <si>
    <t>Length of Female CI</t>
  </si>
  <si>
    <t>Overlap between male upper and Female lower</t>
  </si>
  <si>
    <t>Space between Male upper &amp; Female lower</t>
  </si>
  <si>
    <t>Female LE</t>
  </si>
  <si>
    <t>Male LE</t>
  </si>
  <si>
    <t>Length of 
Male CI</t>
  </si>
  <si>
    <t>Lower Male CI</t>
  </si>
  <si>
    <t>Annual Review 2017 - Chapter 4 - Life Expectancy</t>
  </si>
  <si>
    <t xml:space="preserve">2) Scottish Government 6-fold Urban Rural Classification version 2014. </t>
  </si>
  <si>
    <t>1) Life expectancy at birth is an estimate which is subject to a margin of error. The accuracy of results can be indicated by calculating a confidence interval which provides a range within which the true value underlying life expectancy would lie (with 95 per cent probability).</t>
  </si>
  <si>
    <t>Remote Rural</t>
  </si>
  <si>
    <t xml:space="preserve">Accessible Rural </t>
  </si>
  <si>
    <t>Remote Small Towns</t>
  </si>
  <si>
    <t>Accessible Small Towns</t>
  </si>
  <si>
    <t>Other Urban Areas</t>
  </si>
  <si>
    <t>Large Urban Areas</t>
  </si>
  <si>
    <t xml:space="preserve">2014 Urban/Rural classification </t>
  </si>
  <si>
    <t>Years</t>
  </si>
  <si>
    <r>
      <t>Scotland</t>
    </r>
    <r>
      <rPr>
        <b/>
        <vertAlign val="superscript"/>
        <sz val="10"/>
        <rFont val="Arial"/>
        <family val="2"/>
      </rPr>
      <t>3</t>
    </r>
  </si>
  <si>
    <t>Expectation of life at birth</t>
  </si>
  <si>
    <t xml:space="preserve"> © Crown Copyright 2018</t>
  </si>
  <si>
    <t>3) The Scotland-level life expectancy estimates are for use only as a comparator for the corresponding sub-Scotland-level figures. The definitive Scotland-level life expectancy estimate (based on National Life Tables) is published by the Office for National Statistics (ONS) and can be found in the National Life Tables section of the ONS website.</t>
  </si>
  <si>
    <t xml:space="preserve">2) Scottish Index of Multiple Deprivation (SIMD) 2016. More information can be found on the SIMD section of the Scottish Government website. </t>
  </si>
  <si>
    <t>Decile (ordered by lowest to highest male life expectancy)</t>
  </si>
  <si>
    <t>length of female CI</t>
  </si>
  <si>
    <t>length of 
male CI</t>
  </si>
  <si>
    <t>lower male CI</t>
  </si>
  <si>
    <t>space between male upper &amp; female lower</t>
  </si>
  <si>
    <r>
      <t>Figure 4.6: Life expectancy at birth by deprivation deciles</t>
    </r>
    <r>
      <rPr>
        <b/>
        <vertAlign val="superscript"/>
        <sz val="10"/>
        <rFont val="Arial"/>
        <family val="2"/>
      </rPr>
      <t>2</t>
    </r>
    <r>
      <rPr>
        <b/>
        <sz val="10"/>
        <rFont val="Arial"/>
        <family val="2"/>
      </rPr>
      <t xml:space="preserve"> with 95% confidence intervals</t>
    </r>
    <r>
      <rPr>
        <b/>
        <vertAlign val="superscript"/>
        <sz val="10"/>
        <rFont val="Arial"/>
        <family val="2"/>
      </rPr>
      <t>1</t>
    </r>
    <r>
      <rPr>
        <b/>
        <sz val="10"/>
        <rFont val="Arial"/>
        <family val="2"/>
      </rPr>
      <t xml:space="preserve">, 2013-2015 (males and females)
</t>
    </r>
  </si>
  <si>
    <t>Source: National life tables for Scotland (NRS)</t>
  </si>
  <si>
    <t>age at 15 RLE</t>
  </si>
  <si>
    <t>Figure 4.7: Average age of males and females in Scotland with 15 years of remaining life expectancy, 1981-83 to 2014-16</t>
  </si>
  <si>
    <t>1) Figures for population with 15 RLE are three year centred averages. For example, the 2015 figure uses data for 2014-2016. Figures for population aged 65+ are based on single year population data.</t>
  </si>
  <si>
    <t>Population aged 65+ (per cent)</t>
  </si>
  <si>
    <t>population with 15 years or fewer RLE (per cent)</t>
  </si>
  <si>
    <r>
      <t>Figure 4.8: Percentage of Scotland's population aged 65+ years and with 15 years or fewer remaining life expectancy, 1982-2015</t>
    </r>
    <r>
      <rPr>
        <b/>
        <vertAlign val="superscript"/>
        <sz val="10"/>
        <color theme="1"/>
        <rFont val="Arial"/>
        <family val="2"/>
      </rPr>
      <t>1</t>
    </r>
  </si>
  <si>
    <t>Civil partnerships, 2005-2017</t>
  </si>
  <si>
    <t>Figure 6.4</t>
  </si>
  <si>
    <t>Marriages, by type of ceremony, 1971-2017</t>
  </si>
  <si>
    <t>Figure 6.3</t>
  </si>
  <si>
    <t>Marriages, by marital status (percentages) and sex of persons marrying, 1971-2017</t>
  </si>
  <si>
    <t>Figure 6.2</t>
  </si>
  <si>
    <t>Marriages, Scotland, 1971-2017</t>
  </si>
  <si>
    <t>Figure 6.1</t>
  </si>
  <si>
    <t>Chapter 6 - Marriages and civil partnerships</t>
  </si>
  <si>
    <t>Number of marriages</t>
  </si>
  <si>
    <t>Figure 6.1: Marriages, Scotland, 1971-2017</t>
  </si>
  <si>
    <t>Annual Review 2017 - Chapter 6 - Marriages and Civil Partnerships</t>
  </si>
  <si>
    <t>There is a break here between two time series. 1971 to 2011 are shown for census years, and each year from 2012 is shown.</t>
  </si>
  <si>
    <t xml:space="preserve">From 31 October 2015, couples in a civil partnership registered out with Scotland, were able to change their civil partnership to a marriage. </t>
  </si>
  <si>
    <t xml:space="preserve">From 16 December 2014, couples in a civil partnership registered in Scotland, were able to change their civil partnership to a marriage. </t>
  </si>
  <si>
    <t>Civil Partner</t>
  </si>
  <si>
    <t xml:space="preserve">Widowed </t>
  </si>
  <si>
    <t>Divorced</t>
  </si>
  <si>
    <t>Single</t>
  </si>
  <si>
    <t>Marital status (percentage in each category)</t>
  </si>
  <si>
    <t>Figure 6.2: Marriages, by marital status (percentages) and sex of persons marrying, 1971-2017</t>
  </si>
  <si>
    <t>Figure 6.2: Marriages, by marital status and sex of persons marrying, 1971-2017</t>
  </si>
  <si>
    <t>Civil</t>
  </si>
  <si>
    <t>Other religious and other beliefs</t>
  </si>
  <si>
    <t>Roman Catholic</t>
  </si>
  <si>
    <t>Church of Scotland</t>
  </si>
  <si>
    <t>Total</t>
  </si>
  <si>
    <t>Figure 6.3: Marriages, by type of ceremony, 1971-2017</t>
  </si>
  <si>
    <t>* The Civil Partnership Act 2004 came into force on 5 December 2005</t>
  </si>
  <si>
    <t>2005*</t>
  </si>
  <si>
    <t>Female partnerships</t>
  </si>
  <si>
    <t>Male partnerships</t>
  </si>
  <si>
    <t>Partnerships</t>
  </si>
  <si>
    <t>Back to Contents</t>
  </si>
  <si>
    <t>Age at adoption, Scotland, 2017</t>
  </si>
  <si>
    <t>Figure 7.2</t>
  </si>
  <si>
    <t>Number of adoptions, Scotland, 1930-2017</t>
  </si>
  <si>
    <t>Figure 7.1</t>
  </si>
  <si>
    <t>Chapter 7 - Adoptions</t>
  </si>
  <si>
    <t>Adoptions</t>
  </si>
  <si>
    <t>Figure 7.1: Number of adoptions, Scotland, 1930-2017</t>
  </si>
  <si>
    <t>Annual Review 2017 - Chapter 7 - Adoptions</t>
  </si>
  <si>
    <t>15+</t>
  </si>
  <si>
    <t>Figure 7.2: Age at adoption, Scotland, 2017</t>
  </si>
  <si>
    <t>Projected percentage change in the number of households by council area, 2016 to 2041</t>
  </si>
  <si>
    <t>Figure 8.5</t>
  </si>
  <si>
    <t>Households in Scotland by age of head of household: 2016 and 2041</t>
  </si>
  <si>
    <t>Figure 8.4</t>
  </si>
  <si>
    <t>Households in Scotland by household type: 2016 and 2041</t>
  </si>
  <si>
    <t>Figure 8.3</t>
  </si>
  <si>
    <t>Change in household types in Scotland, 2001 to 2016</t>
  </si>
  <si>
    <t>Figure 8.2</t>
  </si>
  <si>
    <t>Trends in households and population, June 2007 to 2017</t>
  </si>
  <si>
    <t>Figure 8.1</t>
  </si>
  <si>
    <t>Chapter 8 - Households and housing</t>
  </si>
  <si>
    <r>
      <rPr>
        <sz val="8"/>
        <rFont val="Arial"/>
        <family val="2"/>
      </rPr>
      <t xml:space="preserve">Source: National Records of Scotland </t>
    </r>
    <r>
      <rPr>
        <u/>
        <sz val="8"/>
        <color indexed="12"/>
        <rFont val="Arial"/>
        <family val="2"/>
      </rPr>
      <t>Estimates of Households and Dwellings in Scotland 2017  and Mid-Year Population Estimates.</t>
    </r>
  </si>
  <si>
    <t>Households</t>
  </si>
  <si>
    <t>Population</t>
  </si>
  <si>
    <t>Percentage increase since 2006</t>
  </si>
  <si>
    <t>Mid-year (June) estimate</t>
  </si>
  <si>
    <t>Figure 8.1: Trends in households and population, June 2007 to 2017</t>
  </si>
  <si>
    <t>Annual Review 2017 - Chapter 8 - Households and housing</t>
  </si>
  <si>
    <t>Three or more person households</t>
  </si>
  <si>
    <t>Two person households</t>
  </si>
  <si>
    <t>One person households</t>
  </si>
  <si>
    <t>Figure 8.2: Change in household types in Scotland, 2001 to 2016</t>
  </si>
  <si>
    <t>3+ adults</t>
  </si>
  <si>
    <t>2+ adults with children</t>
  </si>
  <si>
    <t>1 adult with children</t>
  </si>
  <si>
    <t>2 adults</t>
  </si>
  <si>
    <t>1 adult</t>
  </si>
  <si>
    <t>Household type</t>
  </si>
  <si>
    <t>Figure 8.3: Households in Scotland by household type: 2016 and 2041</t>
  </si>
  <si>
    <t>90+</t>
  </si>
  <si>
    <t>85-89</t>
  </si>
  <si>
    <t>80-84</t>
  </si>
  <si>
    <t>75-79</t>
  </si>
  <si>
    <t>70-74</t>
  </si>
  <si>
    <t>65-69</t>
  </si>
  <si>
    <t>60-64</t>
  </si>
  <si>
    <t>55-59</t>
  </si>
  <si>
    <t>50-54</t>
  </si>
  <si>
    <t>45-49</t>
  </si>
  <si>
    <t>16-19</t>
  </si>
  <si>
    <t>Age group of head of household</t>
  </si>
  <si>
    <t>Figure 8.4: Households in Scotland by age of head of household: 2016 and 2041</t>
  </si>
  <si>
    <t>Change (2016-2041)</t>
  </si>
  <si>
    <t>Council area</t>
  </si>
  <si>
    <t>Figure 8.5: Projected percentage change in the number of households by council area, 2016 to 2041</t>
  </si>
  <si>
    <t>Table 10.6</t>
  </si>
  <si>
    <t>Most common IDD types and their ICD10 codes</t>
  </si>
  <si>
    <t>Table 10.5</t>
  </si>
  <si>
    <t>The Relative Index of Inequality for the twenty largest contributors to DALY in women, 2014-16</t>
  </si>
  <si>
    <t>Figure 10.7</t>
  </si>
  <si>
    <t>The Relative Index of Inequality for the twenty largest contributors to DALY in men, 2014-16</t>
  </si>
  <si>
    <t>Figure 10.6</t>
  </si>
  <si>
    <t>Absolute Inequalities (SII) by gender and condition</t>
  </si>
  <si>
    <t>Table 10.4</t>
  </si>
  <si>
    <t xml:space="preserve">The Relative Index of Inequality for the twenty largest contributors to DALY in Scotland, 2014-16 </t>
  </si>
  <si>
    <t>Figure 10.5</t>
  </si>
  <si>
    <t>Figure 10.4</t>
  </si>
  <si>
    <t>Table 10.3</t>
  </si>
  <si>
    <t>Burden of morbidity in Scotland and time spent in excess-ill health (in most deprived areas) by gender and age-group, 2014-16</t>
  </si>
  <si>
    <t>Figure 10.3</t>
  </si>
  <si>
    <t>Burden of Disease by Scottish Index of Multiple Deprivation (SIMD) decile, 2016</t>
  </si>
  <si>
    <t>Figure 10.2</t>
  </si>
  <si>
    <t>Table 10.2</t>
  </si>
  <si>
    <t>Redistributed causes of death in 2016 (snapshot of those with highest numbers re-allocated)</t>
  </si>
  <si>
    <t>Table 10.1</t>
  </si>
  <si>
    <t>Figure 10.1</t>
  </si>
  <si>
    <t>Chapter 10 - Invited chapter</t>
  </si>
  <si>
    <t>Falls</t>
  </si>
  <si>
    <t>Anomalies present at birth</t>
  </si>
  <si>
    <t>Asthma</t>
  </si>
  <si>
    <t>Skin diseases</t>
  </si>
  <si>
    <t>Other cardiovascular/circulatory</t>
  </si>
  <si>
    <t>Other musculoskeletal disorders</t>
  </si>
  <si>
    <t>Osteoarthritis</t>
  </si>
  <si>
    <t>Lower respiratory infections</t>
  </si>
  <si>
    <t>Breast cancer</t>
  </si>
  <si>
    <t>Suicide and self-harm related injuries</t>
  </si>
  <si>
    <t>Colorectal cancer</t>
  </si>
  <si>
    <t>Chronic liver disease</t>
  </si>
  <si>
    <t>Alcohol dependence</t>
  </si>
  <si>
    <t>Diabetes</t>
  </si>
  <si>
    <t>Sense organ diseases</t>
  </si>
  <si>
    <t>Anxiety disorders</t>
  </si>
  <si>
    <t>COPD</t>
  </si>
  <si>
    <t>Drug use disorders</t>
  </si>
  <si>
    <t>Migraine</t>
  </si>
  <si>
    <t>Alzheimer's and other dementias</t>
  </si>
  <si>
    <t>Stroke</t>
  </si>
  <si>
    <t>Lung cancer</t>
  </si>
  <si>
    <t>Depression</t>
  </si>
  <si>
    <t>Low back and neck pain</t>
  </si>
  <si>
    <t>Ischaemic heart disease</t>
  </si>
  <si>
    <t>DALY labels</t>
  </si>
  <si>
    <t>DALY</t>
  </si>
  <si>
    <t>YLD
Non-fatal</t>
  </si>
  <si>
    <t xml:space="preserve">YLL
Fatal </t>
  </si>
  <si>
    <t>Leading causes of health loss</t>
  </si>
  <si>
    <t>Original name</t>
  </si>
  <si>
    <t>Rank</t>
  </si>
  <si>
    <t>Annual Review 2017 - Chapter 10 - Invited chapter</t>
  </si>
  <si>
    <t>Urinary diseases and male infertility</t>
  </si>
  <si>
    <t>Cirrhosis and other chronic liver diseases</t>
  </si>
  <si>
    <t>Endocrine, metabolic, blood, and immune disorders</t>
  </si>
  <si>
    <t>Other cardiovascular and circulatory diseases</t>
  </si>
  <si>
    <t>Atrial fibrillation and flutter</t>
  </si>
  <si>
    <t>Diabetes mellitus</t>
  </si>
  <si>
    <t>Chronic kidney disease</t>
  </si>
  <si>
    <t>Alzheimer's  and other dementias</t>
  </si>
  <si>
    <t>SBOD %</t>
  </si>
  <si>
    <t>GBD %</t>
  </si>
  <si>
    <t>SBOD N</t>
  </si>
  <si>
    <t>Cause of death</t>
  </si>
  <si>
    <t>Table 10.1: Redistributed causes of death in 2016 (snapshot of those with highest numbers re-allocated)</t>
  </si>
  <si>
    <t>65 and above</t>
  </si>
  <si>
    <t>15-24</t>
  </si>
  <si>
    <t>Under 15</t>
  </si>
  <si>
    <t>Women</t>
  </si>
  <si>
    <t>Men</t>
  </si>
  <si>
    <t>Weeks per year</t>
  </si>
  <si>
    <t>%</t>
  </si>
  <si>
    <t>Reference level of ill-health</t>
  </si>
  <si>
    <t>Excess ill-health</t>
  </si>
  <si>
    <t>Burden free</t>
  </si>
  <si>
    <t>Age group</t>
  </si>
  <si>
    <t>Gender</t>
  </si>
  <si>
    <t>Table 10.2: Burden of morbidity in Scotland and time spent in excess-ill health (in most deprived areas) by gender and age-group, 2014-16</t>
  </si>
  <si>
    <t>10 (least deprived)</t>
  </si>
  <si>
    <t>1 (most deprived)</t>
  </si>
  <si>
    <t xml:space="preserve"> Proportion of non-fatal (YLD) burden</t>
  </si>
  <si>
    <t>YLD</t>
  </si>
  <si>
    <t>YLL</t>
  </si>
  <si>
    <t>Figure 10.2: Burden of Disease by Scottish Index of Multiple Deprivation (SIMD) decile, 2016</t>
  </si>
  <si>
    <t>Sex</t>
  </si>
  <si>
    <t>Reference level of ill-health (least deprived)</t>
  </si>
  <si>
    <t>Excess ill-health (most deprived)</t>
  </si>
  <si>
    <t>Burden free (most deprived)</t>
  </si>
  <si>
    <t>Figure 10.3: Burden of morbidity in Scotland and time spent in excess-ill health (in most deprived areas) by gender and age-group, 2014-16</t>
  </si>
  <si>
    <t>All</t>
  </si>
  <si>
    <t>Contribution of YLL to DALY SII</t>
  </si>
  <si>
    <t>YLD_SII</t>
  </si>
  <si>
    <t>YLL_SII</t>
  </si>
  <si>
    <t>DALY_SII</t>
  </si>
  <si>
    <t>Grand Total</t>
  </si>
  <si>
    <t>Parkinson's disease</t>
  </si>
  <si>
    <t>Malignant skin melanoma</t>
  </si>
  <si>
    <t>Neonatal sepsis and other neonatal infections</t>
  </si>
  <si>
    <t>Gout</t>
  </si>
  <si>
    <t>Exposure to forces of nature</t>
  </si>
  <si>
    <t>Other maternal disorders</t>
  </si>
  <si>
    <t>Other transport injuries</t>
  </si>
  <si>
    <t>Maternal hypertensive disorders</t>
  </si>
  <si>
    <t>Collective violence and legal intervention</t>
  </si>
  <si>
    <t>Maternal obstructed labour and uterine rupture</t>
  </si>
  <si>
    <t>Iodine deficiency</t>
  </si>
  <si>
    <t>06.03. Vitamin A deficiency</t>
  </si>
  <si>
    <t>Executions and police conflict</t>
  </si>
  <si>
    <t>Maternal abortion, miscarriage, and ectopic pregnancy</t>
  </si>
  <si>
    <t>Neglected tropical diseases and malaria</t>
  </si>
  <si>
    <t>Environmental heat and cold exposure</t>
  </si>
  <si>
    <t>Maternal sepsis and other pregnancy related infections</t>
  </si>
  <si>
    <t>Indirect maternal deaths</t>
  </si>
  <si>
    <t>15.02. Acute glomerulonephritis</t>
  </si>
  <si>
    <t>19.10. Other unintentional injuries</t>
  </si>
  <si>
    <t>08.23. Thyroid cancer</t>
  </si>
  <si>
    <t>13.07. Tension-type headache</t>
  </si>
  <si>
    <t>14.09. Autistic spectrum disorders</t>
  </si>
  <si>
    <t>Attention-deficit/hyperactivity disorder</t>
  </si>
  <si>
    <t>14.11. Conduct disorder</t>
  </si>
  <si>
    <t>04.01. Maternal haemorrhage</t>
  </si>
  <si>
    <t>Birth asphyxia and birth trauma</t>
  </si>
  <si>
    <t>Haemolytic (rhesus) disease</t>
  </si>
  <si>
    <t>08.02. Nasopharynx cancer</t>
  </si>
  <si>
    <t>19.07. Animal contact</t>
  </si>
  <si>
    <t>14.08. Eating disorders</t>
  </si>
  <si>
    <t>12.03. Appendicitis</t>
  </si>
  <si>
    <t>08.19. Testicular cancer</t>
  </si>
  <si>
    <t>08.25. Hodgkin lymphoma</t>
  </si>
  <si>
    <t>08.18. Prostate cancer</t>
  </si>
  <si>
    <t>Hepatitis, STI and other infectious diseases</t>
  </si>
  <si>
    <t>10.06. Other chronic respiratory diseases</t>
  </si>
  <si>
    <t>19.04. Poisonings</t>
  </si>
  <si>
    <t>06.05. Other nutritional deficiencies</t>
  </si>
  <si>
    <t>08.27. Multiple myeloma</t>
  </si>
  <si>
    <t>10.04. Pneumoconiosis</t>
  </si>
  <si>
    <t>08.24. Mesothelioma</t>
  </si>
  <si>
    <t>06.01. Protein-energy malnutrition</t>
  </si>
  <si>
    <t>Hemoglobinopathies and Haemolytic anaemias</t>
  </si>
  <si>
    <t>Non-melanoma skin cancer</t>
  </si>
  <si>
    <t>19.02. Drowning</t>
  </si>
  <si>
    <t>14.13. Other mental and substance use disorders</t>
  </si>
  <si>
    <t>05.05. Other neonatal disorders</t>
  </si>
  <si>
    <t>14.07. Bipolar disorder</t>
  </si>
  <si>
    <t>12.02. Gastritis and duodenitis</t>
  </si>
  <si>
    <t>09.09. Endocarditis</t>
  </si>
  <si>
    <t>Idiopathic developmental intellectual disability</t>
  </si>
  <si>
    <t>13.08. Other neurological disorders</t>
  </si>
  <si>
    <t>13.06. Migraine</t>
  </si>
  <si>
    <t>16.01. Rheumatoid arthritis</t>
  </si>
  <si>
    <t>08.16. Uterine cancer</t>
  </si>
  <si>
    <t>08.17. Ovarian cancer</t>
  </si>
  <si>
    <t>09.05. Heart muscle disorders</t>
  </si>
  <si>
    <t>08.22. Brain cancer</t>
  </si>
  <si>
    <t>08.08. Gallbladder and biliary tract cancer</t>
  </si>
  <si>
    <t>09.01. Rheumatic heart disease</t>
  </si>
  <si>
    <t>19.03. Fire, heat, and hot substances</t>
  </si>
  <si>
    <t>19.06. Adverse effects of medical treatment</t>
  </si>
  <si>
    <t>06.04. Iron-deficiency anaemia</t>
  </si>
  <si>
    <t>12.06. Inflammatory bowel disease</t>
  </si>
  <si>
    <t>13.04. Multiple sclerosis</t>
  </si>
  <si>
    <t>19.08. Foreign body</t>
  </si>
  <si>
    <t>15.05. Gynecological diseases</t>
  </si>
  <si>
    <t>17.05. Sudden infant death syndrome</t>
  </si>
  <si>
    <t>12.04. Paralytic ileus and intestinal obstruction</t>
  </si>
  <si>
    <t>12.05. Inguinal, femoral, and abdominal hernia</t>
  </si>
  <si>
    <t>01.01. HIV/AIDS and tuberculosis</t>
  </si>
  <si>
    <t>13.05. Motor neuron disease</t>
  </si>
  <si>
    <t>09.07. Aortic aneurysm</t>
  </si>
  <si>
    <t>19.05. Exposure to mechanical forces</t>
  </si>
  <si>
    <t>10.02. Asthma</t>
  </si>
  <si>
    <t>22.01. Unknown cause of injury</t>
  </si>
  <si>
    <t>08.28. Leukaemia</t>
  </si>
  <si>
    <t>08.29. Other neoplasms</t>
  </si>
  <si>
    <t>08.26. Non-Hodgkin's lymphoma</t>
  </si>
  <si>
    <t>08.01. Lip and oral cavity cancer</t>
  </si>
  <si>
    <t>15.04. Urinary diseases and male infertility</t>
  </si>
  <si>
    <t>02.02. Diarrhoea and other common infections</t>
  </si>
  <si>
    <t>16.02. Osteoarthritis</t>
  </si>
  <si>
    <t>17.04. Oral disorders</t>
  </si>
  <si>
    <t>08.14. Breast cancer</t>
  </si>
  <si>
    <t>09.08. Peripheral vascular disease</t>
  </si>
  <si>
    <t>08.10. Larynx cancer</t>
  </si>
  <si>
    <t>08.20. Kidney cancer</t>
  </si>
  <si>
    <t>08.03. Other pharynx cancer</t>
  </si>
  <si>
    <t>09.04. Hypertensive heart disease</t>
  </si>
  <si>
    <t>08.15. Cervical cancer</t>
  </si>
  <si>
    <t>05.01. Neonatal preterm birth complications</t>
  </si>
  <si>
    <t>18.01. Road injuries</t>
  </si>
  <si>
    <t>12.01. Peptic ulcer disease</t>
  </si>
  <si>
    <t>10.05. Lung disease</t>
  </si>
  <si>
    <t>08.05. Stomach cancer</t>
  </si>
  <si>
    <t>08.21. Bladder cancer</t>
  </si>
  <si>
    <t>12.09. Pancreatitis</t>
  </si>
  <si>
    <t>12.07. Vascular intestinal disorders</t>
  </si>
  <si>
    <t>08.09. Pancreatic cancer</t>
  </si>
  <si>
    <t>09.06. Atrial fibrillation</t>
  </si>
  <si>
    <t>08.07. Liver cancer</t>
  </si>
  <si>
    <t>12.10. Other digestive diseases</t>
  </si>
  <si>
    <t>Gallbladder and biliary diseases</t>
  </si>
  <si>
    <t>Interpersonal violence</t>
  </si>
  <si>
    <t>Oesophageal cancer</t>
  </si>
  <si>
    <t>Epilepsy</t>
  </si>
  <si>
    <t>Schizophrenia</t>
  </si>
  <si>
    <t>Cirrhosis and other chronic liver disease</t>
  </si>
  <si>
    <t>YLL contribution</t>
  </si>
  <si>
    <t>DALY SII %</t>
  </si>
  <si>
    <t>Sum of YLD_SII</t>
  </si>
  <si>
    <t>Sum of DALY_SII</t>
  </si>
  <si>
    <t>Sum of YLL_SII</t>
  </si>
  <si>
    <t>Self-harm and suicide related injuries</t>
  </si>
  <si>
    <t xml:space="preserve"> Alcohol dependence</t>
  </si>
  <si>
    <t>RII</t>
  </si>
  <si>
    <t>Top 20 DALYs</t>
  </si>
  <si>
    <t xml:space="preserve">Figure 10.5: The Relative Index of Inequality for the twenty largest contributors to DALY in Scotland, 2014-16 </t>
  </si>
  <si>
    <t>Suicide and self-harm injuries</t>
  </si>
  <si>
    <t>Cirrhosis including chronic liver disease</t>
  </si>
  <si>
    <t>DALY SII</t>
  </si>
  <si>
    <t>Table 10.4: Absolute Inequalities (SII) by gender and condition</t>
  </si>
  <si>
    <t xml:space="preserve">Other cardiovascular/circulatory </t>
  </si>
  <si>
    <t>Prostate cancer</t>
  </si>
  <si>
    <t xml:space="preserve">Colorectal cancer </t>
  </si>
  <si>
    <t>Chronic liver diseases</t>
  </si>
  <si>
    <t>Self-harm</t>
  </si>
  <si>
    <t>Figure 10.6: The Relative Index of Inequality for the twenty largest contributors to DALY in men, 2014-16</t>
  </si>
  <si>
    <t>Gynecological diseases</t>
  </si>
  <si>
    <t>Figure 10.7:  The Relative Index of Inequality for the twenty largest contributors to DALY in women, 2014-16</t>
  </si>
  <si>
    <t>A59-A59.9 A71-A71.9 A74.0 B07-B09 B30-B30.9 B31.9 B32.3-B32.4 B35-B36.9 B85-B85.4 B87-B88.9 B94.0 E50-E50.9 F06.3-F06.4 F09-F09.9 F17-F17.9 F30-F49 F51-F99.0 G15-G19 G27-G29 G32-G34 G38-G39 G42-G44.8 G47-G47.2 G47.4-G60.9 G62-G69 G74-G79 G84-G89.4 G94-G94.2 G99-G99.0 G99.2-H05 H05.2-H58.0 H58.8-H59.8 H60-H69.9 H71-H99 K00-K19 K23-K24 K30 K31.9 L20-L30.9 L40-L45 L49-L50.9 L52-L54.0 L55-L60.9 L62-L68.9 L70-L87.9 L90-L92.9 L94-L95.9 L98.5-L99.8 M04 M10-M12 M12.2-M12.4 M12.8-M19.0 M22-M29 M37-M39 M43.2-M49 M49.2-M64 M65.1-M71 M71.2-M73 M73.8-M85.9 M87.3-M87.9 M89.1-M89.4 M90-M99.9 N09 N24 N32.8-N33.8 N35-N35.9 N37-N38 N393-N39.8 N40-N40.9 N42-N43.4 N46-N48.9 N52-N64.9 N66-N69 N78-N79 N84 N84.9-N86 N88-N91.5 N95 N95.1-N95.9 N97-N97.9 Q08-Q10.3 Q19 Q29 Q36.0-Q36.9 Q46-Q49 Q88 Q94 R07.0 R08-R09 R09.3 R12-R15.9 R19-R19.6 R19.8-R23 R23.1-R30.9 R32-R39.9 R41-R49.9 R51-R538 R54.0-R54.9 R55.0 R57.6 R58.0-R63.3 R63.5 R63.8 R64.0-R65.1 R66-R72.9 R74-R78 R78.6-R94.8 R95.0-R99.9 U04.9</t>
  </si>
  <si>
    <t>Other and unspecified diseases; including unspecified bacterial and infectious diseases, endocrine, nutritional and metabolic diseases; and mental and behavioural disorders</t>
  </si>
  <si>
    <t>J69-J69.9</t>
  </si>
  <si>
    <t>Pneumonitis due to solids and liquids</t>
  </si>
  <si>
    <t>A40-A41.9 A48.0 A48.3 A49.0 D65-D65.9 I96-I96.9 R02-R02.9 R65.2</t>
  </si>
  <si>
    <t>Streptococcal, severe and other sepsis related infections; (including gas gangrene and gangrene not elsewhere classified; toxic shock syndrome; staphylococcal infection, unspecified site)</t>
  </si>
  <si>
    <t>J98.8-J99.8</t>
  </si>
  <si>
    <t>Other specified respiratory disorders</t>
  </si>
  <si>
    <t>I27-I27.0 I27.2-I27.9 I28.9 I50-I50.9 I51.7</t>
  </si>
  <si>
    <t>Heart failure and other ill-defined cardiovascular conditions, (including cardiomegaly, other pulmonary heart diseases, disease of pulmonary vessels, unspecified, systolic (congestive) heart failure; and disseminated intravascular coagulation;</t>
  </si>
  <si>
    <t>C42 C76 C76.4-C77 C77.3-C77.4 C77.8-C78 C79 C79.2-C80.9 C87 C98-C99 D08-D09 D09.9 D36.0 D36.9 D48 D48.7-D49 D498-D49.9 D54</t>
  </si>
  <si>
    <t>Malignant neoplasm of other and ill- defined sites</t>
  </si>
  <si>
    <t>ICD10 code</t>
  </si>
  <si>
    <t>Most Common Ill Defined Death type</t>
  </si>
  <si>
    <t>Table 10.5: Most common IDD types and their ICD10 codes</t>
  </si>
  <si>
    <t>21.03. Executions and police conflict</t>
  </si>
  <si>
    <t>21.02. Collective violence and legal intervention</t>
  </si>
  <si>
    <t>06.02. Iodine deficiency</t>
  </si>
  <si>
    <t>04.04. Maternal obstructed labour and uterine rupture</t>
  </si>
  <si>
    <t>04.02. Maternal sepsis and other pregnancy related infections</t>
  </si>
  <si>
    <t>04.05. Maternal abortion, miscarriage, and ectopic pregnancy</t>
  </si>
  <si>
    <t>03.01. Neglected tropical diseases and malaria</t>
  </si>
  <si>
    <t>04.03. Maternal hypertensive disorders</t>
  </si>
  <si>
    <t>19.09. Environmental heat and cold exposure</t>
  </si>
  <si>
    <t>05.04. Hemolytic disease and other neonatal jaundice</t>
  </si>
  <si>
    <t>04.06. Indirect maternal deaths</t>
  </si>
  <si>
    <t>14.10. Attention-deficit/hyperactivity disorder</t>
  </si>
  <si>
    <t>21.01. Exposure to forces of nature</t>
  </si>
  <si>
    <t>18.02. Other transport injuries</t>
  </si>
  <si>
    <t>04.09. Other maternal disorders</t>
  </si>
  <si>
    <t>16.04. Gout</t>
  </si>
  <si>
    <t>14.12. Idiopathic developmental intellectual disability</t>
  </si>
  <si>
    <t>05.03. Neonatal sepsis and other neonatal infections</t>
  </si>
  <si>
    <t>07.01. Hepatitis, STI and other infectious diseases</t>
  </si>
  <si>
    <t>05.02. Neonatal encephalopathy due to birth asphyxia and trauma</t>
  </si>
  <si>
    <t>08.13. Non-melanoma skin cancer</t>
  </si>
  <si>
    <t>15.06. Hemoglobinopathies and hemolytic anaemias</t>
  </si>
  <si>
    <t>08.12. Malignant skin melanoma</t>
  </si>
  <si>
    <t>20.02. Interpersonal violence</t>
  </si>
  <si>
    <t>09.05. Cardiomyopathy and myocarditis</t>
  </si>
  <si>
    <t>13.02. Parkinson's disease</t>
  </si>
  <si>
    <t>12.08. Gallbladder and biliary diseases</t>
  </si>
  <si>
    <t>10.05. Interstitial lung disease and pulmonary sarcoidosis</t>
  </si>
  <si>
    <t>08.22. Brain and nervous system cancer</t>
  </si>
  <si>
    <t>15.07. Endocrine, metabolic, blood, and immune disorders</t>
  </si>
  <si>
    <t>14.01. Schizophrenia</t>
  </si>
  <si>
    <t>08.04. Oesophageal cancer</t>
  </si>
  <si>
    <t>13.03. Epilepsy</t>
  </si>
  <si>
    <t>15.03. Chronic kidney disease</t>
  </si>
  <si>
    <t>09.06. Atrial fibrillation and flutter</t>
  </si>
  <si>
    <t>Name</t>
  </si>
  <si>
    <t>Projected changes in population, Scottish council areas, 2016-2041</t>
  </si>
  <si>
    <t>Table 5.2</t>
  </si>
  <si>
    <t>Migration between Scotland, the rest of the UK and overseas, year to mid-2017</t>
  </si>
  <si>
    <t>Table 5.1</t>
  </si>
  <si>
    <t>Projected population under variant migration assumptions</t>
  </si>
  <si>
    <t>Figure 5.11</t>
  </si>
  <si>
    <t>Net migration, Scotland, 2001-02 to 2040-41</t>
  </si>
  <si>
    <t>Figure 5.10</t>
  </si>
  <si>
    <t>Most common non-EU nationalities, Scotland, 2017</t>
  </si>
  <si>
    <t>Figure 5.9</t>
  </si>
  <si>
    <t>Most common (non-British) EU nationalities, Scotland, 2017</t>
  </si>
  <si>
    <t>Figure 5.8</t>
  </si>
  <si>
    <t>Number of EU and non-EU nationals living in Scotland, 2007 to 2017</t>
  </si>
  <si>
    <t>Figure 5.7</t>
  </si>
  <si>
    <t>Non-British nationals living in Scotland by nationality, 2017</t>
  </si>
  <si>
    <t>Figure 5.6</t>
  </si>
  <si>
    <t>Migration between Scotland, rest of the UK and overseas, by age group, year to mid-2017</t>
  </si>
  <si>
    <t>Figure 5.5</t>
  </si>
  <si>
    <t>Sex distribution of people migrating to Scotland, year to mid-2017</t>
  </si>
  <si>
    <t>Figure 5.4</t>
  </si>
  <si>
    <t>Migration between Scotland, rest of the UK and overseas, 1996-97 to 2016-17</t>
  </si>
  <si>
    <t>Figure 5.3</t>
  </si>
  <si>
    <t>Natural change and net migration, Scotland, 1967-68 to 2016-17</t>
  </si>
  <si>
    <t>Figure 5.2</t>
  </si>
  <si>
    <t>Net migration, Scotland, 1956-57 to 2016-17</t>
  </si>
  <si>
    <t>Figure 5.1</t>
  </si>
  <si>
    <t>Chapter 5 - Migration</t>
  </si>
  <si>
    <r>
      <rPr>
        <sz val="8"/>
        <rFont val="Arial"/>
        <family val="2"/>
      </rPr>
      <t>© Crown Copyright 2018</t>
    </r>
    <r>
      <rPr>
        <sz val="10"/>
        <rFont val="Arial"/>
        <family val="2"/>
      </rPr>
      <t xml:space="preserve"> 
</t>
    </r>
  </si>
  <si>
    <t>Source: National Records of Scotland (NRS), Scottish Household Survey (SHS) 2016.</t>
  </si>
  <si>
    <t>Figure 10.1: Burden of disease (DALY) ranked by individual diseases with the highest burden, Scotland, 2016</t>
  </si>
  <si>
    <t>Table 10.3: Mean Slope Index of Inequality in Age-Standardised DALY per 100,000 population by gender, Scotland, 2016</t>
  </si>
  <si>
    <t>Table 10.6: Burden of disease (DALY) ranked by individual diseases with the highest burden, All diseases, Scotland, 2016</t>
  </si>
  <si>
    <t>Burden of disease (DALY) ranked by individual diseases with the highest burden, Scotland, 2016</t>
  </si>
  <si>
    <t>Mean Slope Index of Inequality in Age-Standardised DALY per 100,000 population by gender, Scotland, 2016</t>
  </si>
  <si>
    <t>Burden of disease (DALY) ranked by individual diseases with the highest burden, All diseases, Scotland, 2016</t>
  </si>
  <si>
    <t>Prior to 1981-82 and from 2001-02 onwards net migration does not include other changes - such as in the number of prisoners and armed forces stationed in Scotland. From 1981-82 to 2000-01 net migration includes movements to and from the armed forces.</t>
  </si>
  <si>
    <t>Figures relate to net migration (the difference between immigrants and emigrants) in the year to 30 June for each year.</t>
  </si>
  <si>
    <t>Includes asylum seekers, and also includes refugees for 2015-16 onwards.</t>
  </si>
  <si>
    <t>1969-70</t>
  </si>
  <si>
    <t>1968-69</t>
  </si>
  <si>
    <t>1967-68</t>
  </si>
  <si>
    <t>1966-67</t>
  </si>
  <si>
    <t>1965-66</t>
  </si>
  <si>
    <t>1964-65</t>
  </si>
  <si>
    <t>1963-64</t>
  </si>
  <si>
    <t>1962-63</t>
  </si>
  <si>
    <t>1961-62</t>
  </si>
  <si>
    <t>1960-61</t>
  </si>
  <si>
    <t>1959-60</t>
  </si>
  <si>
    <t>1958-59</t>
  </si>
  <si>
    <t>1957-58</t>
  </si>
  <si>
    <t>1956-57</t>
  </si>
  <si>
    <t>Net migration (thousands)</t>
  </si>
  <si>
    <t>Figure 5.1: Net migration, 1956-57 to 2016-17</t>
  </si>
  <si>
    <t>Annual Review 2017 - Chapter 5 - Migration</t>
  </si>
  <si>
    <t>Includes asylum seekers, and also includes refugees for 2015-16 onwards</t>
  </si>
  <si>
    <t>2007-08 to 2016-17</t>
  </si>
  <si>
    <t>1997-98 to 2006-07</t>
  </si>
  <si>
    <t>1987-88 to 1996-97</t>
  </si>
  <si>
    <t>1977-78 to 1986-87</t>
  </si>
  <si>
    <t>1967-68 to 1976-77</t>
  </si>
  <si>
    <t>Population Change in Decade</t>
  </si>
  <si>
    <t>Reliance on Net Migration for Growth</t>
  </si>
  <si>
    <t>Reliance on Natural Change for Growth</t>
  </si>
  <si>
    <t>Decade</t>
  </si>
  <si>
    <t>Figure 5.2: Natural change and net migration, Scotland, 1967-68 to 2016-17</t>
  </si>
  <si>
    <t>The overseas figures include asylum seekers and for 2015-16 onwards also include refugees.</t>
  </si>
  <si>
    <t>Figures are the number of migrants in the year to 30 June for each year.</t>
  </si>
  <si>
    <t>Does not include other changes - such as in the number of prisoners and armed forces stationed in Scotland and movements to and from the armed forces.</t>
  </si>
  <si>
    <t>Out to overseas</t>
  </si>
  <si>
    <t>In from overseas</t>
  </si>
  <si>
    <t xml:space="preserve">Out to the rest of the UK </t>
  </si>
  <si>
    <t>In from the rest of the UK</t>
  </si>
  <si>
    <t>Figure 5.3: Migration between Scotland, rest of the UK and overseas, 1996-97 to 2016-17</t>
  </si>
  <si>
    <t>These statistics are based on movements in the year to 30 June 2017.</t>
  </si>
  <si>
    <t>Numbers for overseas include refugees and asylum seekers.</t>
  </si>
  <si>
    <t>Overseas</t>
  </si>
  <si>
    <t>Rest of the UK</t>
  </si>
  <si>
    <t>Number</t>
  </si>
  <si>
    <t>Origin</t>
  </si>
  <si>
    <t>Figure 5.4: Sex distribution of people migrating to Scotland, year to mid-2017</t>
  </si>
  <si>
    <t>Totals may not sum due to rounding.</t>
  </si>
  <si>
    <t>65+</t>
  </si>
  <si>
    <t>16 to 64</t>
  </si>
  <si>
    <t>16-64</t>
  </si>
  <si>
    <t>0 to 15</t>
  </si>
  <si>
    <t>Net</t>
  </si>
  <si>
    <t>In</t>
  </si>
  <si>
    <t>Out</t>
  </si>
  <si>
    <t>Age Group</t>
  </si>
  <si>
    <t>Figure 5.5: Migration between Scotland, rest of the UK and overseas, by age group, year to mid-2017</t>
  </si>
  <si>
    <t>3. The LFS weighting does not adjust for non-response bias by the nationality variable.</t>
  </si>
  <si>
    <t xml:space="preserve">*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 </t>
  </si>
  <si>
    <t>*    excludes people in most other types of communal establishments (eg hotels, boarding houses, hostels, mobile home sites, etc)</t>
  </si>
  <si>
    <t>*    excludes students in halls who do not have a UK resident parent</t>
  </si>
  <si>
    <t>2. It should be noted that the LFS :-</t>
  </si>
  <si>
    <t>z = not applicable</t>
  </si>
  <si>
    <t>":" = not available</t>
  </si>
  <si>
    <t>"c" = not available due to disclosure control</t>
  </si>
  <si>
    <t>"0~" = rounded to zero</t>
  </si>
  <si>
    <t>"." = no contact</t>
  </si>
  <si>
    <t>Totals may not sum due to rounding</t>
  </si>
  <si>
    <t>Source: Annual Population Survey (APS), ONS</t>
  </si>
  <si>
    <t>z</t>
  </si>
  <si>
    <t>Rest of the World</t>
  </si>
  <si>
    <t>Asia</t>
  </si>
  <si>
    <t>Other Europe</t>
  </si>
  <si>
    <t>Non-EU total</t>
  </si>
  <si>
    <t>EU Other</t>
  </si>
  <si>
    <t>EU2</t>
  </si>
  <si>
    <t>EU8</t>
  </si>
  <si>
    <t>EU14</t>
  </si>
  <si>
    <t>EU total</t>
  </si>
  <si>
    <t>Non-British</t>
  </si>
  <si>
    <t>British</t>
  </si>
  <si>
    <t>CI+/-</t>
  </si>
  <si>
    <t>Of non-EU Nationality</t>
  </si>
  <si>
    <t>Of EU Nationality</t>
  </si>
  <si>
    <t>Of Non-British Nationality</t>
  </si>
  <si>
    <t>Figure 5.6: Non-British nationals living in Scotland by nationality, 2017</t>
  </si>
  <si>
    <t>Non-EU</t>
  </si>
  <si>
    <t>EU</t>
  </si>
  <si>
    <t>Nationality</t>
  </si>
  <si>
    <t>Figure 5.7: Number of EU and non-EU nationals living in Scotland, 2007 to 2017</t>
  </si>
  <si>
    <t>Republic of Ireland</t>
  </si>
  <si>
    <t>Estimate</t>
  </si>
  <si>
    <t>Figure 5.8: Most common (non-British) EU nationalities, Scotland, 2017</t>
  </si>
  <si>
    <t>India</t>
  </si>
  <si>
    <t>Nigeria</t>
  </si>
  <si>
    <t>Pakistan</t>
  </si>
  <si>
    <t>United States of America</t>
  </si>
  <si>
    <t>China</t>
  </si>
  <si>
    <t>USA</t>
  </si>
  <si>
    <t>Figure 5.9: Most common non-EU nationalities, Scotland, 2017</t>
  </si>
  <si>
    <t>Includes asylum seekers and, for 2015-16 and 2016-17, refugees.</t>
  </si>
  <si>
    <t>Actual</t>
  </si>
  <si>
    <t>Net Migration</t>
  </si>
  <si>
    <t>Figure 5.10: Net migration, Scotland, 2001-02 to 2040-41</t>
  </si>
  <si>
    <t>It is important to note that the variant projections are trend-based and are not policy based forecasts of what the government expects to happen.</t>
  </si>
  <si>
    <t>The principal, high migration, low migration and zero net migration variants come from the 2016-based National Population Projections publication (National Statistics). The EU variant projections were presented seperately from the other variants as they do not have National Statistics status. The process for creating the EU migration assumptions was not subject to the same rigourous assessment process as the principal projection and other variant projections included in the full publication.</t>
  </si>
  <si>
    <t>Zero EU Migration</t>
  </si>
  <si>
    <t>50% less EU Migration</t>
  </si>
  <si>
    <t>50% more EU Migration</t>
  </si>
  <si>
    <t>Zero Net Migration</t>
  </si>
  <si>
    <t>Low Migration</t>
  </si>
  <si>
    <t>High Migration</t>
  </si>
  <si>
    <t>Principal</t>
  </si>
  <si>
    <t>Percentage Change 2016-2041</t>
  </si>
  <si>
    <t>Projection</t>
  </si>
  <si>
    <t>Figure 5.11: Projected population under variant migration assumptions</t>
  </si>
  <si>
    <t>Figures relate to the number of migrants in the year to 30 June 2017</t>
  </si>
  <si>
    <t>Out-flows</t>
  </si>
  <si>
    <t>In-flows</t>
  </si>
  <si>
    <t>Table 5.1: Migration between Scotland, the rest of the UK and overseas, year to mid-2017</t>
  </si>
  <si>
    <t>The components of net migration columns denote the net number of moves for the twenty-five year period, divided by the total population change from 2016 to 2041.</t>
  </si>
  <si>
    <t>All figures are from the 2016-based sub-national population projections.</t>
  </si>
  <si>
    <t>Total change through net migration</t>
  </si>
  <si>
    <t>Within Scotland</t>
  </si>
  <si>
    <t>Rest of UK</t>
  </si>
  <si>
    <t>Council Area</t>
  </si>
  <si>
    <t>Components of net migration</t>
  </si>
  <si>
    <t>Table 5.2: Projected changes in population, Scottish council areas, 2016-2041</t>
  </si>
  <si>
    <t>Figure 2.2: Estimated female population aged 15-44 and general fertility rate (GFR), Scotland, 1951-2017</t>
  </si>
  <si>
    <t>Figure 2.3: Live births per 1,000 women, by age of mother, Scotland, 1951-2017</t>
  </si>
  <si>
    <t>Figure 2.4: Live births per 1,000 women, by age, selected years</t>
  </si>
  <si>
    <t>Figure 2.5: Total fertility rate, Scotland, 1951-2017</t>
  </si>
  <si>
    <t>Figure 2.7: Total fertility rates, UK countries, 1971-2017</t>
  </si>
  <si>
    <t>Figure 2.6: Cumulative cohort fertility rate for selected birth cohorts, Scotland</t>
  </si>
  <si>
    <t>Chapter 2 - Births</t>
  </si>
  <si>
    <t>Annual change in life expectancy in Scotland for males and females, 1980-1982 to 2014-2016</t>
  </si>
  <si>
    <t>Figure 4.2. Annual change in life expectancy in Scotland for males and females, 1980-1982 to 2014-2016</t>
  </si>
  <si>
    <r>
      <t>Figure 4.4: Life expectancy at birth by council area with 95 per cent confidence intervals</t>
    </r>
    <r>
      <rPr>
        <b/>
        <vertAlign val="superscript"/>
        <sz val="10"/>
        <color indexed="8"/>
        <rFont val="Arial"/>
        <family val="2"/>
      </rPr>
      <t>1</t>
    </r>
    <r>
      <rPr>
        <b/>
        <sz val="10"/>
        <color indexed="8"/>
        <rFont val="Arial"/>
        <family val="2"/>
      </rPr>
      <t>, 2014-2016 (males and females)</t>
    </r>
    <r>
      <rPr>
        <b/>
        <vertAlign val="superscript"/>
        <sz val="10"/>
        <color indexed="8"/>
        <rFont val="Arial"/>
        <family val="2"/>
      </rPr>
      <t>3</t>
    </r>
    <r>
      <rPr>
        <b/>
        <sz val="10"/>
        <color indexed="8"/>
        <rFont val="Arial"/>
        <family val="2"/>
      </rPr>
      <t xml:space="preserve">
</t>
    </r>
  </si>
  <si>
    <r>
      <t>Figure 4.5: Life expectancy at birth by urban/rural</t>
    </r>
    <r>
      <rPr>
        <b/>
        <vertAlign val="superscript"/>
        <sz val="10"/>
        <rFont val="Arial"/>
        <family val="2"/>
      </rPr>
      <t>2</t>
    </r>
    <r>
      <rPr>
        <b/>
        <sz val="10"/>
        <rFont val="Arial"/>
        <family val="2"/>
      </rPr>
      <t xml:space="preserve"> classification with 95% confidence intervals</t>
    </r>
    <r>
      <rPr>
        <b/>
        <vertAlign val="superscript"/>
        <sz val="10"/>
        <rFont val="Arial"/>
        <family val="2"/>
      </rPr>
      <t>1</t>
    </r>
    <r>
      <rPr>
        <b/>
        <sz val="10"/>
        <rFont val="Arial"/>
        <family val="2"/>
      </rPr>
      <t xml:space="preserve">, 2014-2016 (males and females)
</t>
    </r>
  </si>
  <si>
    <t xml:space="preserve">(The figures below are rounded to the nearest 100) </t>
  </si>
  <si>
    <t>Figure 6.4: Civil partnerships, 2005-2017</t>
  </si>
  <si>
    <t>Number of Adoptions</t>
  </si>
  <si>
    <t>% Fatal</t>
  </si>
  <si>
    <t>Chapter 3 - Deaths</t>
  </si>
  <si>
    <t>Figure 3.1</t>
  </si>
  <si>
    <t>Deaths in Scotland, 1994-2017, numbers and age-standardised death rates</t>
  </si>
  <si>
    <t>Table 3.1</t>
  </si>
  <si>
    <t>Cancer deaths, numbers, age-standardised rates and average age at death, 1974 to 2017 </t>
  </si>
  <si>
    <t>Figure 3.2</t>
  </si>
  <si>
    <t>Age-standardised death rates in Scotland, by selected cause, 1994-2017</t>
  </si>
  <si>
    <t>Table 3.2</t>
  </si>
  <si>
    <t>Ischaemic heart disease deaths, numbers, age-standardised rates and average age at death, 1974 to 2017</t>
  </si>
  <si>
    <t>Table 3.3</t>
  </si>
  <si>
    <t>Cerebrovascular disease deaths, numbers, age-standardised rates and average age at death, 1974 to 2017</t>
  </si>
  <si>
    <t>Table 3.4</t>
  </si>
  <si>
    <t>Respiratory deaths, numbers, age-standardised rates and average age at death, 1974 to 2017 </t>
  </si>
  <si>
    <t>Table 3.5</t>
  </si>
  <si>
    <t>Dementia and Alzheimer’s deaths, numbers, age-standardised rates and average age at death, 1984 to 2017</t>
  </si>
  <si>
    <t>Table 3.6</t>
  </si>
  <si>
    <t>Alcohol deaths (old and new definitions), numbers, age-standardised rates and average age at death, 1984 to 2017</t>
  </si>
  <si>
    <t>Table 3.7</t>
  </si>
  <si>
    <t>Accidental deaths (old and new definitions), numbers, age-standardised rates and average age at death, 1984 to 2017</t>
  </si>
  <si>
    <t>Table 3.8</t>
  </si>
  <si>
    <t>Probable suicides (old and new definitions), numbers, age-standardised rates and average age at death, 1974 to 2017</t>
  </si>
  <si>
    <t>Figure 3.3</t>
  </si>
  <si>
    <t>Age specific mortality rates as a proportion of 1981 rate, 1981-2017</t>
  </si>
  <si>
    <t>Figure 3.4</t>
  </si>
  <si>
    <t>Age standardised mortality rates, by selected cause and sex, 2016</t>
  </si>
  <si>
    <t xml:space="preserve">Number </t>
  </si>
  <si>
    <t>EASR</t>
  </si>
  <si>
    <t>Figure 3.1: Deaths in Scotland, 1994-2017, numbers and age-standardised death rates</t>
  </si>
  <si>
    <t>Annual Review 2017 - Chapter 3 - Deaths</t>
  </si>
  <si>
    <t xml:space="preserve">2) Age-standardised death rates are per 100,000 population and are based on the European Standard Population 2013. They are not available (using the current methodology) prior to 1994. </t>
  </si>
  <si>
    <t>1) Cancer deaths classified as follows: 1974 – ICD-8 codes 140-209; 1984-1994 – ICD-9 codes 140-208; 2004 onwards – ICD-10 codes C00-C97</t>
  </si>
  <si>
    <t>Average age at death</t>
  </si>
  <si>
    <r>
      <t>Age-standardised death rate (under 75s)</t>
    </r>
    <r>
      <rPr>
        <vertAlign val="superscript"/>
        <sz val="10"/>
        <rFont val="Arial"/>
        <family val="2"/>
      </rPr>
      <t>2</t>
    </r>
  </si>
  <si>
    <r>
      <t>Age-standardised death rate (all ages)</t>
    </r>
    <r>
      <rPr>
        <vertAlign val="superscript"/>
        <sz val="10"/>
        <rFont val="Arial"/>
        <family val="2"/>
      </rPr>
      <t>2</t>
    </r>
  </si>
  <si>
    <t>Number of deaths</t>
  </si>
  <si>
    <r>
      <t>Table 3.1: Cancer deaths</t>
    </r>
    <r>
      <rPr>
        <b/>
        <vertAlign val="superscript"/>
        <sz val="10"/>
        <color theme="1"/>
        <rFont val="Arial"/>
        <family val="2"/>
      </rPr>
      <t>1</t>
    </r>
    <r>
      <rPr>
        <b/>
        <sz val="10"/>
        <color theme="1"/>
        <rFont val="Arial"/>
        <family val="2"/>
      </rPr>
      <t>, numbers, age-standardised rates and average age at death, 1974 to 2017</t>
    </r>
    <r>
      <rPr>
        <sz val="10"/>
        <rFont val="Arial"/>
      </rPr>
      <t> </t>
    </r>
  </si>
  <si>
    <t xml:space="preserve">2)  Following a WHO update to the International Statistical Classification of Diseases and Related Health Problems, which was implemented by NRS in 2011, there is an inconsistency in the time series for accidents and probable suicides. </t>
  </si>
  <si>
    <r>
      <t xml:space="preserve">1) Following a </t>
    </r>
    <r>
      <rPr>
        <sz val="8"/>
        <color rgb="FF0070C0"/>
        <rFont val="Arial"/>
        <family val="2"/>
      </rPr>
      <t>consultation exercise</t>
    </r>
    <r>
      <rPr>
        <sz val="8"/>
        <rFont val="Arial"/>
        <family val="2"/>
      </rPr>
      <t>, the National Statistics definition of alcohol deaths was changed in November 2017.  Figures are shown here on both the old and new basis to preserve the comparability of the time series.</t>
    </r>
  </si>
  <si>
    <r>
      <t>Dementia and Alzheimer's disease</t>
    </r>
    <r>
      <rPr>
        <b/>
        <vertAlign val="superscript"/>
        <sz val="10"/>
        <rFont val="Arial"/>
        <family val="2"/>
      </rPr>
      <t>3</t>
    </r>
  </si>
  <si>
    <r>
      <t>Probable suicide (new definition)</t>
    </r>
    <r>
      <rPr>
        <b/>
        <vertAlign val="superscript"/>
        <sz val="10"/>
        <rFont val="Arial"/>
        <family val="2"/>
      </rPr>
      <t>2</t>
    </r>
  </si>
  <si>
    <t>Probable suicide (old definition)</t>
  </si>
  <si>
    <r>
      <t>Accidents (new definition)</t>
    </r>
    <r>
      <rPr>
        <b/>
        <vertAlign val="superscript"/>
        <sz val="10"/>
        <rFont val="Arial"/>
        <family val="2"/>
      </rPr>
      <t>2</t>
    </r>
  </si>
  <si>
    <t>Accidents (old definition)</t>
  </si>
  <si>
    <r>
      <t>Alcohol-specific (new NS definition)</t>
    </r>
    <r>
      <rPr>
        <b/>
        <vertAlign val="superscript"/>
        <sz val="10"/>
        <rFont val="Arial"/>
        <family val="2"/>
      </rPr>
      <t>1</t>
    </r>
  </si>
  <si>
    <t>Alcohol-related (old NS definition)</t>
  </si>
  <si>
    <t>Chronic Obstructive Pulmonary Disease (490-492,496 / J40-44)</t>
  </si>
  <si>
    <t>Respiratory diseases</t>
  </si>
  <si>
    <t xml:space="preserve">Cerebrovascular disease </t>
  </si>
  <si>
    <t xml:space="preserve">Ischaemic heart disease  </t>
  </si>
  <si>
    <t>Diseases of the circulatory system (390-459 / I00-I99)</t>
  </si>
  <si>
    <t>Blood</t>
  </si>
  <si>
    <t>Bowel</t>
  </si>
  <si>
    <t>Breast (female only)</t>
  </si>
  <si>
    <t>Prostate (male only)</t>
  </si>
  <si>
    <t>Lung</t>
  </si>
  <si>
    <t xml:space="preserve">Cancer </t>
  </si>
  <si>
    <t>All causes</t>
  </si>
  <si>
    <t>Registration Year</t>
  </si>
  <si>
    <t>Figure 3.2: Age-standardised death rates in Scotland, by selected cause, 1994-2017</t>
  </si>
  <si>
    <t>1) Ischaemic heart disease deaths classified as follows: 1974 – ICD-8 codes 410-414; 1984-1994 – ICD-9 codes 410-414; 2004 onwards – ICD-10 codes I20-I25</t>
  </si>
  <si>
    <r>
      <t>Age-standardised death rate (under 75s)</t>
    </r>
    <r>
      <rPr>
        <b/>
        <vertAlign val="superscript"/>
        <sz val="10"/>
        <rFont val="Arial"/>
        <family val="2"/>
      </rPr>
      <t>2</t>
    </r>
  </si>
  <si>
    <r>
      <t>Age-standardised death rate (all ages)</t>
    </r>
    <r>
      <rPr>
        <b/>
        <vertAlign val="superscript"/>
        <sz val="10"/>
        <rFont val="Arial"/>
        <family val="2"/>
      </rPr>
      <t>2</t>
    </r>
  </si>
  <si>
    <r>
      <t>Table 3.2: Ischaemic heart disease deaths</t>
    </r>
    <r>
      <rPr>
        <b/>
        <vertAlign val="superscript"/>
        <sz val="10"/>
        <color theme="1"/>
        <rFont val="Arial"/>
        <family val="2"/>
      </rPr>
      <t>1</t>
    </r>
    <r>
      <rPr>
        <b/>
        <sz val="10"/>
        <color theme="1"/>
        <rFont val="Arial"/>
        <family val="2"/>
      </rPr>
      <t>, numbers, age-standardised rates and average age at death, 1974 to 2017</t>
    </r>
  </si>
  <si>
    <t>1) Cerebrovascular disease deaths classified as follows: 1974 – ICD-8 codes 430-438; 1984-1994 – ICD-9 codes 430-438; 2004 onwards – ICD-10 codes I60-I69</t>
  </si>
  <si>
    <r>
      <t>Table 3.3: Cerebrovascular disease deaths</t>
    </r>
    <r>
      <rPr>
        <b/>
        <vertAlign val="superscript"/>
        <sz val="10"/>
        <color theme="1"/>
        <rFont val="Arial"/>
        <family val="2"/>
      </rPr>
      <t>1</t>
    </r>
    <r>
      <rPr>
        <b/>
        <sz val="10"/>
        <color theme="1"/>
        <rFont val="Arial"/>
        <family val="2"/>
      </rPr>
      <t>, numbers, age-standardised rates and average age at death, 1974 to 2017</t>
    </r>
  </si>
  <si>
    <t>1) Respiratory disease deaths classified as follows: 1974 – ICD-8 codes 460-519; 1984-1994 – ICD-9 codes 460-519; 2004 onwards – ICD-10 codes J00-J99</t>
  </si>
  <si>
    <r>
      <t>Table 3.4: Respiratory deaths</t>
    </r>
    <r>
      <rPr>
        <b/>
        <vertAlign val="superscript"/>
        <sz val="10"/>
        <color theme="1"/>
        <rFont val="Arial"/>
        <family val="2"/>
      </rPr>
      <t>1</t>
    </r>
    <r>
      <rPr>
        <b/>
        <sz val="10"/>
        <color theme="1"/>
        <rFont val="Arial"/>
        <family val="2"/>
      </rPr>
      <t>, numbers, age-standardised rates and average age at death, 1974 to 2017</t>
    </r>
    <r>
      <rPr>
        <sz val="10"/>
        <rFont val="Arial"/>
      </rPr>
      <t> </t>
    </r>
  </si>
  <si>
    <t>1) Dementia and Alzheimer’s disease deaths classified as follows: 1984-1994 – ICD-9 codes 290, 331.0; 2004 onwards – ICD-10 codes F01, F03, G30.</t>
  </si>
  <si>
    <t>629 </t>
  </si>
  <si>
    <r>
      <t>Table 3.5: Dementia and Alzheimer’s deaths</t>
    </r>
    <r>
      <rPr>
        <b/>
        <vertAlign val="superscript"/>
        <sz val="10"/>
        <color theme="1"/>
        <rFont val="Arial"/>
        <family val="2"/>
      </rPr>
      <t>1</t>
    </r>
    <r>
      <rPr>
        <b/>
        <sz val="10"/>
        <color theme="1"/>
        <rFont val="Arial"/>
        <family val="2"/>
      </rPr>
      <t>, numbers, age-standardised rates and average age at death, 1984 to 2017</t>
    </r>
  </si>
  <si>
    <t>1) For details of ICD codes used in the old and new definitions refer to the NRS website.</t>
  </si>
  <si>
    <t>new</t>
  </si>
  <si>
    <t>old</t>
  </si>
  <si>
    <r>
      <t>Table 3.6: Alcohol deaths</t>
    </r>
    <r>
      <rPr>
        <b/>
        <vertAlign val="superscript"/>
        <sz val="10"/>
        <color theme="1"/>
        <rFont val="Arial"/>
        <family val="2"/>
      </rPr>
      <t>1</t>
    </r>
    <r>
      <rPr>
        <b/>
        <sz val="10"/>
        <color theme="1"/>
        <rFont val="Arial"/>
        <family val="2"/>
      </rPr>
      <t xml:space="preserve"> (old and new definitions), numbers, age-standardised rates and average age at death, 1984 to 2017</t>
    </r>
  </si>
  <si>
    <t>1) For details of ICD codes used refer to the definition of the statistics page on the NRS website.</t>
  </si>
  <si>
    <r>
      <t>Table 3.7: Accidental deaths</t>
    </r>
    <r>
      <rPr>
        <b/>
        <vertAlign val="superscript"/>
        <sz val="10"/>
        <color theme="1"/>
        <rFont val="Arial"/>
        <family val="2"/>
      </rPr>
      <t>1</t>
    </r>
    <r>
      <rPr>
        <b/>
        <sz val="10"/>
        <color theme="1"/>
        <rFont val="Arial"/>
        <family val="2"/>
      </rPr>
      <t xml:space="preserve"> (old and new definitions), numbers, age-standardised rates and average age at death, 1984 to 2017</t>
    </r>
  </si>
  <si>
    <r>
      <t>Table 3.8: Probable suicides</t>
    </r>
    <r>
      <rPr>
        <b/>
        <vertAlign val="superscript"/>
        <sz val="10"/>
        <color theme="1"/>
        <rFont val="Arial"/>
        <family val="2"/>
      </rPr>
      <t>1</t>
    </r>
    <r>
      <rPr>
        <b/>
        <sz val="10"/>
        <color theme="1"/>
        <rFont val="Arial"/>
        <family val="2"/>
      </rPr>
      <t xml:space="preserve"> (old and new definitions), numbers, age-standardised rates and average age at death, 1974 to 2017</t>
    </r>
  </si>
  <si>
    <t>90 plus</t>
  </si>
  <si>
    <t>75 to 89</t>
  </si>
  <si>
    <t>60 to 74</t>
  </si>
  <si>
    <t>45 to 59</t>
  </si>
  <si>
    <t>15 to 44</t>
  </si>
  <si>
    <t>0 to 14</t>
  </si>
  <si>
    <t>Females (Figure 3.2b)</t>
  </si>
  <si>
    <t>Males (Figure 3.2a)</t>
  </si>
  <si>
    <t>Figure 3.3: Age specific mortality rates as a proportion of 1981 rate, 1981-2017</t>
  </si>
  <si>
    <t xml:space="preserve">1) These age standardised mortality rates are based on the 2013 version of the European Standard Population. </t>
  </si>
  <si>
    <t>Dementia / Alzheimer's</t>
  </si>
  <si>
    <t>Cerebrovascular disease</t>
  </si>
  <si>
    <t>Rates per 100,000 population</t>
  </si>
  <si>
    <t>Females (Figure 3.4b)</t>
  </si>
  <si>
    <t>Males (Figure 3.4a)</t>
  </si>
  <si>
    <r>
      <t>Figure 3.4: Age standardised</t>
    </r>
    <r>
      <rPr>
        <b/>
        <vertAlign val="superscript"/>
        <sz val="10"/>
        <rFont val="Arial"/>
        <family val="2"/>
      </rPr>
      <t>1</t>
    </r>
    <r>
      <rPr>
        <b/>
        <sz val="10"/>
        <rFont val="Arial"/>
        <family val="2"/>
      </rPr>
      <t xml:space="preserve"> mortality rates, by selected cause and sex, 2016</t>
    </r>
  </si>
  <si>
    <t>3) The ICD-9 codes used for dementia and Alzheimer's for the period 1994 to 1999 aren't directly comparable with the ICD-10 codes used from 2000 onwards. Care should be taken when interpreting the trend over this period.  Percentage changes between 1994 and 2017 are not shown for this reason.</t>
  </si>
  <si>
    <t>Figures are provided in these tables on both the old and new basis to maintain the comparability of the time series. Please refer to the deaths - background information section on our website for more details on the changes which were made.</t>
  </si>
  <si>
    <t>3) The Scotland-level life expectancy estimates are for use only as a comparator for the corresponding sub-Scotland-level figures. The definitive Scotland-level life expectancy estimate (based on National Life Tables) is published by the Office for National Statistics (ONS) and can be found in the National Life Tables section of the the ONS website.</t>
  </si>
  <si>
    <t>1. Estimates are based on the Annual Population Survey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 http://www.ons.gov.uk/ons/rel/pop-estimate/population-estimates-for-uk--england-and-wales--scotland-and-northern-ireland/index.html</t>
  </si>
  <si>
    <t xml:space="preserve">1. Estimates are based on the Annual Population Survey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 http://www.ons.gov.uk/ons/rel/pop-estimate/population-estimates-for-uk--england-and-wales--scotland-and-northern-ireland/index.html </t>
  </si>
  <si>
    <t>At the time of writing the 2017 total fertility rate for Northern Ireland was not available.</t>
  </si>
  <si>
    <t>Figure 10.4: Absolute Annual Inequality in Age-Standardised DALY per 100,000 population Scotland, 2014-16</t>
  </si>
  <si>
    <t>Absolute Annual Inequality in Age-Standardised DALY per 100,000 population Scotland, 2014-16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</si>
</sst>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3" formatCode="_-* #,##0.00_-;\-* #,##0.00_-;_-* &quot;-&quot;??_-;_-@_-"/>
    <numFmt numFmtId="164" formatCode="0.0"/>
    <numFmt numFmtId="165" formatCode="0_)"/>
    <numFmt numFmtId="166" formatCode="##\ ##0"/>
    <numFmt numFmtId="167" formatCode="0.000"/>
    <numFmt numFmtId="168" formatCode="#,##0.000"/>
    <numFmt numFmtId="169" formatCode="0.0%"/>
    <numFmt numFmtId="170" formatCode="_)#,##0_);_)\-#,##0_);_)0_);_)@_)"/>
    <numFmt numFmtId="171" formatCode="#,##0_);;&quot;- &quot;_);@_)\ "/>
    <numFmt numFmtId="172" formatCode="_(General"/>
    <numFmt numFmtId="173" formatCode="_(* #,##0.00_);_(* \(#,##0.00\);_(* &quot;-&quot;??_);_(@_)"/>
    <numFmt numFmtId="174" formatCode="#,##0.000;#,##0"/>
    <numFmt numFmtId="175" formatCode="#,##0.0"/>
    <numFmt numFmtId="176" formatCode="#,##0;#,##0"/>
    <numFmt numFmtId="177" formatCode="#,##0\ \ "/>
    <numFmt numFmtId="178" formatCode="#,##0.00\ "/>
    <numFmt numFmtId="179" formatCode="0.00_)"/>
    <numFmt numFmtId="180" formatCode="#,##0\ "/>
    <numFmt numFmtId="181" formatCode="0.00000"/>
    <numFmt numFmtId="182" formatCode="_-* #,##0.0_-;\-* #,##0.0_-;_-* &quot;-&quot;??_-;_-@_-"/>
    <numFmt numFmtId="183" formatCode="_-* #,##0_-;\-* #,##0_-;_-* &quot;-&quot;??_-;_-@_-"/>
    <numFmt numFmtId="184" formatCode="#,##0.0\ \ \ \ \ \ \ \ "/>
    <numFmt numFmtId="185" formatCode="General_)"/>
    <numFmt numFmtId="186" formatCode="#,##0_ ;\-#,##0\ "/>
    <numFmt numFmtId="187" formatCode="#,##0.0_ ;\-#,##0.0\ "/>
    <numFmt numFmtId="188" formatCode="0.0\ \ "/>
    <numFmt numFmtId="189" formatCode="#,##0\ \ \ \ \ \ \ "/>
    <numFmt numFmtId="190" formatCode="#,##0\ \ \ \ \ \ \ \ "/>
  </numFmts>
  <fonts count="144">
    <font>
      <sz val="10"/>
      <name val="Arial"/>
    </font>
    <font>
      <sz val="10"/>
      <color theme="1"/>
      <name val="Arial"/>
      <family val="2"/>
    </font>
    <font>
      <sz val="10"/>
      <color theme="1"/>
      <name val="Arial"/>
      <family val="2"/>
    </font>
    <font>
      <sz val="10"/>
      <name val="Arial"/>
      <family val="2"/>
    </font>
    <font>
      <sz val="10"/>
      <color theme="1"/>
      <name val="Arial"/>
      <family val="2"/>
    </font>
    <font>
      <sz val="10"/>
      <name val="Arial"/>
      <family val="2"/>
    </font>
    <font>
      <sz val="10"/>
      <name val="Arial"/>
      <family val="2"/>
    </font>
    <font>
      <sz val="10"/>
      <color theme="1"/>
      <name val="Arial"/>
      <family val="2"/>
    </font>
    <font>
      <sz val="10"/>
      <name val="Arial"/>
      <family val="2"/>
    </font>
    <font>
      <sz val="10"/>
      <color theme="1"/>
      <name val="Arial"/>
      <family val="2"/>
    </font>
    <font>
      <sz val="10"/>
      <name val="Arial"/>
      <family val="2"/>
    </font>
    <font>
      <sz val="10"/>
      <name val="Arial"/>
      <family val="2"/>
    </font>
    <font>
      <sz val="10"/>
      <name val="Arial"/>
      <family val="2"/>
    </font>
    <font>
      <sz val="10"/>
      <color theme="1"/>
      <name val="Arial"/>
      <family val="2"/>
    </font>
    <font>
      <sz val="10"/>
      <color theme="1"/>
      <name val="Arial"/>
      <family val="2"/>
    </font>
    <font>
      <sz val="10"/>
      <name val="Arial"/>
      <family val="2"/>
    </font>
    <font>
      <sz val="10"/>
      <name val="Arial"/>
      <family val="2"/>
    </font>
    <font>
      <sz val="10"/>
      <color theme="1"/>
      <name val="Arial"/>
      <family val="2"/>
    </font>
    <font>
      <sz val="10"/>
      <name val="Arial"/>
      <family val="2"/>
    </font>
    <font>
      <sz val="10"/>
      <name val="Arial"/>
      <family val="2"/>
    </font>
    <font>
      <sz val="10"/>
      <color theme="1"/>
      <name val="Arial"/>
      <family val="2"/>
    </font>
    <font>
      <sz val="10"/>
      <color theme="1"/>
      <name val="Arial"/>
      <family val="2"/>
    </font>
    <font>
      <sz val="10"/>
      <color theme="1"/>
      <name val="Arial"/>
      <family val="2"/>
    </font>
    <font>
      <sz val="10"/>
      <name val="Arial"/>
      <family val="2"/>
    </font>
    <font>
      <sz val="10"/>
      <name val="Arial"/>
      <family val="2"/>
    </font>
    <font>
      <u/>
      <sz val="10"/>
      <color indexed="12"/>
      <name val="Arial"/>
      <family val="2"/>
    </font>
    <font>
      <sz val="10"/>
      <name val="Courier"/>
      <family val="3"/>
    </font>
    <font>
      <sz val="8"/>
      <name val="Arial"/>
      <family val="2"/>
    </font>
    <font>
      <sz val="10"/>
      <color indexed="8"/>
      <name val="Arial"/>
      <family val="2"/>
    </font>
    <font>
      <b/>
      <sz val="12"/>
      <name val="Arial"/>
      <family val="2"/>
    </font>
    <font>
      <sz val="12"/>
      <name val="Arial"/>
      <family val="2"/>
    </font>
    <font>
      <sz val="10"/>
      <name val="Arial"/>
      <family val="2"/>
    </font>
    <font>
      <b/>
      <sz val="10"/>
      <name val="Arial"/>
      <family val="2"/>
    </font>
    <font>
      <b/>
      <sz val="10"/>
      <color indexed="9"/>
      <name val="Arial"/>
      <family val="2"/>
    </font>
    <font>
      <sz val="10"/>
      <color indexed="9"/>
      <name val="Arial"/>
      <family val="2"/>
    </font>
    <font>
      <b/>
      <sz val="8"/>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sz val="11"/>
      <color theme="1"/>
      <name val="Calibri"/>
      <family val="2"/>
      <scheme val="minor"/>
    </font>
    <font>
      <sz val="12"/>
      <color theme="1"/>
      <name val="Calibri"/>
      <family val="2"/>
      <charset val="136"/>
      <scheme val="minor"/>
    </font>
    <font>
      <sz val="11"/>
      <color indexed="8"/>
      <name val="Calibri"/>
      <family val="2"/>
    </font>
    <font>
      <sz val="11"/>
      <color indexed="9"/>
      <name val="Calibri"/>
      <family val="2"/>
    </font>
    <font>
      <sz val="11"/>
      <color indexed="20"/>
      <name val="Calibri"/>
      <family val="2"/>
    </font>
    <font>
      <sz val="10"/>
      <name val="Times New Roman"/>
      <family val="1"/>
    </font>
    <font>
      <b/>
      <sz val="11"/>
      <color indexed="10"/>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0"/>
      <name val="Times New Roman"/>
      <family val="1"/>
    </font>
    <font>
      <b/>
      <sz val="15"/>
      <color indexed="56"/>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sz val="11"/>
      <color indexed="62"/>
      <name val="Calibri"/>
      <family val="2"/>
    </font>
    <font>
      <sz val="11"/>
      <color indexed="10"/>
      <name val="Calibri"/>
      <family val="2"/>
    </font>
    <font>
      <sz val="11"/>
      <color indexed="19"/>
      <name val="Calibri"/>
      <family val="2"/>
    </font>
    <font>
      <sz val="11"/>
      <name val="Times New Roman"/>
      <family val="1"/>
    </font>
    <font>
      <b/>
      <sz val="11"/>
      <color indexed="63"/>
      <name val="Calibri"/>
      <family val="2"/>
    </font>
    <font>
      <b/>
      <sz val="11"/>
      <name val="Times New Roman"/>
      <family val="1"/>
    </font>
    <font>
      <b/>
      <sz val="12"/>
      <name val="Times New Roman"/>
      <family val="1"/>
    </font>
    <font>
      <b/>
      <sz val="18"/>
      <color indexed="62"/>
      <name val="Cambria"/>
      <family val="2"/>
    </font>
    <font>
      <b/>
      <sz val="11"/>
      <color indexed="8"/>
      <name val="Calibri"/>
      <family val="2"/>
    </font>
    <font>
      <b/>
      <vertAlign val="superscript"/>
      <sz val="10"/>
      <name val="Arial"/>
      <family val="2"/>
    </font>
    <font>
      <u/>
      <sz val="11"/>
      <color indexed="12"/>
      <name val="Calibri"/>
      <family val="2"/>
    </font>
    <font>
      <b/>
      <sz val="10"/>
      <color rgb="FFFF0000"/>
      <name val="Arial"/>
      <family val="2"/>
    </font>
    <font>
      <sz val="10"/>
      <color rgb="FF4C4C4C"/>
      <name val="Arial"/>
      <family val="2"/>
    </font>
    <font>
      <sz val="12"/>
      <color theme="1"/>
      <name val="Arial"/>
      <family val="2"/>
    </font>
    <font>
      <sz val="12"/>
      <color theme="0"/>
      <name val="Arial"/>
      <family val="2"/>
    </font>
    <font>
      <sz val="8"/>
      <name val="Segoe UI"/>
      <family val="2"/>
    </font>
    <font>
      <b/>
      <sz val="8"/>
      <color rgb="FF000000"/>
      <name val="Arial"/>
      <family val="2"/>
    </font>
    <font>
      <sz val="8"/>
      <color rgb="FF000000"/>
      <name val="Arial"/>
      <family val="2"/>
    </font>
    <font>
      <u/>
      <sz val="10"/>
      <color rgb="FF800080"/>
      <name val="Arial"/>
      <family val="2"/>
    </font>
    <font>
      <u/>
      <sz val="10"/>
      <color rgb="FF0000FF"/>
      <name val="Arial"/>
      <family val="2"/>
    </font>
    <font>
      <sz val="8"/>
      <color theme="0"/>
      <name val="Arial"/>
      <family val="2"/>
    </font>
    <font>
      <b/>
      <sz val="12"/>
      <color theme="0"/>
      <name val="Arial"/>
      <family val="2"/>
    </font>
    <font>
      <sz val="10"/>
      <color indexed="10"/>
      <name val="Arial"/>
      <family val="2"/>
    </font>
    <font>
      <sz val="8"/>
      <color rgb="FFFF0000"/>
      <name val="Arial"/>
      <family val="2"/>
    </font>
    <font>
      <sz val="8"/>
      <color indexed="10"/>
      <name val="Arial"/>
      <family val="2"/>
    </font>
    <font>
      <sz val="12"/>
      <color rgb="FFFF0000"/>
      <name val="Arial"/>
      <family val="2"/>
    </font>
    <font>
      <b/>
      <sz val="14"/>
      <name val="Arial"/>
      <family val="2"/>
    </font>
    <font>
      <sz val="14"/>
      <name val="Arial"/>
      <family val="2"/>
    </font>
    <font>
      <b/>
      <sz val="12"/>
      <color indexed="8"/>
      <name val="Arial"/>
      <family val="2"/>
    </font>
    <font>
      <b/>
      <sz val="10"/>
      <color indexed="8"/>
      <name val="Arial"/>
      <family val="2"/>
    </font>
    <font>
      <b/>
      <vertAlign val="superscript"/>
      <sz val="10"/>
      <color indexed="8"/>
      <name val="Arial"/>
      <family val="2"/>
    </font>
    <font>
      <u/>
      <sz val="12"/>
      <color indexed="12"/>
      <name val="Arial"/>
      <family val="2"/>
    </font>
    <font>
      <b/>
      <sz val="10"/>
      <color rgb="FF000000"/>
      <name val="Arial"/>
      <family val="2"/>
    </font>
    <font>
      <u/>
      <sz val="8"/>
      <color theme="0"/>
      <name val="Arial"/>
      <family val="2"/>
    </font>
    <font>
      <u/>
      <sz val="8"/>
      <name val="Arial"/>
      <family val="2"/>
    </font>
    <font>
      <u/>
      <sz val="8"/>
      <color indexed="12"/>
      <name val="Arial"/>
      <family val="2"/>
    </font>
    <font>
      <u/>
      <sz val="10"/>
      <name val="Arial"/>
      <family val="2"/>
    </font>
    <font>
      <sz val="12"/>
      <color indexed="10"/>
      <name val="Arial"/>
      <family val="2"/>
    </font>
    <font>
      <sz val="12"/>
      <color indexed="23"/>
      <name val="Arial"/>
      <family val="2"/>
    </font>
    <font>
      <sz val="8"/>
      <color indexed="23"/>
      <name val="Arial"/>
      <family val="2"/>
    </font>
    <font>
      <sz val="10"/>
      <color indexed="23"/>
      <name val="Arial"/>
      <family val="2"/>
    </font>
    <font>
      <sz val="12"/>
      <color indexed="22"/>
      <name val="Arial"/>
      <family val="2"/>
    </font>
    <font>
      <sz val="10"/>
      <color indexed="22"/>
      <name val="Arial"/>
      <family val="2"/>
    </font>
    <font>
      <b/>
      <sz val="12"/>
      <color rgb="FF000000"/>
      <name val="Arial"/>
      <family val="2"/>
    </font>
    <font>
      <b/>
      <vertAlign val="superscript"/>
      <sz val="10"/>
      <color theme="1"/>
      <name val="Arial"/>
      <family val="2"/>
    </font>
    <font>
      <sz val="8"/>
      <color indexed="9"/>
      <name val="Arial"/>
      <family val="2"/>
    </font>
    <font>
      <b/>
      <sz val="12"/>
      <color theme="1"/>
      <name val="Arial"/>
      <family val="2"/>
    </font>
    <font>
      <sz val="8"/>
      <color theme="1"/>
      <name val="Arial"/>
      <family val="2"/>
    </font>
    <font>
      <sz val="10"/>
      <color indexed="17"/>
      <name val="Arial"/>
      <family val="2"/>
    </font>
    <font>
      <sz val="11"/>
      <color theme="0"/>
      <name val="Arial"/>
      <family val="2"/>
    </font>
    <font>
      <sz val="11"/>
      <name val="Arial"/>
      <family val="2"/>
    </font>
    <font>
      <sz val="12"/>
      <color theme="1" tint="0.499984740745262"/>
      <name val="Arial"/>
      <family val="2"/>
    </font>
    <font>
      <b/>
      <sz val="12"/>
      <color theme="1" tint="0.34998626667073579"/>
      <name val="Arial"/>
      <family val="2"/>
    </font>
    <font>
      <sz val="12"/>
      <color theme="1" tint="0.34998626667073579"/>
      <name val="Arial"/>
      <family val="2"/>
    </font>
    <font>
      <sz val="10"/>
      <color rgb="FF000000"/>
      <name val="Arial"/>
      <family val="2"/>
    </font>
    <font>
      <sz val="10"/>
      <color theme="1"/>
      <name val="Calibri"/>
      <family val="2"/>
      <scheme val="minor"/>
    </font>
    <font>
      <sz val="11"/>
      <color theme="1"/>
      <name val="Arial"/>
      <family val="2"/>
    </font>
    <font>
      <u/>
      <sz val="10"/>
      <color theme="1"/>
      <name val="Arial"/>
      <family val="2"/>
    </font>
    <font>
      <b/>
      <i/>
      <sz val="10"/>
      <color theme="1"/>
      <name val="Arial"/>
      <family val="2"/>
    </font>
    <font>
      <b/>
      <i/>
      <sz val="16"/>
      <color theme="1"/>
      <name val="Calibri"/>
      <family val="2"/>
      <scheme val="minor"/>
    </font>
    <font>
      <b/>
      <sz val="12"/>
      <color theme="1"/>
      <name val="Calibri"/>
      <family val="2"/>
      <scheme val="minor"/>
    </font>
    <font>
      <i/>
      <sz val="10"/>
      <color theme="1"/>
      <name val="Arial"/>
      <family val="2"/>
    </font>
    <font>
      <u/>
      <sz val="10"/>
      <color theme="0"/>
      <name val="Arial"/>
      <family val="2"/>
    </font>
    <font>
      <b/>
      <sz val="8"/>
      <color theme="1"/>
      <name val="Arial"/>
      <family val="2"/>
    </font>
    <font>
      <u/>
      <sz val="10"/>
      <color theme="10"/>
      <name val="Arial"/>
      <family val="2"/>
    </font>
    <font>
      <vertAlign val="superscript"/>
      <sz val="8"/>
      <color theme="1"/>
      <name val="Segoe UI"/>
      <family val="2"/>
    </font>
    <font>
      <vertAlign val="superscript"/>
      <sz val="10"/>
      <name val="Arial"/>
      <family val="2"/>
    </font>
    <font>
      <sz val="8"/>
      <color rgb="FF0070C0"/>
      <name val="Arial"/>
      <family val="2"/>
    </font>
    <font>
      <b/>
      <sz val="14"/>
      <color rgb="FF000000"/>
      <name val="Arial"/>
      <family val="2"/>
    </font>
    <font>
      <u/>
      <sz val="8"/>
      <color theme="10"/>
      <name val="Arial"/>
      <family val="2"/>
    </font>
    <font>
      <i/>
      <sz val="8"/>
      <name val="Arial"/>
      <family val="2"/>
    </font>
    <font>
      <sz val="7"/>
      <name val="Arial"/>
      <family val="2"/>
    </font>
    <font>
      <sz val="9"/>
      <name val="Arial"/>
      <family val="2"/>
    </font>
    <font>
      <b/>
      <sz val="9"/>
      <name val="Arial"/>
      <family val="2"/>
    </font>
  </fonts>
  <fills count="55">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0" tint="-0.14999847407452621"/>
        <bgColor indexed="64"/>
      </patternFill>
    </fill>
    <fill>
      <patternFill patternType="solid">
        <fgColor theme="0"/>
        <bgColor theme="4" tint="0.79998168889431442"/>
      </patternFill>
    </fill>
  </fills>
  <borders count="53">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medium">
        <color indexed="64"/>
      </top>
      <bottom/>
      <diagonal/>
    </border>
    <border>
      <left/>
      <right/>
      <top/>
      <bottom style="thick">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hair">
        <color indexed="64"/>
      </top>
      <bottom style="hair">
        <color indexed="64"/>
      </bottom>
      <diagonal/>
    </border>
    <border>
      <left/>
      <right/>
      <top/>
      <bottom style="hair">
        <color indexed="64"/>
      </bottom>
      <diagonal/>
    </border>
    <border>
      <left/>
      <right/>
      <top style="thin">
        <color auto="1"/>
      </top>
      <bottom style="thin">
        <color auto="1"/>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4" tint="0.3999755851924192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thin">
        <color indexed="64"/>
      </top>
      <bottom/>
      <diagonal/>
    </border>
    <border>
      <left/>
      <right/>
      <top style="hair">
        <color indexed="64"/>
      </top>
      <bottom/>
      <diagonal/>
    </border>
  </borders>
  <cellStyleXfs count="509">
    <xf numFmtId="0" fontId="0" fillId="0" borderId="0"/>
    <xf numFmtId="43" fontId="24" fillId="0" borderId="0" applyFont="0" applyFill="0" applyBorder="0" applyAlignment="0" applyProtection="0"/>
    <xf numFmtId="0" fontId="25" fillId="0" borderId="0" applyNumberFormat="0" applyFill="0" applyBorder="0" applyAlignment="0" applyProtection="0">
      <alignment vertical="top"/>
      <protection locked="0"/>
    </xf>
    <xf numFmtId="165" fontId="26" fillId="0" borderId="0"/>
    <xf numFmtId="3" fontId="24" fillId="0" borderId="0"/>
    <xf numFmtId="0" fontId="27" fillId="0" borderId="0"/>
    <xf numFmtId="0" fontId="31" fillId="0" borderId="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8" fillId="27" borderId="0" applyNumberFormat="0" applyBorder="0" applyAlignment="0" applyProtection="0"/>
    <xf numFmtId="0" fontId="39" fillId="28" borderId="4" applyNumberFormat="0" applyAlignment="0" applyProtection="0"/>
    <xf numFmtId="0" fontId="40" fillId="29" borderId="5" applyNumberFormat="0" applyAlignment="0" applyProtection="0"/>
    <xf numFmtId="43" fontId="36" fillId="0" borderId="0" applyFont="0" applyFill="0" applyBorder="0" applyAlignment="0" applyProtection="0"/>
    <xf numFmtId="43" fontId="5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41" fillId="0" borderId="0" applyNumberFormat="0" applyFill="0" applyBorder="0" applyAlignment="0" applyProtection="0"/>
    <xf numFmtId="0" fontId="42" fillId="30"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25" fillId="0" borderId="0" applyNumberFormat="0" applyFill="0" applyBorder="0" applyAlignment="0" applyProtection="0">
      <alignment vertical="top"/>
      <protection locked="0"/>
    </xf>
    <xf numFmtId="0" fontId="46" fillId="31" borderId="4" applyNumberFormat="0" applyAlignment="0" applyProtection="0"/>
    <xf numFmtId="0" fontId="47" fillId="0" borderId="9" applyNumberFormat="0" applyFill="0" applyAlignment="0" applyProtection="0"/>
    <xf numFmtId="0" fontId="48" fillId="32" borderId="0" applyNumberFormat="0" applyBorder="0" applyAlignment="0" applyProtection="0"/>
    <xf numFmtId="0" fontId="31" fillId="0" borderId="0"/>
    <xf numFmtId="0" fontId="36" fillId="0" borderId="0"/>
    <xf numFmtId="0" fontId="36" fillId="0" borderId="0"/>
    <xf numFmtId="0" fontId="53" fillId="0" borderId="0"/>
    <xf numFmtId="0" fontId="31" fillId="0" borderId="0"/>
    <xf numFmtId="3" fontId="31" fillId="0" borderId="0"/>
    <xf numFmtId="0" fontId="36" fillId="33" borderId="10" applyNumberFormat="0" applyFont="0" applyAlignment="0" applyProtection="0"/>
    <xf numFmtId="0" fontId="49" fillId="28" borderId="11"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9" fontId="53" fillId="0" borderId="0" applyFont="0" applyFill="0" applyBorder="0" applyAlignment="0" applyProtection="0"/>
    <xf numFmtId="0" fontId="50" fillId="0" borderId="0" applyNumberFormat="0" applyFill="0" applyBorder="0" applyAlignment="0" applyProtection="0"/>
    <xf numFmtId="0" fontId="51" fillId="0" borderId="12" applyNumberFormat="0" applyFill="0" applyAlignment="0" applyProtection="0"/>
    <xf numFmtId="0" fontId="52" fillId="0" borderId="0" applyNumberFormat="0" applyFill="0" applyBorder="0" applyAlignment="0" applyProtection="0"/>
    <xf numFmtId="0" fontId="27" fillId="0" borderId="0"/>
    <xf numFmtId="0" fontId="31"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1" fillId="0" borderId="0"/>
    <xf numFmtId="0" fontId="31" fillId="0" borderId="0"/>
    <xf numFmtId="43" fontId="31" fillId="0" borderId="0" applyFont="0" applyFill="0" applyBorder="0" applyAlignment="0" applyProtection="0"/>
    <xf numFmtId="0" fontId="36" fillId="0" borderId="0"/>
    <xf numFmtId="9" fontId="31" fillId="0" borderId="0" applyFont="0" applyFill="0" applyBorder="0" applyAlignment="0" applyProtection="0"/>
    <xf numFmtId="0" fontId="31" fillId="0" borderId="0"/>
    <xf numFmtId="0" fontId="36" fillId="0" borderId="0"/>
    <xf numFmtId="0" fontId="53" fillId="0" borderId="0"/>
    <xf numFmtId="9" fontId="36"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5" fillId="0" borderId="0">
      <alignment horizontal="left"/>
    </xf>
    <xf numFmtId="0" fontId="27" fillId="0" borderId="0">
      <alignment horizontal="left"/>
    </xf>
    <xf numFmtId="0" fontId="27" fillId="0" borderId="0">
      <alignment horizontal="center" vertical="center" wrapText="1"/>
    </xf>
    <xf numFmtId="0" fontId="35" fillId="0" borderId="0">
      <alignment horizontal="left" vertical="center" wrapText="1"/>
    </xf>
    <xf numFmtId="0" fontId="35" fillId="0" borderId="0">
      <alignment horizontal="right"/>
    </xf>
    <xf numFmtId="0" fontId="27" fillId="0" borderId="0">
      <alignment horizontal="left" vertical="center" wrapText="1"/>
    </xf>
    <xf numFmtId="0" fontId="27" fillId="0" borderId="0">
      <alignment horizontal="right"/>
    </xf>
    <xf numFmtId="0" fontId="31" fillId="0" borderId="0"/>
    <xf numFmtId="0" fontId="31" fillId="0" borderId="0"/>
    <xf numFmtId="9" fontId="31" fillId="0" borderId="0" applyFont="0" applyFill="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5" fillId="0" borderId="0" applyNumberFormat="0" applyFill="0" applyBorder="0" applyAlignment="0" applyProtection="0">
      <alignment vertical="top"/>
      <protection locked="0"/>
    </xf>
    <xf numFmtId="0" fontId="36" fillId="0" borderId="0"/>
    <xf numFmtId="0" fontId="36" fillId="0" borderId="0"/>
    <xf numFmtId="0" fontId="36" fillId="0" borderId="0"/>
    <xf numFmtId="0" fontId="36" fillId="0" borderId="0"/>
    <xf numFmtId="0" fontId="31" fillId="0" borderId="0"/>
    <xf numFmtId="0" fontId="31" fillId="0" borderId="0"/>
    <xf numFmtId="0" fontId="31" fillId="0" borderId="0"/>
    <xf numFmtId="3" fontId="31" fillId="0" borderId="0"/>
    <xf numFmtId="0" fontId="36" fillId="33" borderId="10" applyNumberFormat="0" applyFont="0" applyAlignment="0" applyProtection="0"/>
    <xf numFmtId="9" fontId="36" fillId="0" borderId="0" applyFont="0" applyFill="0" applyBorder="0" applyAlignment="0" applyProtection="0"/>
    <xf numFmtId="9" fontId="31" fillId="0" borderId="0" applyFont="0" applyFill="0" applyBorder="0" applyAlignment="0" applyProtection="0"/>
    <xf numFmtId="9" fontId="36" fillId="0" borderId="0" applyFont="0" applyFill="0" applyBorder="0" applyAlignment="0" applyProtection="0"/>
    <xf numFmtId="0" fontId="27" fillId="0" borderId="0"/>
    <xf numFmtId="0" fontId="27" fillId="0" borderId="0"/>
    <xf numFmtId="0" fontId="36" fillId="0" borderId="0"/>
    <xf numFmtId="0" fontId="31" fillId="0" borderId="0"/>
    <xf numFmtId="0" fontId="23" fillId="0" borderId="0" applyFill="0"/>
    <xf numFmtId="0" fontId="23" fillId="35" borderId="0">
      <protection locked="0"/>
    </xf>
    <xf numFmtId="0" fontId="23" fillId="36" borderId="13">
      <alignment horizontal="center" vertical="center"/>
      <protection locked="0"/>
    </xf>
    <xf numFmtId="43" fontId="23" fillId="0" borderId="0" applyFont="0" applyFill="0" applyBorder="0" applyAlignment="0" applyProtection="0"/>
    <xf numFmtId="0" fontId="32" fillId="36" borderId="0">
      <alignment vertical="center"/>
      <protection locked="0"/>
    </xf>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ill="0"/>
    <xf numFmtId="0" fontId="22" fillId="33" borderId="10" applyNumberFormat="0" applyFont="0" applyAlignment="0" applyProtection="0"/>
    <xf numFmtId="0" fontId="23" fillId="36" borderId="1">
      <alignment vertical="center"/>
      <protection locked="0"/>
    </xf>
    <xf numFmtId="0" fontId="23" fillId="0" borderId="0"/>
    <xf numFmtId="0" fontId="23" fillId="0" borderId="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39" borderId="0" applyNumberFormat="0" applyBorder="0" applyAlignment="0" applyProtection="0"/>
    <xf numFmtId="0" fontId="55" fillId="41" borderId="0" applyNumberFormat="0" applyBorder="0" applyAlignment="0" applyProtection="0"/>
    <xf numFmtId="0" fontId="55" fillId="38"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1" borderId="0" applyNumberFormat="0" applyBorder="0" applyAlignment="0" applyProtection="0"/>
    <xf numFmtId="0" fontId="55" fillId="39" borderId="0" applyNumberFormat="0" applyBorder="0" applyAlignment="0" applyProtection="0"/>
    <xf numFmtId="0" fontId="56" fillId="41"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3" borderId="0" applyNumberFormat="0" applyBorder="0" applyAlignment="0" applyProtection="0"/>
    <xf numFmtId="0" fontId="56" fillId="41" borderId="0" applyNumberFormat="0" applyBorder="0" applyAlignment="0" applyProtection="0"/>
    <xf numFmtId="0" fontId="56" fillId="38" borderId="0" applyNumberFormat="0" applyBorder="0" applyAlignment="0" applyProtection="0"/>
    <xf numFmtId="0" fontId="56" fillId="46"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7" fillId="50" borderId="0" applyNumberFormat="0" applyBorder="0" applyAlignment="0" applyProtection="0"/>
    <xf numFmtId="170" fontId="58" fillId="0" borderId="0" applyFont="0" applyFill="0" applyBorder="0" applyAlignment="0" applyProtection="0"/>
    <xf numFmtId="170" fontId="58" fillId="0" borderId="0" applyFont="0" applyFill="0" applyBorder="0" applyAlignment="0" applyProtection="0"/>
    <xf numFmtId="0" fontId="59" fillId="51" borderId="14" applyNumberFormat="0" applyAlignment="0" applyProtection="0"/>
    <xf numFmtId="0" fontId="59" fillId="51" borderId="14" applyNumberFormat="0" applyAlignment="0" applyProtection="0"/>
    <xf numFmtId="0" fontId="60" fillId="52" borderId="15" applyNumberFormat="0" applyAlignment="0" applyProtection="0"/>
    <xf numFmtId="40" fontId="61" fillId="0" borderId="0" applyFont="0" applyFill="0" applyBorder="0" applyAlignment="0" applyProtection="0"/>
    <xf numFmtId="43" fontId="5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62" fillId="0" borderId="0" applyNumberFormat="0" applyFill="0" applyBorder="0" applyAlignment="0" applyProtection="0"/>
    <xf numFmtId="0" fontId="63" fillId="41" borderId="0" applyNumberFormat="0" applyBorder="0" applyAlignment="0" applyProtection="0"/>
    <xf numFmtId="0" fontId="64" fillId="0" borderId="16" applyNumberFormat="0" applyFill="0" applyBorder="0" applyProtection="0">
      <alignment horizontal="centerContinuous" vertical="center" wrapText="1"/>
    </xf>
    <xf numFmtId="0" fontId="65" fillId="0" borderId="17" applyNumberFormat="0" applyFill="0" applyAlignment="0" applyProtection="0"/>
    <xf numFmtId="0" fontId="66" fillId="0" borderId="18" applyNumberFormat="0" applyFill="0" applyAlignment="0" applyProtection="0"/>
    <xf numFmtId="0" fontId="67" fillId="0" borderId="19" applyNumberFormat="0" applyFill="0" applyAlignment="0" applyProtection="0"/>
    <xf numFmtId="0" fontId="68" fillId="0" borderId="20" applyNumberFormat="0" applyFill="0" applyAlignment="0" applyProtection="0"/>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70" fillId="42" borderId="14" applyNumberFormat="0" applyAlignment="0" applyProtection="0"/>
    <xf numFmtId="0" fontId="70" fillId="42" borderId="14" applyNumberFormat="0" applyAlignment="0" applyProtection="0"/>
    <xf numFmtId="0" fontId="71" fillId="0" borderId="21" applyNumberFormat="0" applyFill="0" applyAlignment="0" applyProtection="0"/>
    <xf numFmtId="0" fontId="72" fillId="4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1" fillId="0" borderId="0"/>
    <xf numFmtId="0" fontId="23" fillId="0" borderId="0"/>
    <xf numFmtId="0" fontId="23" fillId="0" borderId="0"/>
    <xf numFmtId="0" fontId="23" fillId="0" borderId="0"/>
    <xf numFmtId="0" fontId="23" fillId="0" borderId="0"/>
    <xf numFmtId="0" fontId="23" fillId="0" borderId="0"/>
    <xf numFmtId="0" fontId="21" fillId="0" borderId="0"/>
    <xf numFmtId="0" fontId="21" fillId="0" borderId="0"/>
    <xf numFmtId="0" fontId="21" fillId="0" borderId="0"/>
    <xf numFmtId="0" fontId="53" fillId="0" borderId="0"/>
    <xf numFmtId="0" fontId="23" fillId="0" borderId="0"/>
    <xf numFmtId="0" fontId="27" fillId="39" borderId="22" applyNumberFormat="0" applyFont="0" applyAlignment="0" applyProtection="0"/>
    <xf numFmtId="0" fontId="74" fillId="51" borderId="23"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7" fillId="0" borderId="0">
      <alignment horizontal="left" vertical="center" wrapText="1"/>
    </xf>
    <xf numFmtId="0" fontId="27" fillId="0" borderId="0">
      <alignment horizontal="right"/>
    </xf>
    <xf numFmtId="171" fontId="73" fillId="0" borderId="2" applyFill="0" applyBorder="0" applyProtection="0">
      <alignment horizontal="right"/>
    </xf>
    <xf numFmtId="171" fontId="73" fillId="0" borderId="0" applyFill="0" applyBorder="0" applyProtection="0">
      <alignment horizontal="right"/>
    </xf>
    <xf numFmtId="0" fontId="75" fillId="0" borderId="0" applyNumberFormat="0" applyFill="0" applyBorder="0" applyProtection="0">
      <alignment horizontal="center" vertical="center" wrapText="1"/>
    </xf>
    <xf numFmtId="1" fontId="76" fillId="0" borderId="0" applyNumberFormat="0" applyFill="0" applyBorder="0" applyProtection="0">
      <alignment horizontal="right" vertical="top"/>
    </xf>
    <xf numFmtId="0" fontId="76" fillId="0" borderId="0" applyNumberFormat="0" applyFill="0" applyBorder="0" applyProtection="0">
      <alignment horizontal="right" vertical="top"/>
    </xf>
    <xf numFmtId="172" fontId="73" fillId="0" borderId="0" applyNumberFormat="0" applyFill="0" applyBorder="0" applyProtection="0">
      <alignment horizontal="left"/>
    </xf>
    <xf numFmtId="0" fontId="73" fillId="0" borderId="0" applyNumberFormat="0" applyFill="0" applyBorder="0" applyProtection="0">
      <alignment horizontal="left"/>
    </xf>
    <xf numFmtId="0" fontId="76" fillId="0" borderId="0" applyNumberFormat="0" applyFill="0" applyBorder="0" applyProtection="0">
      <alignment horizontal="left" vertical="top"/>
    </xf>
    <xf numFmtId="0" fontId="77" fillId="0" borderId="0" applyNumberFormat="0" applyFill="0" applyBorder="0" applyAlignment="0" applyProtection="0"/>
    <xf numFmtId="0" fontId="78" fillId="0" borderId="24" applyNumberFormat="0" applyFill="0" applyAlignment="0" applyProtection="0"/>
    <xf numFmtId="0" fontId="71" fillId="0" borderId="0" applyNumberFormat="0" applyFill="0" applyBorder="0" applyAlignment="0" applyProtection="0"/>
    <xf numFmtId="9" fontId="23" fillId="0" borderId="0" applyFont="0" applyFill="0" applyBorder="0" applyAlignment="0" applyProtection="0"/>
    <xf numFmtId="0" fontId="23" fillId="0" borderId="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applyFont="0" applyFill="0" applyBorder="0" applyAlignment="0" applyProtection="0"/>
    <xf numFmtId="0" fontId="32" fillId="0" borderId="0">
      <protection locked="0"/>
    </xf>
    <xf numFmtId="0" fontId="23" fillId="0" borderId="0"/>
    <xf numFmtId="0" fontId="80" fillId="0" borderId="0" applyNumberFormat="0" applyFill="0" applyBorder="0" applyAlignment="0" applyProtection="0"/>
    <xf numFmtId="0" fontId="25" fillId="0" borderId="0" applyNumberFormat="0" applyFill="0" applyBorder="0" applyAlignment="0" applyProtection="0"/>
    <xf numFmtId="0" fontId="28" fillId="0" borderId="0"/>
    <xf numFmtId="0" fontId="20" fillId="0" borderId="0"/>
    <xf numFmtId="0" fontId="23" fillId="0" borderId="0"/>
    <xf numFmtId="0" fontId="23" fillId="0" borderId="0"/>
    <xf numFmtId="0" fontId="20" fillId="0" borderId="0"/>
    <xf numFmtId="0" fontId="20" fillId="0" borderId="0"/>
    <xf numFmtId="0" fontId="23" fillId="0" borderId="0"/>
    <xf numFmtId="0" fontId="23" fillId="0" borderId="0"/>
    <xf numFmtId="0" fontId="5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61" fillId="0" borderId="0"/>
    <xf numFmtId="0" fontId="23" fillId="0" borderId="0"/>
    <xf numFmtId="0" fontId="23" fillId="0" borderId="0"/>
    <xf numFmtId="0" fontId="23" fillId="0" borderId="0"/>
    <xf numFmtId="0" fontId="20" fillId="0" borderId="0"/>
    <xf numFmtId="3" fontId="23" fillId="0" borderId="0"/>
    <xf numFmtId="3" fontId="23" fillId="0" borderId="0"/>
    <xf numFmtId="3" fontId="23" fillId="0" borderId="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7" fillId="0" borderId="0"/>
    <xf numFmtId="0" fontId="18" fillId="0" borderId="0"/>
    <xf numFmtId="0" fontId="15" fillId="0" borderId="0"/>
    <xf numFmtId="9" fontId="15" fillId="0" borderId="0" applyFont="0" applyFill="0" applyBorder="0" applyAlignment="0" applyProtection="0"/>
    <xf numFmtId="0" fontId="15" fillId="0" borderId="0"/>
    <xf numFmtId="0" fontId="14" fillId="0" borderId="0"/>
    <xf numFmtId="0" fontId="15" fillId="0" borderId="0"/>
    <xf numFmtId="3" fontId="15" fillId="0" borderId="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3" fillId="0" borderId="0"/>
    <xf numFmtId="0" fontId="15" fillId="0" borderId="0"/>
    <xf numFmtId="0" fontId="15" fillId="0" borderId="0"/>
    <xf numFmtId="0" fontId="15"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3" fontId="15" fillId="0" borderId="0"/>
    <xf numFmtId="3" fontId="15" fillId="0" borderId="0"/>
    <xf numFmtId="0" fontId="13" fillId="33" borderId="10" applyNumberFormat="0" applyFont="0" applyAlignment="0" applyProtection="0"/>
    <xf numFmtId="0" fontId="13" fillId="33" borderId="10"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0" fontId="27" fillId="0" borderId="0"/>
    <xf numFmtId="0" fontId="10" fillId="0" borderId="0"/>
    <xf numFmtId="0" fontId="56" fillId="41"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3" borderId="0" applyNumberFormat="0" applyBorder="0" applyAlignment="0" applyProtection="0"/>
    <xf numFmtId="0" fontId="56" fillId="41" borderId="0" applyNumberFormat="0" applyBorder="0" applyAlignment="0" applyProtection="0"/>
    <xf numFmtId="0" fontId="56" fillId="38" borderId="0" applyNumberFormat="0" applyBorder="0" applyAlignment="0" applyProtection="0"/>
    <xf numFmtId="0" fontId="56" fillId="46"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7" fillId="50" borderId="0" applyNumberFormat="0" applyBorder="0" applyAlignment="0" applyProtection="0"/>
    <xf numFmtId="0" fontId="59" fillId="51" borderId="14" applyNumberFormat="0" applyAlignment="0" applyProtection="0"/>
    <xf numFmtId="0" fontId="60" fillId="52" borderId="15" applyNumberFormat="0" applyAlignment="0" applyProtection="0"/>
    <xf numFmtId="0" fontId="62" fillId="0" borderId="0" applyNumberFormat="0" applyFill="0" applyBorder="0" applyAlignment="0" applyProtection="0"/>
    <xf numFmtId="0" fontId="88" fillId="0" borderId="0" applyNumberFormat="0" applyFill="0" applyBorder="0" applyAlignment="0" applyProtection="0"/>
    <xf numFmtId="0" fontId="63" fillId="41" borderId="0" applyNumberFormat="0" applyBorder="0" applyAlignment="0" applyProtection="0"/>
    <xf numFmtId="0" fontId="66" fillId="0" borderId="18" applyNumberFormat="0" applyFill="0" applyAlignment="0" applyProtection="0"/>
    <xf numFmtId="0" fontId="67" fillId="0" borderId="19" applyNumberFormat="0" applyFill="0" applyAlignment="0" applyProtection="0"/>
    <xf numFmtId="0" fontId="68" fillId="0" borderId="20" applyNumberFormat="0" applyFill="0" applyAlignment="0" applyProtection="0"/>
    <xf numFmtId="0" fontId="68" fillId="0" borderId="0" applyNumberFormat="0" applyFill="0" applyBorder="0" applyAlignment="0" applyProtection="0"/>
    <xf numFmtId="0" fontId="89" fillId="0" borderId="0" applyNumberFormat="0" applyFill="0" applyBorder="0" applyAlignment="0" applyProtection="0"/>
    <xf numFmtId="0" fontId="70" fillId="42" borderId="14" applyNumberFormat="0" applyAlignment="0" applyProtection="0"/>
    <xf numFmtId="0" fontId="71" fillId="0" borderId="21" applyNumberFormat="0" applyFill="0" applyAlignment="0" applyProtection="0"/>
    <xf numFmtId="0" fontId="72" fillId="42" borderId="0" applyNumberFormat="0" applyBorder="0" applyAlignment="0" applyProtection="0"/>
    <xf numFmtId="0" fontId="5" fillId="0" borderId="0"/>
    <xf numFmtId="0" fontId="5" fillId="0" borderId="0"/>
    <xf numFmtId="0" fontId="26" fillId="0" borderId="0"/>
    <xf numFmtId="0" fontId="5" fillId="0" borderId="0"/>
    <xf numFmtId="0" fontId="5" fillId="0" borderId="0"/>
    <xf numFmtId="0" fontId="27" fillId="0" borderId="0"/>
    <xf numFmtId="0" fontId="27" fillId="0" borderId="0"/>
    <xf numFmtId="0" fontId="74" fillId="51" borderId="23" applyNumberFormat="0" applyAlignment="0" applyProtection="0"/>
    <xf numFmtId="0" fontId="77" fillId="0" borderId="0" applyNumberFormat="0" applyFill="0" applyBorder="0" applyAlignment="0" applyProtection="0"/>
    <xf numFmtId="0" fontId="78" fillId="0" borderId="24" applyNumberFormat="0" applyFill="0" applyAlignment="0" applyProtection="0"/>
    <xf numFmtId="0" fontId="71" fillId="0" borderId="0" applyNumberFormat="0" applyFill="0" applyBorder="0" applyAlignment="0" applyProtection="0"/>
    <xf numFmtId="0" fontId="5" fillId="0" borderId="0"/>
    <xf numFmtId="0" fontId="5" fillId="0" borderId="0"/>
    <xf numFmtId="0" fontId="4" fillId="0" borderId="0"/>
    <xf numFmtId="165" fontId="26" fillId="0" borderId="0"/>
    <xf numFmtId="0" fontId="5" fillId="0" borderId="0"/>
    <xf numFmtId="0" fontId="5" fillId="0" borderId="0"/>
    <xf numFmtId="0" fontId="5" fillId="0" borderId="0"/>
    <xf numFmtId="0" fontId="5"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9" fontId="5" fillId="0" borderId="0" applyFont="0" applyFill="0" applyBorder="0" applyAlignment="0" applyProtection="0"/>
    <xf numFmtId="0" fontId="83" fillId="0" borderId="0"/>
    <xf numFmtId="9" fontId="83" fillId="0" borderId="0" applyFont="0" applyFill="0" applyBorder="0" applyAlignment="0" applyProtection="0"/>
    <xf numFmtId="0" fontId="2" fillId="0" borderId="0"/>
    <xf numFmtId="0" fontId="3" fillId="0" borderId="0"/>
    <xf numFmtId="0" fontId="3"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59" fillId="51" borderId="48" applyNumberFormat="0" applyAlignment="0" applyProtection="0"/>
    <xf numFmtId="0" fontId="59" fillId="51" borderId="48" applyNumberFormat="0" applyAlignment="0" applyProtection="0"/>
    <xf numFmtId="0" fontId="3" fillId="35" borderId="0">
      <protection locked="0"/>
    </xf>
    <xf numFmtId="0" fontId="3" fillId="36" borderId="13">
      <alignment horizontal="center" vertical="center"/>
      <protection locked="0"/>
    </xf>
    <xf numFmtId="43" fontId="1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5" fillId="0" borderId="0" applyNumberFormat="0" applyFill="0" applyBorder="0" applyAlignment="0" applyProtection="0"/>
    <xf numFmtId="0" fontId="70" fillId="42" borderId="48" applyNumberFormat="0" applyAlignment="0" applyProtection="0"/>
    <xf numFmtId="0" fontId="70" fillId="42" borderId="4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2" fillId="0" borderId="0"/>
    <xf numFmtId="0" fontId="3" fillId="0" borderId="0"/>
    <xf numFmtId="0" fontId="3" fillId="0" borderId="0"/>
    <xf numFmtId="0" fontId="55"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applyFill="0"/>
    <xf numFmtId="0" fontId="3" fillId="0" borderId="0" applyFill="0"/>
    <xf numFmtId="0" fontId="2" fillId="33" borderId="10" applyNumberFormat="0" applyFont="0" applyAlignment="0" applyProtection="0"/>
    <xf numFmtId="0" fontId="27" fillId="39" borderId="4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6" borderId="50">
      <alignment vertical="center"/>
      <protection locked="0"/>
    </xf>
    <xf numFmtId="0" fontId="3" fillId="36" borderId="50">
      <alignment vertical="center"/>
      <protection locked="0"/>
    </xf>
    <xf numFmtId="0" fontId="3" fillId="36" borderId="50">
      <alignment vertical="center"/>
      <protection locked="0"/>
    </xf>
    <xf numFmtId="171" fontId="73" fillId="0" borderId="51" applyFill="0" applyBorder="0" applyProtection="0">
      <alignment horizontal="right"/>
    </xf>
    <xf numFmtId="0" fontId="3" fillId="0" borderId="0"/>
    <xf numFmtId="175" fontId="27" fillId="0" borderId="0"/>
    <xf numFmtId="0" fontId="1" fillId="0" borderId="0"/>
    <xf numFmtId="0" fontId="134" fillId="0" borderId="0" applyNumberFormat="0" applyFill="0" applyBorder="0" applyAlignment="0" applyProtection="0"/>
    <xf numFmtId="0" fontId="3" fillId="0" borderId="0"/>
    <xf numFmtId="9" fontId="1" fillId="0" borderId="0" applyFont="0" applyFill="0" applyBorder="0" applyAlignment="0" applyProtection="0"/>
    <xf numFmtId="0" fontId="3" fillId="0" borderId="0"/>
    <xf numFmtId="0" fontId="1" fillId="0" borderId="0"/>
    <xf numFmtId="0" fontId="3" fillId="0" borderId="0"/>
  </cellStyleXfs>
  <cellXfs count="1632">
    <xf numFmtId="0" fontId="0" fillId="0" borderId="0" xfId="0"/>
    <xf numFmtId="0" fontId="30" fillId="2" borderId="0" xfId="0" applyFont="1" applyFill="1"/>
    <xf numFmtId="0" fontId="32" fillId="2" borderId="0" xfId="0" applyFont="1" applyFill="1" applyAlignment="1">
      <alignment horizontal="right"/>
    </xf>
    <xf numFmtId="0" fontId="32" fillId="2" borderId="3" xfId="0" applyFont="1" applyFill="1" applyBorder="1" applyAlignment="1">
      <alignment horizontal="right"/>
    </xf>
    <xf numFmtId="0" fontId="29" fillId="34" borderId="0" xfId="0" applyFont="1" applyFill="1"/>
    <xf numFmtId="0" fontId="23" fillId="2" borderId="0" xfId="0" applyFont="1" applyFill="1"/>
    <xf numFmtId="0" fontId="23" fillId="2" borderId="0" xfId="0" applyFont="1" applyFill="1" applyAlignment="1">
      <alignment horizontal="right"/>
    </xf>
    <xf numFmtId="166" fontId="23" fillId="2" borderId="0" xfId="0" applyNumberFormat="1" applyFont="1" applyFill="1"/>
    <xf numFmtId="3" fontId="23" fillId="34" borderId="0" xfId="0" applyNumberFormat="1" applyFont="1" applyFill="1"/>
    <xf numFmtId="168" fontId="23" fillId="2" borderId="0" xfId="0" applyNumberFormat="1" applyFont="1" applyFill="1"/>
    <xf numFmtId="3" fontId="23" fillId="34" borderId="0" xfId="0" applyNumberFormat="1" applyFont="1" applyFill="1" applyAlignment="1">
      <alignment horizontal="right"/>
    </xf>
    <xf numFmtId="9" fontId="23" fillId="34" borderId="0" xfId="0" applyNumberFormat="1" applyFont="1" applyFill="1" applyAlignment="1">
      <alignment horizontal="right"/>
    </xf>
    <xf numFmtId="3" fontId="23" fillId="34" borderId="3" xfId="0" applyNumberFormat="1" applyFont="1" applyFill="1" applyBorder="1" applyAlignment="1">
      <alignment horizontal="right"/>
    </xf>
    <xf numFmtId="9" fontId="23" fillId="34" borderId="3" xfId="0" applyNumberFormat="1" applyFont="1" applyFill="1" applyBorder="1" applyAlignment="1">
      <alignment horizontal="right"/>
    </xf>
    <xf numFmtId="166" fontId="23" fillId="2" borderId="0" xfId="0" applyNumberFormat="1" applyFont="1" applyFill="1" applyBorder="1"/>
    <xf numFmtId="166" fontId="23" fillId="2" borderId="0" xfId="0" applyNumberFormat="1" applyFont="1" applyFill="1" applyBorder="1" applyAlignment="1">
      <alignment horizontal="right"/>
    </xf>
    <xf numFmtId="166" fontId="23" fillId="2" borderId="3" xfId="0" applyNumberFormat="1" applyFont="1" applyFill="1" applyBorder="1" applyAlignment="1">
      <alignment horizontal="right"/>
    </xf>
    <xf numFmtId="164" fontId="23" fillId="34" borderId="0" xfId="134" applyNumberFormat="1" applyFont="1" applyFill="1"/>
    <xf numFmtId="0" fontId="23" fillId="34" borderId="0" xfId="134" applyFont="1" applyFill="1"/>
    <xf numFmtId="0" fontId="21" fillId="34" borderId="0" xfId="134" applyFont="1" applyFill="1"/>
    <xf numFmtId="0" fontId="23" fillId="2" borderId="0" xfId="134" applyFont="1" applyFill="1" applyBorder="1" applyAlignment="1">
      <alignment horizontal="right"/>
    </xf>
    <xf numFmtId="0" fontId="23" fillId="2" borderId="0" xfId="134" applyFont="1" applyFill="1" applyAlignment="1">
      <alignment horizontal="right"/>
    </xf>
    <xf numFmtId="0" fontId="23" fillId="2" borderId="3" xfId="134" applyFont="1" applyFill="1" applyBorder="1" applyAlignment="1">
      <alignment horizontal="right"/>
    </xf>
    <xf numFmtId="0" fontId="23" fillId="2" borderId="0" xfId="134" applyFill="1" applyAlignment="1">
      <alignment horizontal="right"/>
    </xf>
    <xf numFmtId="0" fontId="23" fillId="2" borderId="0" xfId="134" applyFill="1" applyBorder="1" applyAlignment="1">
      <alignment horizontal="right"/>
    </xf>
    <xf numFmtId="0" fontId="30" fillId="34" borderId="0" xfId="127" applyFont="1" applyFill="1"/>
    <xf numFmtId="0" fontId="23" fillId="34" borderId="0" xfId="127" applyFont="1" applyFill="1"/>
    <xf numFmtId="0" fontId="32" fillId="34" borderId="1" xfId="127" applyFont="1" applyFill="1" applyBorder="1" applyAlignment="1">
      <alignment horizontal="right" vertical="center"/>
    </xf>
    <xf numFmtId="0" fontId="32" fillId="34" borderId="1" xfId="127" applyFont="1" applyFill="1" applyBorder="1" applyAlignment="1">
      <alignment horizontal="right" vertical="center" wrapText="1"/>
    </xf>
    <xf numFmtId="0" fontId="23" fillId="34" borderId="0" xfId="127" applyFont="1" applyFill="1" applyAlignment="1">
      <alignment vertical="center"/>
    </xf>
    <xf numFmtId="0" fontId="23" fillId="34" borderId="0" xfId="127" applyFont="1" applyFill="1" applyAlignment="1">
      <alignment horizontal="right"/>
    </xf>
    <xf numFmtId="1" fontId="23" fillId="34" borderId="0" xfId="127" applyNumberFormat="1" applyFont="1" applyFill="1"/>
    <xf numFmtId="164" fontId="23" fillId="34" borderId="0" xfId="127" applyNumberFormat="1" applyFont="1" applyFill="1" applyBorder="1" applyAlignment="1">
      <alignment horizontal="right" vertical="top" wrapText="1"/>
    </xf>
    <xf numFmtId="0" fontId="23" fillId="34" borderId="3" xfId="127" applyFont="1" applyFill="1" applyBorder="1" applyAlignment="1">
      <alignment horizontal="right"/>
    </xf>
    <xf numFmtId="1" fontId="23" fillId="34" borderId="3" xfId="127" applyNumberFormat="1" applyFont="1" applyFill="1" applyBorder="1"/>
    <xf numFmtId="1" fontId="23" fillId="34" borderId="0" xfId="127" applyNumberFormat="1" applyFont="1" applyFill="1" applyAlignment="1">
      <alignment horizontal="right"/>
    </xf>
    <xf numFmtId="0" fontId="29" fillId="34" borderId="0" xfId="137" applyFont="1" applyFill="1" applyAlignment="1">
      <alignment horizontal="left"/>
    </xf>
    <xf numFmtId="0" fontId="23" fillId="34" borderId="0" xfId="132" applyFont="1" applyFill="1"/>
    <xf numFmtId="0" fontId="32" fillId="34" borderId="0" xfId="132" applyFont="1" applyFill="1" applyAlignment="1">
      <alignment horizontal="left" vertical="center" wrapText="1"/>
    </xf>
    <xf numFmtId="0" fontId="23" fillId="34" borderId="1" xfId="132" applyFont="1" applyFill="1" applyBorder="1" applyAlignment="1">
      <alignment vertical="center"/>
    </xf>
    <xf numFmtId="0" fontId="32" fillId="34" borderId="1" xfId="132" applyFont="1" applyFill="1" applyBorder="1" applyAlignment="1">
      <alignment horizontal="right" vertical="center"/>
    </xf>
    <xf numFmtId="0" fontId="32" fillId="34" borderId="0" xfId="132" applyFont="1" applyFill="1"/>
    <xf numFmtId="0" fontId="23" fillId="34" borderId="0" xfId="132" quotePrefix="1" applyFont="1" applyFill="1"/>
    <xf numFmtId="4" fontId="23" fillId="34" borderId="0" xfId="132" applyNumberFormat="1" applyFont="1" applyFill="1"/>
    <xf numFmtId="0" fontId="23" fillId="34" borderId="0" xfId="132" applyFont="1" applyFill="1" applyBorder="1"/>
    <xf numFmtId="4" fontId="23" fillId="34" borderId="0" xfId="132" applyNumberFormat="1" applyFont="1" applyFill="1" applyBorder="1"/>
    <xf numFmtId="0" fontId="23" fillId="34" borderId="3" xfId="132" applyFont="1" applyFill="1" applyBorder="1"/>
    <xf numFmtId="2" fontId="23" fillId="34" borderId="3" xfId="132" applyNumberFormat="1" applyFont="1" applyFill="1" applyBorder="1"/>
    <xf numFmtId="2" fontId="23" fillId="34" borderId="0" xfId="132" applyNumberFormat="1" applyFont="1" applyFill="1"/>
    <xf numFmtId="2" fontId="23" fillId="34" borderId="0" xfId="132" applyNumberFormat="1" applyFont="1" applyFill="1" applyBorder="1"/>
    <xf numFmtId="0" fontId="27" fillId="34" borderId="0" xfId="132" applyFont="1" applyFill="1" applyBorder="1" applyAlignment="1"/>
    <xf numFmtId="0" fontId="23" fillId="34" borderId="0" xfId="132" applyFont="1" applyFill="1" applyAlignment="1">
      <alignment horizontal="left"/>
    </xf>
    <xf numFmtId="0" fontId="23" fillId="34" borderId="3" xfId="127" applyFont="1" applyFill="1" applyBorder="1"/>
    <xf numFmtId="0" fontId="30" fillId="34" borderId="3" xfId="127" applyFont="1" applyFill="1" applyBorder="1" applyAlignment="1">
      <alignment horizontal="center" vertical="center" wrapText="1"/>
    </xf>
    <xf numFmtId="0" fontId="23" fillId="34" borderId="3" xfId="127" applyFont="1" applyFill="1" applyBorder="1" applyAlignment="1">
      <alignment horizontal="right" vertical="center"/>
    </xf>
    <xf numFmtId="0" fontId="32" fillId="34" borderId="3" xfId="127" applyNumberFormat="1" applyFont="1" applyFill="1" applyBorder="1" applyAlignment="1">
      <alignment horizontal="right" vertical="center" wrapText="1"/>
    </xf>
    <xf numFmtId="0" fontId="32" fillId="34" borderId="3" xfId="127" applyFont="1" applyFill="1" applyBorder="1" applyAlignment="1">
      <alignment horizontal="right" vertical="center"/>
    </xf>
    <xf numFmtId="0" fontId="23" fillId="34" borderId="0" xfId="127" applyFont="1" applyFill="1" applyAlignment="1">
      <alignment horizontal="right" vertical="center"/>
    </xf>
    <xf numFmtId="3" fontId="23" fillId="34" borderId="0" xfId="127" applyNumberFormat="1" applyFont="1" applyFill="1"/>
    <xf numFmtId="0" fontId="23" fillId="34" borderId="0" xfId="127" applyFont="1" applyFill="1" applyBorder="1"/>
    <xf numFmtId="3" fontId="23" fillId="34" borderId="0" xfId="127" applyNumberFormat="1" applyFont="1" applyFill="1" applyBorder="1"/>
    <xf numFmtId="0" fontId="23" fillId="34" borderId="0" xfId="127" applyFont="1" applyFill="1" applyBorder="1" applyAlignment="1">
      <alignment horizontal="right"/>
    </xf>
    <xf numFmtId="167" fontId="23" fillId="34" borderId="0" xfId="132" applyNumberFormat="1" applyFont="1" applyFill="1"/>
    <xf numFmtId="174" fontId="23" fillId="2" borderId="2" xfId="0" applyNumberFormat="1" applyFont="1" applyFill="1" applyBorder="1"/>
    <xf numFmtId="174" fontId="23" fillId="2" borderId="0" xfId="0" applyNumberFormat="1" applyFont="1" applyFill="1" applyBorder="1"/>
    <xf numFmtId="174" fontId="23" fillId="2" borderId="3" xfId="0" applyNumberFormat="1" applyFont="1" applyFill="1" applyBorder="1"/>
    <xf numFmtId="3" fontId="23" fillId="34" borderId="3" xfId="127" applyNumberFormat="1" applyFont="1" applyFill="1" applyBorder="1"/>
    <xf numFmtId="3" fontId="19" fillId="34" borderId="3" xfId="0" applyNumberFormat="1" applyFont="1" applyFill="1" applyBorder="1" applyAlignment="1">
      <alignment horizontal="right"/>
    </xf>
    <xf numFmtId="0" fontId="32" fillId="34" borderId="0" xfId="132" applyFont="1" applyFill="1" applyBorder="1" applyAlignment="1">
      <alignment horizontal="center" vertical="center"/>
    </xf>
    <xf numFmtId="0" fontId="16" fillId="2" borderId="0" xfId="0" applyFont="1" applyFill="1" applyBorder="1" applyAlignment="1">
      <alignment horizontal="center"/>
    </xf>
    <xf numFmtId="0" fontId="16" fillId="2" borderId="3" xfId="134" applyFont="1" applyFill="1" applyBorder="1" applyAlignment="1">
      <alignment horizontal="right"/>
    </xf>
    <xf numFmtId="0" fontId="16" fillId="2" borderId="0" xfId="0" applyFont="1" applyFill="1" applyBorder="1" applyAlignment="1">
      <alignment horizontal="right"/>
    </xf>
    <xf numFmtId="3" fontId="16" fillId="2" borderId="0" xfId="0" applyNumberFormat="1" applyFont="1" applyFill="1" applyBorder="1" applyAlignment="1">
      <alignment horizontal="right"/>
    </xf>
    <xf numFmtId="4" fontId="16" fillId="2" borderId="0" xfId="0" applyNumberFormat="1" applyFont="1" applyFill="1" applyBorder="1" applyAlignment="1">
      <alignment horizontal="right"/>
    </xf>
    <xf numFmtId="3" fontId="23" fillId="34" borderId="0" xfId="0" applyNumberFormat="1" applyFont="1" applyFill="1" applyBorder="1" applyAlignment="1">
      <alignment horizontal="right"/>
    </xf>
    <xf numFmtId="9" fontId="23" fillId="34" borderId="0" xfId="0" applyNumberFormat="1" applyFont="1" applyFill="1" applyBorder="1" applyAlignment="1">
      <alignment horizontal="right"/>
    </xf>
    <xf numFmtId="3" fontId="19" fillId="34" borderId="0" xfId="0" applyNumberFormat="1" applyFont="1" applyFill="1" applyBorder="1" applyAlignment="1">
      <alignment horizontal="right"/>
    </xf>
    <xf numFmtId="0" fontId="15" fillId="34" borderId="0" xfId="127" applyFont="1" applyFill="1" applyBorder="1" applyAlignment="1">
      <alignment horizontal="right" vertical="center"/>
    </xf>
    <xf numFmtId="1" fontId="15" fillId="34" borderId="0" xfId="127" applyNumberFormat="1" applyFont="1" applyFill="1" applyBorder="1" applyAlignment="1">
      <alignment horizontal="right" vertical="center"/>
    </xf>
    <xf numFmtId="1" fontId="15" fillId="34" borderId="0" xfId="127" applyNumberFormat="1" applyFont="1" applyFill="1" applyBorder="1" applyAlignment="1">
      <alignment horizontal="right" vertical="center" wrapText="1"/>
    </xf>
    <xf numFmtId="3" fontId="15" fillId="34" borderId="0" xfId="127" applyNumberFormat="1" applyFont="1" applyFill="1" applyBorder="1" applyAlignment="1">
      <alignment horizontal="right" vertical="center"/>
    </xf>
    <xf numFmtId="3" fontId="15" fillId="34" borderId="0" xfId="127" applyNumberFormat="1" applyFont="1" applyFill="1" applyBorder="1" applyAlignment="1">
      <alignment horizontal="right" vertical="center" wrapText="1"/>
    </xf>
    <xf numFmtId="0" fontId="30" fillId="34" borderId="0" xfId="127" applyFont="1" applyFill="1" applyBorder="1"/>
    <xf numFmtId="0" fontId="29" fillId="34" borderId="0" xfId="137" applyFont="1" applyFill="1" applyBorder="1" applyAlignment="1">
      <alignment horizontal="left"/>
    </xf>
    <xf numFmtId="0" fontId="23" fillId="34" borderId="0" xfId="127" applyFont="1" applyFill="1" applyBorder="1" applyAlignment="1">
      <alignment vertical="center"/>
    </xf>
    <xf numFmtId="0" fontId="23" fillId="34" borderId="0" xfId="127" applyFont="1" applyFill="1" applyBorder="1" applyAlignment="1"/>
    <xf numFmtId="0" fontId="32" fillId="34" borderId="0" xfId="132" applyFont="1" applyFill="1" applyAlignment="1">
      <alignment vertical="center"/>
    </xf>
    <xf numFmtId="0" fontId="15" fillId="2" borderId="0" xfId="0" applyFont="1" applyFill="1" applyBorder="1" applyAlignment="1">
      <alignment horizontal="center"/>
    </xf>
    <xf numFmtId="4" fontId="15" fillId="2" borderId="0" xfId="0" applyNumberFormat="1" applyFont="1" applyFill="1" applyBorder="1" applyAlignment="1">
      <alignment horizontal="right"/>
    </xf>
    <xf numFmtId="0" fontId="23" fillId="34" borderId="0" xfId="132" applyFont="1" applyFill="1" applyAlignment="1"/>
    <xf numFmtId="0" fontId="23" fillId="34" borderId="0" xfId="132" applyFont="1" applyFill="1" applyBorder="1" applyAlignment="1"/>
    <xf numFmtId="2" fontId="15" fillId="34" borderId="0" xfId="132" applyNumberFormat="1" applyFont="1" applyFill="1" applyBorder="1" applyAlignment="1">
      <alignment horizontal="right" vertical="center"/>
    </xf>
    <xf numFmtId="0" fontId="27" fillId="34" borderId="0" xfId="134" applyFont="1" applyFill="1" applyAlignment="1">
      <alignment horizontal="right" wrapText="1"/>
    </xf>
    <xf numFmtId="3" fontId="16" fillId="34" borderId="0" xfId="0" applyNumberFormat="1" applyFont="1" applyFill="1"/>
    <xf numFmtId="164" fontId="23" fillId="34" borderId="0" xfId="134" applyNumberFormat="1" applyFont="1" applyFill="1" applyBorder="1"/>
    <xf numFmtId="0" fontId="23" fillId="34" borderId="0" xfId="134" applyFont="1" applyFill="1" applyBorder="1"/>
    <xf numFmtId="1" fontId="23" fillId="34" borderId="0" xfId="134" applyNumberFormat="1" applyFont="1" applyFill="1" applyBorder="1"/>
    <xf numFmtId="0" fontId="15" fillId="2" borderId="0" xfId="0" applyFont="1" applyFill="1"/>
    <xf numFmtId="0" fontId="23" fillId="2" borderId="0" xfId="0" applyFont="1" applyFill="1" applyAlignment="1">
      <alignment horizontal="left"/>
    </xf>
    <xf numFmtId="3" fontId="23" fillId="2" borderId="0" xfId="0" applyNumberFormat="1" applyFont="1" applyFill="1" applyAlignment="1">
      <alignment horizontal="left"/>
    </xf>
    <xf numFmtId="10" fontId="23" fillId="2" borderId="0" xfId="0" applyNumberFormat="1" applyFont="1" applyFill="1"/>
    <xf numFmtId="0" fontId="27" fillId="34" borderId="0" xfId="132" applyFont="1" applyFill="1" applyBorder="1" applyAlignment="1">
      <alignment horizontal="left"/>
    </xf>
    <xf numFmtId="0" fontId="32" fillId="34" borderId="3" xfId="127" applyFont="1" applyFill="1" applyBorder="1" applyAlignment="1">
      <alignment horizontal="right"/>
    </xf>
    <xf numFmtId="0" fontId="30" fillId="34" borderId="0" xfId="0" applyFont="1" applyFill="1" applyBorder="1" applyAlignment="1"/>
    <xf numFmtId="3" fontId="29" fillId="34" borderId="0" xfId="0" applyNumberFormat="1" applyFont="1" applyFill="1" applyBorder="1" applyAlignment="1">
      <alignment horizontal="right"/>
    </xf>
    <xf numFmtId="3" fontId="30" fillId="34" borderId="0" xfId="0" applyNumberFormat="1" applyFont="1" applyFill="1" applyBorder="1" applyAlignment="1">
      <alignment horizontal="left"/>
    </xf>
    <xf numFmtId="0" fontId="0" fillId="34" borderId="0" xfId="0" applyFill="1" applyBorder="1" applyAlignment="1"/>
    <xf numFmtId="0" fontId="30" fillId="34" borderId="0" xfId="0" applyFont="1" applyFill="1"/>
    <xf numFmtId="0" fontId="12" fillId="34" borderId="0" xfId="0" applyFont="1" applyFill="1"/>
    <xf numFmtId="164" fontId="12" fillId="34" borderId="0" xfId="0" applyNumberFormat="1" applyFont="1" applyFill="1"/>
    <xf numFmtId="169" fontId="12" fillId="34" borderId="0" xfId="0" applyNumberFormat="1" applyFont="1" applyFill="1"/>
    <xf numFmtId="0" fontId="12" fillId="34" borderId="3" xfId="0" applyFont="1" applyFill="1" applyBorder="1" applyAlignment="1"/>
    <xf numFmtId="0" fontId="0" fillId="34" borderId="0" xfId="0" applyFill="1" applyAlignment="1">
      <alignment wrapText="1"/>
    </xf>
    <xf numFmtId="164" fontId="12" fillId="34" borderId="0" xfId="0" applyNumberFormat="1" applyFont="1" applyFill="1" applyBorder="1"/>
    <xf numFmtId="0" fontId="12" fillId="34" borderId="0" xfId="0" applyFont="1" applyFill="1" applyBorder="1"/>
    <xf numFmtId="0" fontId="32" fillId="34" borderId="0" xfId="0" applyFont="1" applyFill="1" applyAlignment="1">
      <alignment vertical="center"/>
    </xf>
    <xf numFmtId="164" fontId="32" fillId="34" borderId="25" xfId="0" applyNumberFormat="1" applyFont="1" applyFill="1" applyBorder="1" applyAlignment="1">
      <alignment vertical="center"/>
    </xf>
    <xf numFmtId="0" fontId="32" fillId="34" borderId="25" xfId="2" applyFont="1" applyFill="1" applyBorder="1" applyAlignment="1" applyProtection="1">
      <alignment vertical="center"/>
    </xf>
    <xf numFmtId="0" fontId="32" fillId="34" borderId="0" xfId="0" applyFont="1" applyFill="1"/>
    <xf numFmtId="0" fontId="12" fillId="34" borderId="26" xfId="0" applyFont="1" applyFill="1" applyBorder="1" applyAlignment="1">
      <alignment horizontal="right" vertical="center"/>
    </xf>
    <xf numFmtId="0" fontId="12" fillId="34" borderId="26" xfId="2" applyFont="1" applyFill="1" applyBorder="1" applyAlignment="1" applyProtection="1">
      <alignment vertical="center"/>
    </xf>
    <xf numFmtId="0" fontId="29" fillId="34" borderId="0" xfId="0" applyFont="1" applyFill="1" applyAlignment="1"/>
    <xf numFmtId="0" fontId="0" fillId="34" borderId="0" xfId="0" applyFill="1"/>
    <xf numFmtId="0" fontId="27" fillId="34" borderId="0" xfId="0" applyFont="1" applyFill="1"/>
    <xf numFmtId="0" fontId="81" fillId="34" borderId="0" xfId="0" applyFont="1" applyFill="1"/>
    <xf numFmtId="0" fontId="81" fillId="34" borderId="0" xfId="0" applyNumberFormat="1" applyFont="1" applyFill="1" applyBorder="1"/>
    <xf numFmtId="0" fontId="0" fillId="34" borderId="0" xfId="0" applyFill="1" applyBorder="1" applyAlignment="1">
      <alignment wrapText="1"/>
    </xf>
    <xf numFmtId="0" fontId="23" fillId="34" borderId="0" xfId="132" quotePrefix="1" applyFont="1" applyFill="1" applyBorder="1"/>
    <xf numFmtId="0" fontId="0" fillId="2" borderId="0" xfId="0" applyFill="1" applyBorder="1" applyAlignment="1">
      <alignment horizontal="center"/>
    </xf>
    <xf numFmtId="3" fontId="0" fillId="2" borderId="0" xfId="0" applyNumberFormat="1" applyFill="1" applyBorder="1" applyAlignment="1">
      <alignment horizontal="right"/>
    </xf>
    <xf numFmtId="0" fontId="30" fillId="34" borderId="0" xfId="0" applyFont="1" applyFill="1" applyAlignment="1">
      <alignment horizontal="justify" vertical="center"/>
    </xf>
    <xf numFmtId="10" fontId="30" fillId="34" borderId="0" xfId="0" applyNumberFormat="1" applyFont="1" applyFill="1" applyAlignment="1">
      <alignment horizontal="justify" vertical="center"/>
    </xf>
    <xf numFmtId="3" fontId="23" fillId="34" borderId="0" xfId="127" applyNumberFormat="1" applyFont="1" applyFill="1" applyBorder="1" applyAlignment="1"/>
    <xf numFmtId="3" fontId="23" fillId="34" borderId="0" xfId="127" applyNumberFormat="1" applyFont="1" applyFill="1" applyBorder="1" applyAlignment="1">
      <alignment vertical="center"/>
    </xf>
    <xf numFmtId="1" fontId="11" fillId="34" borderId="0" xfId="127" applyNumberFormat="1" applyFont="1" applyFill="1" applyBorder="1"/>
    <xf numFmtId="168" fontId="11" fillId="34" borderId="0" xfId="0" applyNumberFormat="1" applyFont="1" applyFill="1" applyAlignment="1">
      <alignment horizontal="right"/>
    </xf>
    <xf numFmtId="0" fontId="52" fillId="34" borderId="0" xfId="127" applyFont="1" applyFill="1"/>
    <xf numFmtId="0" fontId="52" fillId="34" borderId="0" xfId="127" applyFont="1" applyFill="1" applyAlignment="1">
      <alignment horizontal="right" vertical="center"/>
    </xf>
    <xf numFmtId="3" fontId="52" fillId="34" borderId="0" xfId="127" applyNumberFormat="1" applyFont="1" applyFill="1"/>
    <xf numFmtId="0" fontId="52" fillId="34" borderId="0" xfId="127" applyFont="1" applyFill="1" applyAlignment="1"/>
    <xf numFmtId="3" fontId="11" fillId="34" borderId="0" xfId="0" applyNumberFormat="1" applyFont="1" applyFill="1" applyAlignment="1">
      <alignment horizontal="right"/>
    </xf>
    <xf numFmtId="0" fontId="37" fillId="34" borderId="0" xfId="127" applyFont="1" applyFill="1"/>
    <xf numFmtId="0" fontId="37" fillId="34" borderId="0" xfId="127" applyFont="1" applyFill="1" applyAlignment="1">
      <alignment horizontal="right" vertical="center"/>
    </xf>
    <xf numFmtId="0" fontId="37" fillId="2" borderId="0" xfId="0" applyFont="1" applyFill="1"/>
    <xf numFmtId="3" fontId="37" fillId="34" borderId="0" xfId="127" applyNumberFormat="1" applyFont="1" applyFill="1" applyBorder="1"/>
    <xf numFmtId="0" fontId="32" fillId="34" borderId="0" xfId="127" applyFont="1" applyFill="1" applyBorder="1" applyAlignment="1">
      <alignment horizontal="right" vertical="center"/>
    </xf>
    <xf numFmtId="0" fontId="23" fillId="34" borderId="0" xfId="127" applyFont="1" applyFill="1" applyBorder="1" applyAlignment="1">
      <alignment horizontal="right" vertical="center"/>
    </xf>
    <xf numFmtId="3" fontId="11" fillId="34" borderId="0" xfId="0" applyNumberFormat="1" applyFont="1" applyFill="1" applyBorder="1" applyAlignment="1">
      <alignment horizontal="right"/>
    </xf>
    <xf numFmtId="0" fontId="52" fillId="34" borderId="0" xfId="127" applyFont="1" applyFill="1" applyBorder="1"/>
    <xf numFmtId="0" fontId="37" fillId="34" borderId="0" xfId="127" applyFont="1" applyFill="1" applyBorder="1"/>
    <xf numFmtId="168" fontId="11" fillId="34" borderId="0" xfId="0" applyNumberFormat="1" applyFont="1" applyFill="1" applyBorder="1" applyAlignment="1">
      <alignment horizontal="right"/>
    </xf>
    <xf numFmtId="0" fontId="10" fillId="34" borderId="0" xfId="127" applyFont="1" applyFill="1" applyAlignment="1">
      <alignment horizontal="right"/>
    </xf>
    <xf numFmtId="0" fontId="10" fillId="2" borderId="0" xfId="0" applyFont="1" applyFill="1" applyAlignment="1">
      <alignment horizontal="right"/>
    </xf>
    <xf numFmtId="3" fontId="32" fillId="34" borderId="0" xfId="381" applyNumberFormat="1" applyFont="1" applyFill="1" applyBorder="1"/>
    <xf numFmtId="0" fontId="0" fillId="34" borderId="0" xfId="0" applyFill="1" applyBorder="1"/>
    <xf numFmtId="164" fontId="32" fillId="34" borderId="0" xfId="127" applyNumberFormat="1" applyFont="1" applyFill="1" applyBorder="1"/>
    <xf numFmtId="0" fontId="32" fillId="34" borderId="1" xfId="0" applyFont="1" applyFill="1" applyBorder="1" applyAlignment="1">
      <alignment vertical="center"/>
    </xf>
    <xf numFmtId="169" fontId="12" fillId="34" borderId="3" xfId="0" applyNumberFormat="1" applyFont="1" applyFill="1" applyBorder="1"/>
    <xf numFmtId="0" fontId="32" fillId="34" borderId="1" xfId="0" applyFont="1" applyFill="1" applyBorder="1"/>
    <xf numFmtId="169" fontId="0" fillId="34" borderId="0" xfId="0" applyNumberFormat="1" applyFill="1"/>
    <xf numFmtId="0" fontId="0" fillId="53" borderId="0" xfId="0" applyFill="1"/>
    <xf numFmtId="0" fontId="37" fillId="34" borderId="0" xfId="0" applyFont="1" applyFill="1" applyBorder="1"/>
    <xf numFmtId="169" fontId="12" fillId="34" borderId="0" xfId="0" applyNumberFormat="1" applyFont="1" applyFill="1" applyBorder="1"/>
    <xf numFmtId="164" fontId="10" fillId="34" borderId="0" xfId="56" applyNumberFormat="1" applyFont="1" applyFill="1" applyBorder="1" applyAlignment="1">
      <alignment horizontal="right"/>
    </xf>
    <xf numFmtId="164" fontId="10" fillId="34" borderId="0" xfId="382" applyNumberFormat="1" applyFont="1" applyFill="1" applyBorder="1" applyAlignment="1">
      <alignment horizontal="right"/>
    </xf>
    <xf numFmtId="0" fontId="9" fillId="34" borderId="0" xfId="0" applyFont="1" applyFill="1"/>
    <xf numFmtId="0" fontId="51" fillId="34" borderId="0" xfId="0" applyFont="1" applyFill="1"/>
    <xf numFmtId="0" fontId="51" fillId="34" borderId="0" xfId="0" applyFont="1" applyFill="1" applyAlignment="1">
      <alignment vertical="center"/>
    </xf>
    <xf numFmtId="164" fontId="9" fillId="34" borderId="0" xfId="0" applyNumberFormat="1" applyFont="1" applyFill="1"/>
    <xf numFmtId="0" fontId="83" fillId="34" borderId="0" xfId="0" applyFont="1" applyFill="1"/>
    <xf numFmtId="0" fontId="25" fillId="34" borderId="0" xfId="44" applyFont="1" applyFill="1" applyBorder="1" applyAlignment="1" applyProtection="1">
      <alignment horizontal="left"/>
    </xf>
    <xf numFmtId="0" fontId="29" fillId="34" borderId="0" xfId="0" applyFont="1" applyFill="1" applyAlignment="1">
      <alignment horizontal="left"/>
    </xf>
    <xf numFmtId="0" fontId="37" fillId="34" borderId="0" xfId="0" applyFont="1" applyFill="1"/>
    <xf numFmtId="0" fontId="40" fillId="34" borderId="0" xfId="0" applyFont="1" applyFill="1"/>
    <xf numFmtId="0" fontId="40" fillId="34" borderId="0" xfId="0" applyFont="1" applyFill="1" applyAlignment="1">
      <alignment vertical="center"/>
    </xf>
    <xf numFmtId="0" fontId="84" fillId="34" borderId="0" xfId="0" applyFont="1" applyFill="1" applyAlignment="1">
      <alignment horizontal="justify" vertical="center"/>
    </xf>
    <xf numFmtId="0" fontId="84" fillId="34" borderId="0" xfId="0" applyFont="1" applyFill="1"/>
    <xf numFmtId="3" fontId="0" fillId="34" borderId="0" xfId="0" applyNumberFormat="1" applyFill="1"/>
    <xf numFmtId="175" fontId="0" fillId="34" borderId="0" xfId="0" applyNumberFormat="1" applyFill="1"/>
    <xf numFmtId="3" fontId="82" fillId="34" borderId="0" xfId="0" applyNumberFormat="1" applyFont="1" applyFill="1"/>
    <xf numFmtId="0" fontId="29" fillId="34" borderId="0" xfId="0" applyFont="1" applyFill="1" applyAlignment="1"/>
    <xf numFmtId="0" fontId="8" fillId="34" borderId="0" xfId="48" applyFont="1" applyFill="1"/>
    <xf numFmtId="0" fontId="32" fillId="34" borderId="0" xfId="48" applyFont="1" applyFill="1" applyAlignment="1"/>
    <xf numFmtId="0" fontId="8" fillId="34" borderId="0" xfId="0" applyFont="1" applyFill="1"/>
    <xf numFmtId="0" fontId="8" fillId="34" borderId="0" xfId="0" applyFont="1" applyFill="1" applyBorder="1"/>
    <xf numFmtId="0" fontId="8" fillId="34" borderId="0" xfId="127" applyFont="1" applyFill="1" applyBorder="1" applyAlignment="1">
      <alignment horizontal="right" vertical="center" wrapText="1"/>
    </xf>
    <xf numFmtId="3" fontId="8" fillId="34" borderId="0" xfId="381" applyNumberFormat="1" applyFont="1" applyFill="1" applyBorder="1"/>
    <xf numFmtId="2" fontId="8" fillId="34" borderId="0" xfId="127" applyNumberFormat="1" applyFont="1" applyFill="1" applyBorder="1"/>
    <xf numFmtId="0" fontId="8" fillId="34" borderId="3" xfId="0" applyFont="1" applyFill="1" applyBorder="1"/>
    <xf numFmtId="3" fontId="8" fillId="34" borderId="3" xfId="381" applyNumberFormat="1" applyFont="1" applyFill="1" applyBorder="1"/>
    <xf numFmtId="2" fontId="8" fillId="34" borderId="3" xfId="127" applyNumberFormat="1" applyFont="1" applyFill="1" applyBorder="1"/>
    <xf numFmtId="0" fontId="29" fillId="34" borderId="0" xfId="0" applyFont="1" applyFill="1" applyAlignment="1">
      <alignment horizontal="left" vertical="center"/>
    </xf>
    <xf numFmtId="0" fontId="7" fillId="34" borderId="2" xfId="0" applyFont="1" applyFill="1" applyBorder="1"/>
    <xf numFmtId="169" fontId="8" fillId="34" borderId="2" xfId="0" applyNumberFormat="1" applyFont="1" applyFill="1" applyBorder="1"/>
    <xf numFmtId="169" fontId="8" fillId="34" borderId="0" xfId="0" applyNumberFormat="1" applyFont="1" applyFill="1"/>
    <xf numFmtId="0" fontId="7" fillId="34" borderId="0" xfId="0" applyFont="1" applyFill="1" applyBorder="1"/>
    <xf numFmtId="169" fontId="8" fillId="34" borderId="0" xfId="0" applyNumberFormat="1" applyFont="1" applyFill="1" applyBorder="1"/>
    <xf numFmtId="0" fontId="7" fillId="34" borderId="3" xfId="0" applyFont="1" applyFill="1" applyBorder="1"/>
    <xf numFmtId="169" fontId="8" fillId="34" borderId="3" xfId="0" applyNumberFormat="1" applyFont="1" applyFill="1" applyBorder="1"/>
    <xf numFmtId="3" fontId="8" fillId="34" borderId="2" xfId="0" applyNumberFormat="1" applyFont="1" applyFill="1" applyBorder="1"/>
    <xf numFmtId="3" fontId="8" fillId="34" borderId="0" xfId="0" applyNumberFormat="1" applyFont="1" applyFill="1" applyBorder="1"/>
    <xf numFmtId="3" fontId="8" fillId="34" borderId="3" xfId="0" applyNumberFormat="1" applyFont="1" applyFill="1" applyBorder="1"/>
    <xf numFmtId="0" fontId="29" fillId="34" borderId="0" xfId="137" applyFont="1" applyFill="1" applyAlignment="1"/>
    <xf numFmtId="0" fontId="32" fillId="34" borderId="1" xfId="132" applyFont="1" applyFill="1" applyBorder="1" applyAlignment="1">
      <alignment horizontal="right" vertical="center" wrapText="1"/>
    </xf>
    <xf numFmtId="4" fontId="8" fillId="34" borderId="0" xfId="132" applyNumberFormat="1" applyFont="1" applyFill="1"/>
    <xf numFmtId="2" fontId="8" fillId="34" borderId="0" xfId="132" applyNumberFormat="1" applyFont="1" applyFill="1" applyBorder="1" applyAlignment="1">
      <alignment horizontal="right" vertical="center"/>
    </xf>
    <xf numFmtId="0" fontId="32" fillId="34" borderId="0" xfId="127" applyFont="1" applyFill="1" applyAlignment="1">
      <alignment horizontal="left"/>
    </xf>
    <xf numFmtId="0" fontId="32" fillId="34" borderId="0" xfId="132" applyFont="1" applyFill="1" applyBorder="1" applyAlignment="1">
      <alignment horizontal="left" vertical="center"/>
    </xf>
    <xf numFmtId="174" fontId="15" fillId="2" borderId="0" xfId="0" applyNumberFormat="1" applyFont="1" applyFill="1" applyAlignment="1">
      <alignment horizontal="left"/>
    </xf>
    <xf numFmtId="176" fontId="15" fillId="2" borderId="0" xfId="0" applyNumberFormat="1" applyFont="1" applyFill="1" applyAlignment="1">
      <alignment horizontal="left"/>
    </xf>
    <xf numFmtId="0" fontId="23" fillId="34" borderId="1" xfId="127" applyFont="1" applyFill="1" applyBorder="1"/>
    <xf numFmtId="0" fontId="32" fillId="34" borderId="2" xfId="132" applyFont="1" applyFill="1" applyBorder="1" applyAlignment="1">
      <alignment horizontal="left" vertical="center"/>
    </xf>
    <xf numFmtId="169" fontId="12" fillId="34" borderId="0" xfId="0" applyNumberFormat="1" applyFont="1" applyFill="1" applyBorder="1" applyAlignment="1"/>
    <xf numFmtId="169" fontId="12" fillId="34" borderId="0" xfId="0" applyNumberFormat="1" applyFont="1" applyFill="1" applyAlignment="1"/>
    <xf numFmtId="169" fontId="12" fillId="34" borderId="3" xfId="0" applyNumberFormat="1" applyFont="1" applyFill="1" applyBorder="1" applyAlignment="1"/>
    <xf numFmtId="0" fontId="32" fillId="34" borderId="1" xfId="0" applyFont="1" applyFill="1" applyBorder="1" applyAlignment="1">
      <alignment horizontal="right" vertical="center" wrapText="1"/>
    </xf>
    <xf numFmtId="0" fontId="35" fillId="34" borderId="0" xfId="0" applyFont="1" applyFill="1"/>
    <xf numFmtId="3" fontId="32" fillId="34" borderId="0" xfId="0" applyNumberFormat="1" applyFont="1" applyFill="1" applyBorder="1" applyAlignment="1">
      <alignment horizontal="right" vertical="center" wrapText="1"/>
    </xf>
    <xf numFmtId="0" fontId="0" fillId="0" borderId="0" xfId="0" applyFill="1" applyAlignment="1">
      <alignment wrapText="1"/>
    </xf>
    <xf numFmtId="169" fontId="12" fillId="0" borderId="0" xfId="0" applyNumberFormat="1" applyFont="1" applyFill="1" applyAlignment="1"/>
    <xf numFmtId="169" fontId="12" fillId="0" borderId="0" xfId="0" applyNumberFormat="1" applyFont="1" applyFill="1"/>
    <xf numFmtId="0" fontId="85" fillId="0" borderId="0" xfId="0" applyFont="1" applyAlignment="1">
      <alignment horizontal="left" vertical="center"/>
    </xf>
    <xf numFmtId="0" fontId="40" fillId="2" borderId="0" xfId="0" applyFont="1" applyFill="1" applyBorder="1" applyAlignment="1">
      <alignment horizontal="right"/>
    </xf>
    <xf numFmtId="166" fontId="37" fillId="2" borderId="0" xfId="0" applyNumberFormat="1" applyFont="1" applyFill="1" applyBorder="1"/>
    <xf numFmtId="166" fontId="37" fillId="2" borderId="0" xfId="0" applyNumberFormat="1" applyFont="1" applyFill="1" applyBorder="1" applyAlignment="1">
      <alignment horizontal="right"/>
    </xf>
    <xf numFmtId="0" fontId="6" fillId="34" borderId="0" xfId="0" applyFont="1" applyFill="1"/>
    <xf numFmtId="0" fontId="6" fillId="34" borderId="1" xfId="0" applyFont="1" applyFill="1" applyBorder="1" applyAlignment="1">
      <alignment wrapText="1"/>
    </xf>
    <xf numFmtId="0" fontId="32" fillId="34" borderId="1" xfId="0" applyFont="1" applyFill="1" applyBorder="1" applyAlignment="1">
      <alignment horizontal="right" wrapText="1"/>
    </xf>
    <xf numFmtId="0" fontId="6" fillId="34" borderId="0" xfId="0" applyFont="1" applyFill="1" applyBorder="1" applyAlignment="1">
      <alignment wrapText="1"/>
    </xf>
    <xf numFmtId="9" fontId="6" fillId="34" borderId="0" xfId="0" applyNumberFormat="1" applyFont="1" applyFill="1" applyBorder="1" applyAlignment="1">
      <alignment wrapText="1"/>
    </xf>
    <xf numFmtId="3" fontId="6" fillId="34" borderId="0" xfId="0" applyNumberFormat="1" applyFont="1" applyFill="1"/>
    <xf numFmtId="0" fontId="6" fillId="34" borderId="0" xfId="0" applyFont="1" applyFill="1" applyBorder="1"/>
    <xf numFmtId="9" fontId="6" fillId="34" borderId="0" xfId="0" applyNumberFormat="1" applyFont="1" applyFill="1" applyBorder="1"/>
    <xf numFmtId="3" fontId="6" fillId="34" borderId="0" xfId="0" applyNumberFormat="1" applyFont="1" applyFill="1" applyBorder="1"/>
    <xf numFmtId="0" fontId="6" fillId="34" borderId="3" xfId="0" applyFont="1" applyFill="1" applyBorder="1"/>
    <xf numFmtId="9" fontId="6" fillId="34" borderId="3" xfId="0" applyNumberFormat="1" applyFont="1" applyFill="1" applyBorder="1"/>
    <xf numFmtId="3" fontId="6" fillId="34" borderId="3" xfId="0" applyNumberFormat="1" applyFont="1" applyFill="1" applyBorder="1"/>
    <xf numFmtId="9" fontId="6" fillId="34" borderId="0" xfId="0" applyNumberFormat="1" applyFont="1" applyFill="1"/>
    <xf numFmtId="0" fontId="25" fillId="34" borderId="0" xfId="44" applyFont="1" applyFill="1" applyBorder="1" applyAlignment="1" applyProtection="1">
      <alignment horizontal="left"/>
    </xf>
    <xf numFmtId="0" fontId="29" fillId="34" borderId="0" xfId="86" applyFont="1" applyFill="1" applyBorder="1" applyAlignment="1">
      <alignment horizontal="left"/>
    </xf>
    <xf numFmtId="0" fontId="27" fillId="34" borderId="0" xfId="134" applyFont="1" applyFill="1" applyAlignment="1">
      <alignment wrapText="1"/>
    </xf>
    <xf numFmtId="0" fontId="25" fillId="34" borderId="0" xfId="2" applyFont="1" applyFill="1" applyAlignment="1" applyProtection="1"/>
    <xf numFmtId="1" fontId="15" fillId="2" borderId="0" xfId="0" applyNumberFormat="1" applyFont="1" applyFill="1" applyBorder="1" applyAlignment="1">
      <alignment horizontal="right"/>
    </xf>
    <xf numFmtId="1" fontId="5" fillId="2" borderId="0" xfId="0" applyNumberFormat="1" applyFont="1" applyFill="1" applyBorder="1" applyAlignment="1">
      <alignment horizontal="right"/>
    </xf>
    <xf numFmtId="1" fontId="23" fillId="2" borderId="0" xfId="134" applyNumberFormat="1" applyFill="1" applyBorder="1" applyAlignment="1">
      <alignment horizontal="right"/>
    </xf>
    <xf numFmtId="0" fontId="5" fillId="34" borderId="0" xfId="132" applyFont="1" applyFill="1"/>
    <xf numFmtId="0" fontId="5" fillId="34" borderId="0" xfId="132" applyFont="1" applyFill="1" applyAlignment="1"/>
    <xf numFmtId="0" fontId="23" fillId="34" borderId="0" xfId="134" applyFill="1"/>
    <xf numFmtId="0" fontId="0" fillId="34" borderId="0" xfId="0" applyFill="1" applyAlignment="1">
      <alignment horizontal="left"/>
    </xf>
    <xf numFmtId="0" fontId="29" fillId="34" borderId="0" xfId="134" applyFont="1" applyFill="1" applyAlignment="1">
      <alignment horizontal="left"/>
    </xf>
    <xf numFmtId="0" fontId="32" fillId="34" borderId="0" xfId="134" applyFont="1" applyFill="1" applyAlignment="1">
      <alignment horizontal="left"/>
    </xf>
    <xf numFmtId="0" fontId="23" fillId="34" borderId="0" xfId="134" applyFill="1" applyAlignment="1">
      <alignment horizontal="right"/>
    </xf>
    <xf numFmtId="0" fontId="34" fillId="34" borderId="0" xfId="134" applyFont="1" applyFill="1"/>
    <xf numFmtId="0" fontId="32" fillId="34" borderId="1" xfId="134" applyFont="1" applyFill="1" applyBorder="1" applyAlignment="1">
      <alignment horizontal="right" wrapText="1"/>
    </xf>
    <xf numFmtId="0" fontId="32" fillId="34" borderId="0" xfId="134" applyFont="1" applyFill="1" applyAlignment="1">
      <alignment horizontal="center"/>
    </xf>
    <xf numFmtId="0" fontId="33" fillId="34" borderId="0" xfId="134" applyFont="1" applyFill="1" applyAlignment="1">
      <alignment horizontal="center"/>
    </xf>
    <xf numFmtId="1" fontId="15" fillId="34" borderId="0" xfId="134" applyNumberFormat="1" applyFont="1" applyFill="1" applyBorder="1" applyAlignment="1">
      <alignment horizontal="right"/>
    </xf>
    <xf numFmtId="3" fontId="23" fillId="34" borderId="0" xfId="134" applyNumberFormat="1" applyFill="1" applyBorder="1"/>
    <xf numFmtId="0" fontId="23" fillId="34" borderId="0" xfId="134" applyFill="1" applyBorder="1"/>
    <xf numFmtId="1" fontId="34" fillId="34" borderId="0" xfId="134" applyNumberFormat="1" applyFont="1" applyFill="1" applyBorder="1"/>
    <xf numFmtId="164" fontId="30" fillId="34" borderId="0" xfId="134" applyNumberFormat="1" applyFont="1" applyFill="1" applyBorder="1"/>
    <xf numFmtId="164" fontId="23" fillId="34" borderId="0" xfId="134" applyNumberFormat="1" applyFill="1" applyBorder="1" applyAlignment="1">
      <alignment horizontal="right"/>
    </xf>
    <xf numFmtId="0" fontId="23" fillId="34" borderId="0" xfId="134" applyFill="1" applyBorder="1" applyAlignment="1">
      <alignment horizontal="right"/>
    </xf>
    <xf numFmtId="175" fontId="23" fillId="34" borderId="0" xfId="134" applyNumberFormat="1" applyFill="1" applyBorder="1"/>
    <xf numFmtId="1" fontId="15" fillId="34" borderId="0" xfId="134" applyNumberFormat="1" applyFont="1" applyFill="1" applyAlignment="1">
      <alignment horizontal="right"/>
    </xf>
    <xf numFmtId="3" fontId="23" fillId="34" borderId="0" xfId="134" applyNumberFormat="1" applyFill="1"/>
    <xf numFmtId="0" fontId="16" fillId="34" borderId="0" xfId="0" applyFont="1" applyFill="1" applyBorder="1" applyAlignment="1">
      <alignment horizontal="right"/>
    </xf>
    <xf numFmtId="3" fontId="16" fillId="34" borderId="0" xfId="0" applyNumberFormat="1" applyFont="1" applyFill="1" applyBorder="1"/>
    <xf numFmtId="0" fontId="23" fillId="34" borderId="0" xfId="134" applyFont="1" applyFill="1" applyBorder="1" applyAlignment="1">
      <alignment horizontal="right"/>
    </xf>
    <xf numFmtId="3" fontId="23" fillId="34" borderId="0" xfId="134" applyNumberFormat="1" applyFill="1" applyAlignment="1">
      <alignment horizontal="right"/>
    </xf>
    <xf numFmtId="0" fontId="23" fillId="34" borderId="0" xfId="134" applyFont="1" applyFill="1" applyAlignment="1">
      <alignment horizontal="right"/>
    </xf>
    <xf numFmtId="3" fontId="18" fillId="34" borderId="0" xfId="134" applyNumberFormat="1" applyFont="1" applyFill="1" applyBorder="1" applyAlignment="1">
      <alignment horizontal="right"/>
    </xf>
    <xf numFmtId="3" fontId="23" fillId="34" borderId="0" xfId="134" applyNumberFormat="1" applyFill="1" applyBorder="1" applyAlignment="1">
      <alignment horizontal="right"/>
    </xf>
    <xf numFmtId="0" fontId="23" fillId="34" borderId="3" xfId="134" applyFill="1" applyBorder="1" applyAlignment="1">
      <alignment horizontal="right"/>
    </xf>
    <xf numFmtId="0" fontId="16" fillId="34" borderId="3" xfId="134" applyFont="1" applyFill="1" applyBorder="1" applyAlignment="1">
      <alignment horizontal="right"/>
    </xf>
    <xf numFmtId="3" fontId="18" fillId="34" borderId="3" xfId="134" applyNumberFormat="1" applyFont="1" applyFill="1" applyBorder="1" applyAlignment="1">
      <alignment horizontal="right"/>
    </xf>
    <xf numFmtId="3" fontId="23" fillId="34" borderId="3" xfId="134" applyNumberFormat="1" applyFill="1" applyBorder="1" applyAlignment="1">
      <alignment horizontal="right"/>
    </xf>
    <xf numFmtId="0" fontId="23" fillId="34" borderId="3" xfId="134" applyFont="1" applyFill="1" applyBorder="1" applyAlignment="1">
      <alignment horizontal="right"/>
    </xf>
    <xf numFmtId="0" fontId="23" fillId="34" borderId="0" xfId="134" applyFill="1" applyBorder="1" applyAlignment="1">
      <alignment horizontal="center"/>
    </xf>
    <xf numFmtId="164" fontId="23" fillId="34" borderId="0" xfId="134" applyNumberFormat="1" applyFill="1" applyBorder="1"/>
    <xf numFmtId="0" fontId="23" fillId="34" borderId="0" xfId="134" applyFill="1" applyAlignment="1">
      <alignment horizontal="center"/>
    </xf>
    <xf numFmtId="0" fontId="29" fillId="34" borderId="0" xfId="0" applyFont="1" applyFill="1" applyAlignment="1">
      <alignment horizontal="left" wrapText="1"/>
    </xf>
    <xf numFmtId="0" fontId="23" fillId="34" borderId="0" xfId="0" applyFont="1" applyFill="1"/>
    <xf numFmtId="0" fontId="32" fillId="34" borderId="0" xfId="0" applyFont="1" applyFill="1" applyAlignment="1">
      <alignment vertical="top" wrapText="1"/>
    </xf>
    <xf numFmtId="0" fontId="5" fillId="34" borderId="0" xfId="0" applyFont="1" applyFill="1" applyAlignment="1">
      <alignment vertical="top" wrapText="1"/>
    </xf>
    <xf numFmtId="49" fontId="32" fillId="34" borderId="3" xfId="0" applyNumberFormat="1" applyFont="1" applyFill="1" applyBorder="1"/>
    <xf numFmtId="1" fontId="32" fillId="34" borderId="3" xfId="1" applyNumberFormat="1" applyFont="1" applyFill="1" applyBorder="1" applyProtection="1">
      <protection locked="0"/>
    </xf>
    <xf numFmtId="1" fontId="32" fillId="34" borderId="0" xfId="1" applyNumberFormat="1" applyFont="1" applyFill="1" applyProtection="1">
      <protection locked="0"/>
    </xf>
    <xf numFmtId="1" fontId="40" fillId="34" borderId="0" xfId="1" applyNumberFormat="1" applyFont="1" applyFill="1" applyProtection="1">
      <protection locked="0"/>
    </xf>
    <xf numFmtId="166" fontId="32" fillId="34" borderId="0" xfId="0" applyNumberFormat="1" applyFont="1" applyFill="1"/>
    <xf numFmtId="0" fontId="23" fillId="34" borderId="3" xfId="0" applyFont="1" applyFill="1" applyBorder="1"/>
    <xf numFmtId="168" fontId="23" fillId="34" borderId="0" xfId="0" applyNumberFormat="1" applyFont="1" applyFill="1"/>
    <xf numFmtId="0" fontId="25" fillId="34" borderId="0" xfId="2" applyFont="1" applyFill="1" applyBorder="1" applyAlignment="1" applyProtection="1"/>
    <xf numFmtId="0" fontId="23" fillId="34" borderId="0" xfId="0" applyFont="1" applyFill="1" applyBorder="1"/>
    <xf numFmtId="49" fontId="32" fillId="34" borderId="0" xfId="0" applyNumberFormat="1" applyFont="1" applyFill="1" applyBorder="1"/>
    <xf numFmtId="1" fontId="32" fillId="34" borderId="0" xfId="1" applyNumberFormat="1" applyFont="1" applyFill="1" applyBorder="1" applyProtection="1">
      <protection locked="0"/>
    </xf>
    <xf numFmtId="0" fontId="16" fillId="34" borderId="0" xfId="0" applyFont="1" applyFill="1" applyBorder="1"/>
    <xf numFmtId="3" fontId="23" fillId="34" borderId="0" xfId="0" applyNumberFormat="1" applyFont="1" applyFill="1" applyBorder="1"/>
    <xf numFmtId="169" fontId="23" fillId="34" borderId="0" xfId="0" applyNumberFormat="1" applyFont="1" applyFill="1" applyBorder="1"/>
    <xf numFmtId="0" fontId="16" fillId="34" borderId="0" xfId="0" applyFont="1" applyFill="1"/>
    <xf numFmtId="169" fontId="23" fillId="34" borderId="0" xfId="0" applyNumberFormat="1" applyFont="1" applyFill="1"/>
    <xf numFmtId="0" fontId="32" fillId="34" borderId="0" xfId="137" applyFont="1" applyFill="1" applyAlignment="1"/>
    <xf numFmtId="0" fontId="16" fillId="34" borderId="0" xfId="134" applyFont="1" applyFill="1" applyBorder="1" applyAlignment="1">
      <alignment horizontal="right"/>
    </xf>
    <xf numFmtId="0" fontId="32" fillId="34" borderId="0" xfId="0" applyFont="1" applyFill="1" applyAlignment="1">
      <alignment horizontal="left"/>
    </xf>
    <xf numFmtId="0" fontId="87" fillId="34" borderId="0" xfId="0" applyFont="1" applyFill="1"/>
    <xf numFmtId="0" fontId="32" fillId="34" borderId="0" xfId="0" applyFont="1" applyFill="1" applyAlignment="1"/>
    <xf numFmtId="0" fontId="5" fillId="34" borderId="0" xfId="0" applyFont="1" applyFill="1" applyAlignment="1"/>
    <xf numFmtId="0" fontId="32" fillId="34" borderId="3" xfId="0" applyFont="1" applyFill="1" applyBorder="1"/>
    <xf numFmtId="165" fontId="32" fillId="34" borderId="3" xfId="3" applyNumberFormat="1" applyFont="1" applyFill="1" applyBorder="1" applyAlignment="1" applyProtection="1">
      <alignment horizontal="right"/>
      <protection locked="0"/>
    </xf>
    <xf numFmtId="165" fontId="32" fillId="34" borderId="0" xfId="3" applyNumberFormat="1" applyFont="1" applyFill="1" applyAlignment="1" applyProtection="1">
      <protection locked="0"/>
    </xf>
    <xf numFmtId="0" fontId="23" fillId="34" borderId="0" xfId="0" applyFont="1" applyFill="1" applyAlignment="1"/>
    <xf numFmtId="2" fontId="23" fillId="34" borderId="0" xfId="0" applyNumberFormat="1" applyFont="1" applyFill="1"/>
    <xf numFmtId="2" fontId="23" fillId="34" borderId="0" xfId="0" applyNumberFormat="1" applyFont="1" applyFill="1" applyBorder="1"/>
    <xf numFmtId="2" fontId="12" fillId="34" borderId="3" xfId="0" applyNumberFormat="1" applyFont="1" applyFill="1" applyBorder="1"/>
    <xf numFmtId="2" fontId="23" fillId="34" borderId="3" xfId="3" applyNumberFormat="1" applyFont="1" applyFill="1" applyBorder="1" applyProtection="1">
      <protection locked="0"/>
    </xf>
    <xf numFmtId="164" fontId="23" fillId="34" borderId="0" xfId="0" applyNumberFormat="1" applyFont="1" applyFill="1"/>
    <xf numFmtId="0" fontId="32" fillId="34" borderId="3" xfId="0" applyFont="1" applyFill="1" applyBorder="1" applyAlignment="1">
      <alignment horizontal="left"/>
    </xf>
    <xf numFmtId="0" fontId="32" fillId="34" borderId="0" xfId="0" applyFont="1" applyFill="1" applyAlignment="1">
      <alignment horizontal="right"/>
    </xf>
    <xf numFmtId="169" fontId="23" fillId="34" borderId="3" xfId="0" applyNumberFormat="1" applyFont="1" applyFill="1" applyBorder="1"/>
    <xf numFmtId="0" fontId="25" fillId="34" borderId="0" xfId="2" applyFont="1" applyFill="1" applyAlignment="1" applyProtection="1">
      <alignment horizontal="left" vertical="center" wrapText="1"/>
    </xf>
    <xf numFmtId="20" fontId="23" fillId="34" borderId="0" xfId="0" applyNumberFormat="1" applyFont="1" applyFill="1"/>
    <xf numFmtId="0" fontId="25" fillId="34" borderId="0" xfId="2" applyFill="1" applyAlignment="1" applyProtection="1"/>
    <xf numFmtId="0" fontId="25" fillId="0" borderId="0" xfId="2" applyAlignment="1" applyProtection="1"/>
    <xf numFmtId="0" fontId="25" fillId="34" borderId="0" xfId="44" applyFont="1" applyFill="1" applyBorder="1" applyAlignment="1" applyProtection="1">
      <alignment horizontal="left"/>
    </xf>
    <xf numFmtId="0" fontId="32" fillId="34" borderId="0" xfId="0" applyFont="1" applyFill="1"/>
    <xf numFmtId="0" fontId="27" fillId="34" borderId="0" xfId="0" applyFont="1" applyFill="1" applyAlignment="1">
      <alignment wrapText="1"/>
    </xf>
    <xf numFmtId="0" fontId="32" fillId="34" borderId="0" xfId="0" applyFont="1" applyFill="1" applyAlignment="1">
      <alignment horizontal="left"/>
    </xf>
    <xf numFmtId="0" fontId="27" fillId="34" borderId="0" xfId="0" applyFont="1" applyFill="1" applyAlignment="1">
      <alignment horizontal="left" vertical="center" wrapText="1"/>
    </xf>
    <xf numFmtId="0" fontId="32" fillId="34" borderId="0" xfId="0" applyFont="1" applyFill="1" applyAlignment="1">
      <alignment horizontal="left" vertical="center"/>
    </xf>
    <xf numFmtId="0" fontId="29" fillId="34" borderId="0" xfId="0" applyFont="1" applyFill="1" applyAlignment="1"/>
    <xf numFmtId="0" fontId="0" fillId="34" borderId="0" xfId="0" applyFill="1" applyAlignment="1"/>
    <xf numFmtId="0" fontId="32" fillId="34" borderId="0" xfId="0" applyFont="1" applyFill="1" applyAlignment="1"/>
    <xf numFmtId="166" fontId="6" fillId="2" borderId="3" xfId="0" applyNumberFormat="1" applyFont="1" applyFill="1" applyBorder="1" applyAlignment="1">
      <alignment horizontal="right"/>
    </xf>
    <xf numFmtId="3" fontId="23" fillId="34" borderId="3" xfId="0" applyNumberFormat="1" applyFont="1" applyFill="1" applyBorder="1"/>
    <xf numFmtId="0" fontId="23" fillId="2" borderId="0" xfId="0" applyFont="1" applyFill="1" applyBorder="1"/>
    <xf numFmtId="3" fontId="23" fillId="2" borderId="0" xfId="36" applyNumberFormat="1" applyFont="1" applyFill="1" applyBorder="1" applyAlignment="1">
      <alignment horizontal="right"/>
    </xf>
    <xf numFmtId="0" fontId="0" fillId="34" borderId="0" xfId="0" applyFill="1" applyAlignment="1"/>
    <xf numFmtId="0" fontId="5" fillId="34" borderId="0" xfId="0" applyFont="1" applyFill="1"/>
    <xf numFmtId="168" fontId="5" fillId="34" borderId="0" xfId="0" applyNumberFormat="1" applyFont="1" applyFill="1"/>
    <xf numFmtId="3" fontId="5" fillId="34" borderId="0" xfId="0" applyNumberFormat="1" applyFont="1" applyFill="1"/>
    <xf numFmtId="0" fontId="5" fillId="34" borderId="0" xfId="0" applyFont="1" applyFill="1" applyBorder="1"/>
    <xf numFmtId="3" fontId="5" fillId="34" borderId="3" xfId="0" applyNumberFormat="1" applyFont="1" applyFill="1" applyBorder="1" applyAlignment="1">
      <alignment vertical="top" wrapText="1"/>
    </xf>
    <xf numFmtId="3" fontId="5" fillId="34" borderId="3" xfId="409" applyNumberFormat="1" applyFont="1" applyFill="1" applyBorder="1"/>
    <xf numFmtId="0" fontId="5" fillId="34" borderId="3" xfId="0" applyFont="1" applyFill="1" applyBorder="1"/>
    <xf numFmtId="3" fontId="37" fillId="34" borderId="0" xfId="0" applyNumberFormat="1" applyFont="1" applyFill="1"/>
    <xf numFmtId="3" fontId="5" fillId="34" borderId="0" xfId="0" applyNumberFormat="1" applyFont="1" applyFill="1" applyBorder="1" applyAlignment="1">
      <alignment vertical="top" wrapText="1"/>
    </xf>
    <xf numFmtId="3" fontId="5" fillId="34" borderId="0" xfId="409" applyNumberFormat="1" applyFont="1" applyFill="1" applyBorder="1"/>
    <xf numFmtId="177" fontId="27" fillId="34" borderId="0" xfId="0" applyNumberFormat="1" applyFont="1" applyFill="1" applyBorder="1" applyAlignment="1">
      <alignment horizontal="right"/>
    </xf>
    <xf numFmtId="177" fontId="27" fillId="34" borderId="0" xfId="0" applyNumberFormat="1" applyFont="1" applyFill="1" applyAlignment="1">
      <alignment horizontal="right"/>
    </xf>
    <xf numFmtId="0" fontId="5" fillId="34" borderId="0" xfId="0" applyFont="1" applyFill="1" applyAlignment="1">
      <alignment vertical="center"/>
    </xf>
    <xf numFmtId="0" fontId="37" fillId="34" borderId="0" xfId="0" applyFont="1" applyFill="1" applyAlignment="1">
      <alignment vertical="center"/>
    </xf>
    <xf numFmtId="0" fontId="40" fillId="34" borderId="0" xfId="0" applyFont="1" applyFill="1" applyAlignment="1">
      <alignment horizontal="right" vertical="center"/>
    </xf>
    <xf numFmtId="0" fontId="32" fillId="34" borderId="1" xfId="0" applyFont="1" applyFill="1" applyBorder="1" applyAlignment="1">
      <alignment horizontal="right" vertical="center"/>
    </xf>
    <xf numFmtId="0" fontId="27" fillId="34" borderId="0" xfId="0" applyFont="1" applyFill="1" applyAlignment="1">
      <alignment vertical="center" wrapText="1"/>
    </xf>
    <xf numFmtId="0" fontId="90" fillId="34" borderId="0" xfId="0" applyFont="1" applyFill="1" applyAlignment="1">
      <alignment vertical="center" wrapText="1"/>
    </xf>
    <xf numFmtId="0" fontId="91" fillId="34" borderId="0" xfId="0" applyFont="1" applyFill="1" applyBorder="1" applyAlignment="1">
      <alignment horizontal="left"/>
    </xf>
    <xf numFmtId="0" fontId="29" fillId="34" borderId="0" xfId="0" applyFont="1" applyFill="1" applyBorder="1" applyAlignment="1">
      <alignment horizontal="left"/>
    </xf>
    <xf numFmtId="0" fontId="25" fillId="34" borderId="0" xfId="2" applyFont="1" applyFill="1" applyBorder="1" applyAlignment="1" applyProtection="1">
      <alignment horizontal="left"/>
    </xf>
    <xf numFmtId="0" fontId="5" fillId="34" borderId="0" xfId="0" applyFont="1" applyFill="1" applyAlignment="1">
      <alignment horizontal="right"/>
    </xf>
    <xf numFmtId="0" fontId="37" fillId="34" borderId="0" xfId="0" applyFont="1" applyFill="1" applyBorder="1" applyAlignment="1">
      <alignment horizontal="right"/>
    </xf>
    <xf numFmtId="3" fontId="5" fillId="34" borderId="3" xfId="0" applyNumberFormat="1" applyFont="1" applyFill="1" applyBorder="1"/>
    <xf numFmtId="164" fontId="5" fillId="34" borderId="3" xfId="0" applyNumberFormat="1" applyFont="1" applyFill="1" applyBorder="1"/>
    <xf numFmtId="0" fontId="5" fillId="34" borderId="3" xfId="0" applyFont="1" applyFill="1" applyBorder="1" applyAlignment="1">
      <alignment horizontal="right"/>
    </xf>
    <xf numFmtId="3" fontId="5" fillId="34" borderId="0" xfId="0" applyNumberFormat="1" applyFont="1" applyFill="1" applyBorder="1"/>
    <xf numFmtId="164" fontId="5" fillId="34" borderId="0" xfId="0" applyNumberFormat="1" applyFont="1" applyFill="1" applyBorder="1"/>
    <xf numFmtId="0" fontId="5" fillId="34" borderId="0" xfId="0" applyFont="1" applyFill="1" applyBorder="1" applyAlignment="1">
      <alignment horizontal="right"/>
    </xf>
    <xf numFmtId="0" fontId="37" fillId="34" borderId="0" xfId="0" applyFont="1" applyFill="1" applyAlignment="1">
      <alignment horizontal="right"/>
    </xf>
    <xf numFmtId="164" fontId="5" fillId="34" borderId="0" xfId="0" applyNumberFormat="1" applyFont="1" applyFill="1"/>
    <xf numFmtId="175" fontId="5" fillId="34" borderId="0" xfId="0" applyNumberFormat="1" applyFont="1" applyFill="1"/>
    <xf numFmtId="3" fontId="5" fillId="34" borderId="0" xfId="415" applyNumberFormat="1" applyFont="1" applyFill="1"/>
    <xf numFmtId="164" fontId="28" fillId="34" borderId="0" xfId="0" applyNumberFormat="1" applyFont="1" applyFill="1"/>
    <xf numFmtId="3" fontId="28" fillId="34" borderId="0" xfId="0" applyNumberFormat="1" applyFont="1" applyFill="1"/>
    <xf numFmtId="0" fontId="32" fillId="34" borderId="0" xfId="0" applyFont="1" applyFill="1" applyAlignment="1">
      <alignment horizontal="right" wrapText="1"/>
    </xf>
    <xf numFmtId="0" fontId="5" fillId="34" borderId="0" xfId="0" applyNumberFormat="1" applyFont="1" applyFill="1" applyAlignment="1">
      <alignment wrapText="1"/>
    </xf>
    <xf numFmtId="0" fontId="29" fillId="34" borderId="0" xfId="0" applyNumberFormat="1" applyFont="1" applyFill="1" applyAlignment="1">
      <alignment horizontal="left" wrapText="1"/>
    </xf>
    <xf numFmtId="0" fontId="32" fillId="34" borderId="0" xfId="0" applyNumberFormat="1" applyFont="1" applyFill="1" applyAlignment="1">
      <alignment horizontal="left" wrapText="1"/>
    </xf>
    <xf numFmtId="0" fontId="25" fillId="34" borderId="0" xfId="2" applyFill="1" applyBorder="1" applyAlignment="1" applyProtection="1">
      <alignment horizontal="left"/>
    </xf>
    <xf numFmtId="164" fontId="32" fillId="34" borderId="0" xfId="410" applyNumberFormat="1" applyFont="1" applyFill="1" applyBorder="1" applyAlignment="1">
      <alignment horizontal="right"/>
    </xf>
    <xf numFmtId="0" fontId="5" fillId="34" borderId="3" xfId="0" applyFont="1" applyFill="1" applyBorder="1" applyAlignment="1">
      <alignment horizontal="center"/>
    </xf>
    <xf numFmtId="0" fontId="5" fillId="34" borderId="0" xfId="0" applyFont="1" applyFill="1" applyBorder="1" applyAlignment="1">
      <alignment horizontal="center"/>
    </xf>
    <xf numFmtId="0" fontId="52" fillId="34" borderId="0" xfId="0" applyFont="1" applyFill="1"/>
    <xf numFmtId="1" fontId="37" fillId="34" borderId="0" xfId="0" applyNumberFormat="1" applyFont="1" applyFill="1"/>
    <xf numFmtId="0" fontId="5" fillId="34" borderId="0" xfId="0" applyFont="1" applyFill="1" applyAlignment="1">
      <alignment horizontal="center"/>
    </xf>
    <xf numFmtId="164" fontId="5" fillId="34" borderId="0" xfId="0" applyNumberFormat="1" applyFont="1" applyFill="1" applyProtection="1">
      <protection locked="0"/>
    </xf>
    <xf numFmtId="0" fontId="92" fillId="34" borderId="0" xfId="0" applyFont="1" applyFill="1"/>
    <xf numFmtId="164" fontId="28" fillId="34" borderId="0" xfId="0" applyNumberFormat="1" applyFont="1" applyFill="1" applyProtection="1">
      <protection locked="0"/>
    </xf>
    <xf numFmtId="0" fontId="37" fillId="34" borderId="0" xfId="0" applyNumberFormat="1" applyFont="1" applyFill="1" applyAlignment="1">
      <alignment horizontal="right"/>
    </xf>
    <xf numFmtId="0" fontId="5" fillId="34" borderId="0" xfId="0" applyNumberFormat="1" applyFont="1" applyFill="1" applyAlignment="1">
      <alignment horizontal="center"/>
    </xf>
    <xf numFmtId="0" fontId="37" fillId="34" borderId="0" xfId="0" applyNumberFormat="1" applyFont="1" applyFill="1" applyAlignment="1" applyProtection="1">
      <alignment horizontal="right"/>
      <protection locked="0"/>
    </xf>
    <xf numFmtId="0" fontId="5" fillId="34" borderId="0" xfId="0" applyNumberFormat="1" applyFont="1" applyFill="1" applyAlignment="1" applyProtection="1">
      <alignment horizontal="center"/>
      <protection locked="0"/>
    </xf>
    <xf numFmtId="164" fontId="92" fillId="34" borderId="0" xfId="0" applyNumberFormat="1" applyFont="1" applyFill="1"/>
    <xf numFmtId="164" fontId="37" fillId="34" borderId="0" xfId="0" applyNumberFormat="1" applyFont="1" applyFill="1"/>
    <xf numFmtId="164" fontId="5" fillId="34" borderId="0" xfId="0" applyNumberFormat="1" applyFont="1" applyFill="1" applyBorder="1" applyAlignment="1" applyProtection="1">
      <alignment horizontal="right"/>
      <protection locked="0"/>
    </xf>
    <xf numFmtId="0" fontId="32" fillId="34" borderId="0" xfId="0" applyFont="1" applyFill="1" applyBorder="1" applyAlignment="1">
      <alignment vertical="center"/>
    </xf>
    <xf numFmtId="0" fontId="32" fillId="34" borderId="0" xfId="411" applyFont="1" applyFill="1" applyBorder="1" applyAlignment="1" applyProtection="1">
      <alignment vertical="center"/>
    </xf>
    <xf numFmtId="164" fontId="32" fillId="34" borderId="0" xfId="0" applyNumberFormat="1" applyFont="1" applyFill="1" applyBorder="1" applyAlignment="1" applyProtection="1">
      <alignment horizontal="right" wrapText="1"/>
      <protection locked="0"/>
    </xf>
    <xf numFmtId="164" fontId="32" fillId="34" borderId="3" xfId="0" applyNumberFormat="1" applyFont="1" applyFill="1" applyBorder="1" applyAlignment="1" applyProtection="1">
      <alignment horizontal="right"/>
      <protection locked="0"/>
    </xf>
    <xf numFmtId="164" fontId="5" fillId="34" borderId="0" xfId="0" applyNumberFormat="1" applyFont="1" applyFill="1" applyBorder="1" applyAlignment="1">
      <alignment horizontal="centerContinuous"/>
    </xf>
    <xf numFmtId="0" fontId="92" fillId="34" borderId="0" xfId="0" applyFont="1" applyFill="1" applyBorder="1"/>
    <xf numFmtId="0" fontId="90" fillId="34" borderId="0" xfId="0" applyFont="1" applyFill="1"/>
    <xf numFmtId="0" fontId="5" fillId="34" borderId="0" xfId="411" applyFont="1" applyFill="1"/>
    <xf numFmtId="0" fontId="5" fillId="34" borderId="0" xfId="411" applyFont="1" applyFill="1" applyAlignment="1" applyProtection="1">
      <alignment horizontal="left"/>
    </xf>
    <xf numFmtId="0" fontId="93" fillId="34" borderId="0" xfId="0" applyFont="1" applyFill="1"/>
    <xf numFmtId="0" fontId="94" fillId="34" borderId="0" xfId="0" applyFont="1" applyFill="1"/>
    <xf numFmtId="0" fontId="27" fillId="34" borderId="0" xfId="411" applyFont="1" applyFill="1"/>
    <xf numFmtId="0" fontId="90" fillId="34" borderId="0" xfId="411" applyFont="1" applyFill="1" applyBorder="1" applyAlignment="1" applyProtection="1">
      <alignment horizontal="left"/>
    </xf>
    <xf numFmtId="0" fontId="27" fillId="34" borderId="0" xfId="411" applyFont="1" applyFill="1" applyBorder="1"/>
    <xf numFmtId="178" fontId="90" fillId="34" borderId="0" xfId="0" applyNumberFormat="1" applyFont="1" applyFill="1" applyBorder="1" applyAlignment="1">
      <alignment horizontal="right"/>
    </xf>
    <xf numFmtId="178" fontId="37" fillId="34" borderId="0" xfId="0" applyNumberFormat="1" applyFont="1" applyFill="1" applyBorder="1" applyAlignment="1">
      <alignment horizontal="right"/>
    </xf>
    <xf numFmtId="179" fontId="27" fillId="34" borderId="0" xfId="411" applyNumberFormat="1" applyFont="1" applyFill="1" applyBorder="1" applyProtection="1"/>
    <xf numFmtId="0" fontId="5" fillId="34" borderId="0" xfId="411" applyFont="1" applyFill="1" applyBorder="1"/>
    <xf numFmtId="179" fontId="5" fillId="34" borderId="0" xfId="411" applyNumberFormat="1" applyFont="1" applyFill="1" applyBorder="1" applyProtection="1"/>
    <xf numFmtId="180" fontId="37" fillId="34" borderId="0" xfId="413" applyNumberFormat="1" applyFont="1" applyFill="1" applyBorder="1" applyAlignment="1">
      <alignment horizontal="right" vertical="center"/>
    </xf>
    <xf numFmtId="180" fontId="5" fillId="34" borderId="3" xfId="412" applyNumberFormat="1" applyFont="1" applyFill="1" applyBorder="1" applyAlignment="1">
      <alignment horizontal="right" vertical="center"/>
    </xf>
    <xf numFmtId="0" fontId="5" fillId="34" borderId="3" xfId="411" applyFont="1" applyFill="1" applyBorder="1" applyProtection="1"/>
    <xf numFmtId="0" fontId="32" fillId="34" borderId="3" xfId="411" applyFont="1" applyFill="1" applyBorder="1" applyAlignment="1" applyProtection="1">
      <alignment horizontal="right"/>
    </xf>
    <xf numFmtId="180" fontId="37" fillId="34" borderId="0" xfId="413" applyNumberFormat="1" applyFont="1" applyFill="1" applyBorder="1" applyAlignment="1">
      <alignment horizontal="right"/>
    </xf>
    <xf numFmtId="0" fontId="52" fillId="34" borderId="0" xfId="0" applyFont="1" applyFill="1" applyBorder="1"/>
    <xf numFmtId="180" fontId="5" fillId="34" borderId="0" xfId="412" applyNumberFormat="1" applyFont="1" applyFill="1" applyBorder="1" applyAlignment="1">
      <alignment horizontal="right" vertical="center"/>
    </xf>
    <xf numFmtId="0" fontId="5" fillId="34" borderId="0" xfId="411" applyFont="1" applyFill="1" applyBorder="1" applyProtection="1"/>
    <xf numFmtId="0" fontId="32" fillId="34" borderId="0" xfId="411" applyFont="1" applyFill="1" applyBorder="1" applyProtection="1"/>
    <xf numFmtId="180" fontId="37" fillId="34" borderId="0" xfId="0" applyNumberFormat="1" applyFont="1" applyFill="1" applyBorder="1" applyAlignment="1">
      <alignment horizontal="right"/>
    </xf>
    <xf numFmtId="180" fontId="5" fillId="34" borderId="0" xfId="421" applyNumberFormat="1" applyFont="1" applyFill="1" applyBorder="1" applyAlignment="1">
      <alignment horizontal="right"/>
    </xf>
    <xf numFmtId="180" fontId="5" fillId="34" borderId="0" xfId="413" applyNumberFormat="1" applyFont="1" applyFill="1" applyBorder="1" applyAlignment="1">
      <alignment horizontal="right" vertical="center"/>
    </xf>
    <xf numFmtId="180" fontId="5" fillId="34" borderId="0" xfId="0" applyNumberFormat="1" applyFont="1" applyFill="1" applyBorder="1" applyAlignment="1">
      <alignment horizontal="right"/>
    </xf>
    <xf numFmtId="175" fontId="37" fillId="34" borderId="0" xfId="0" applyNumberFormat="1" applyFont="1" applyFill="1" applyBorder="1"/>
    <xf numFmtId="175" fontId="37" fillId="34" borderId="0" xfId="0" applyNumberFormat="1" applyFont="1" applyFill="1" applyBorder="1" applyAlignment="1">
      <alignment horizontal="right"/>
    </xf>
    <xf numFmtId="175" fontId="37" fillId="34" borderId="0" xfId="413" applyNumberFormat="1" applyFont="1" applyFill="1" applyBorder="1" applyAlignment="1">
      <alignment horizontal="right" vertical="center"/>
    </xf>
    <xf numFmtId="0" fontId="40" fillId="34" borderId="0" xfId="0" applyFont="1" applyFill="1" applyBorder="1"/>
    <xf numFmtId="0" fontId="40" fillId="34" borderId="0" xfId="411" applyFont="1" applyFill="1" applyBorder="1" applyProtection="1"/>
    <xf numFmtId="0" fontId="37" fillId="34" borderId="0" xfId="413" applyFont="1" applyFill="1" applyBorder="1" applyAlignment="1">
      <alignment horizontal="right" vertical="center"/>
    </xf>
    <xf numFmtId="0" fontId="37" fillId="34" borderId="0" xfId="0" applyFont="1" applyFill="1" applyBorder="1" applyAlignment="1">
      <alignment horizontal="right" wrapText="1"/>
    </xf>
    <xf numFmtId="0" fontId="40" fillId="34" borderId="0" xfId="0" applyFont="1" applyFill="1" applyBorder="1" applyAlignment="1">
      <alignment horizontal="right" wrapText="1"/>
    </xf>
    <xf numFmtId="0" fontId="40" fillId="34" borderId="0" xfId="0" applyFont="1" applyFill="1" applyBorder="1" applyAlignment="1">
      <alignment horizontal="right"/>
    </xf>
    <xf numFmtId="175" fontId="5" fillId="34" borderId="0" xfId="0" applyNumberFormat="1" applyFont="1" applyFill="1" applyBorder="1"/>
    <xf numFmtId="175" fontId="5" fillId="34" borderId="0" xfId="413" applyNumberFormat="1" applyFont="1" applyFill="1" applyBorder="1" applyAlignment="1">
      <alignment horizontal="right" vertical="center"/>
    </xf>
    <xf numFmtId="180" fontId="5" fillId="34" borderId="28" xfId="421" applyNumberFormat="1" applyFont="1" applyFill="1" applyBorder="1" applyAlignment="1">
      <alignment horizontal="right"/>
    </xf>
    <xf numFmtId="0" fontId="32" fillId="34" borderId="0" xfId="411" applyFont="1" applyFill="1" applyBorder="1" applyAlignment="1" applyProtection="1">
      <alignment horizontal="right"/>
    </xf>
    <xf numFmtId="0" fontId="37" fillId="34" borderId="0" xfId="0" applyFont="1" applyFill="1" applyBorder="1" applyAlignment="1">
      <alignment vertical="center"/>
    </xf>
    <xf numFmtId="0" fontId="37" fillId="34" borderId="0" xfId="413" applyFont="1" applyFill="1" applyBorder="1" applyAlignment="1">
      <alignment horizontal="center" vertical="center"/>
    </xf>
    <xf numFmtId="0" fontId="40" fillId="34" borderId="0" xfId="0" applyFont="1" applyFill="1" applyBorder="1" applyAlignment="1">
      <alignment horizontal="right" vertical="center" wrapText="1"/>
    </xf>
    <xf numFmtId="0" fontId="40" fillId="34" borderId="0" xfId="0" applyFont="1" applyFill="1" applyBorder="1" applyAlignment="1">
      <alignment horizontal="right" vertical="center"/>
    </xf>
    <xf numFmtId="0" fontId="81" fillId="34" borderId="0" xfId="0" applyFont="1" applyFill="1" applyAlignment="1">
      <alignment vertical="center"/>
    </xf>
    <xf numFmtId="0" fontId="32" fillId="34" borderId="3" xfId="411" applyFont="1" applyFill="1" applyBorder="1" applyAlignment="1" applyProtection="1">
      <alignment vertical="center"/>
    </xf>
    <xf numFmtId="0" fontId="52" fillId="34" borderId="0" xfId="0" applyFont="1" applyFill="1" applyAlignment="1">
      <alignment vertical="center"/>
    </xf>
    <xf numFmtId="0" fontId="29" fillId="34" borderId="0" xfId="411" applyFont="1" applyFill="1" applyBorder="1" applyAlignment="1">
      <alignment horizontal="left"/>
    </xf>
    <xf numFmtId="0" fontId="32" fillId="34" borderId="0" xfId="411" applyFont="1" applyFill="1" applyBorder="1" applyAlignment="1">
      <alignment horizontal="left"/>
    </xf>
    <xf numFmtId="0" fontId="95" fillId="34" borderId="0" xfId="0" applyFont="1" applyFill="1"/>
    <xf numFmtId="0" fontId="27" fillId="34" borderId="0" xfId="0" applyFont="1" applyFill="1" applyAlignment="1">
      <alignment horizontal="left" wrapText="1"/>
    </xf>
    <xf numFmtId="2" fontId="5" fillId="34" borderId="0" xfId="0" applyNumberFormat="1" applyFont="1" applyFill="1" applyBorder="1"/>
    <xf numFmtId="2" fontId="5" fillId="34" borderId="3" xfId="0" applyNumberFormat="1" applyFont="1" applyFill="1" applyBorder="1"/>
    <xf numFmtId="2" fontId="5" fillId="34" borderId="0" xfId="0" applyNumberFormat="1" applyFont="1" applyFill="1"/>
    <xf numFmtId="0" fontId="32" fillId="34" borderId="0" xfId="422" applyFont="1" applyFill="1" applyAlignment="1">
      <alignment horizontal="center" vertical="top"/>
    </xf>
    <xf numFmtId="0" fontId="32" fillId="34" borderId="27" xfId="0" applyFont="1" applyFill="1" applyBorder="1" applyAlignment="1">
      <alignment horizontal="right" vertical="center"/>
    </xf>
    <xf numFmtId="0" fontId="27" fillId="34" borderId="0" xfId="420" applyFont="1" applyFill="1" applyAlignment="1"/>
    <xf numFmtId="0" fontId="30" fillId="34" borderId="0" xfId="411" applyFont="1" applyFill="1"/>
    <xf numFmtId="0" fontId="5" fillId="34" borderId="0" xfId="421" applyFill="1" applyBorder="1"/>
    <xf numFmtId="181" fontId="5" fillId="34" borderId="0" xfId="411" applyNumberFormat="1" applyFont="1" applyFill="1" applyBorder="1"/>
    <xf numFmtId="167" fontId="5" fillId="34" borderId="0" xfId="411" applyNumberFormat="1" applyFont="1" applyFill="1" applyBorder="1"/>
    <xf numFmtId="0" fontId="5" fillId="34" borderId="0" xfId="411" applyFont="1" applyFill="1" applyBorder="1" applyAlignment="1">
      <alignment horizontal="left"/>
    </xf>
    <xf numFmtId="0" fontId="5" fillId="34" borderId="0" xfId="0" applyFont="1" applyFill="1" applyAlignment="1">
      <alignment vertical="top"/>
    </xf>
    <xf numFmtId="0" fontId="5" fillId="34" borderId="3" xfId="0" applyFont="1" applyFill="1" applyBorder="1" applyAlignment="1">
      <alignment horizontal="center" vertical="top"/>
    </xf>
    <xf numFmtId="0" fontId="27" fillId="34" borderId="3" xfId="411" applyFont="1" applyFill="1" applyBorder="1"/>
    <xf numFmtId="167" fontId="5" fillId="2" borderId="3" xfId="411" applyNumberFormat="1" applyFont="1" applyFill="1" applyBorder="1"/>
    <xf numFmtId="167" fontId="5" fillId="34" borderId="3" xfId="411" applyNumberFormat="1" applyFont="1" applyFill="1" applyBorder="1"/>
    <xf numFmtId="0" fontId="5" fillId="34" borderId="3" xfId="411" applyFont="1" applyFill="1" applyBorder="1"/>
    <xf numFmtId="0" fontId="5" fillId="34" borderId="0" xfId="0" applyFont="1" applyFill="1" applyAlignment="1">
      <alignment horizontal="center" vertical="top"/>
    </xf>
    <xf numFmtId="167" fontId="5" fillId="2" borderId="0" xfId="411" applyNumberFormat="1" applyFont="1" applyFill="1"/>
    <xf numFmtId="167" fontId="5" fillId="34" borderId="0" xfId="411" applyNumberFormat="1" applyFont="1" applyFill="1"/>
    <xf numFmtId="167" fontId="27" fillId="34" borderId="0" xfId="411" applyNumberFormat="1" applyFont="1" applyFill="1" applyBorder="1"/>
    <xf numFmtId="167" fontId="5" fillId="34" borderId="0" xfId="0" applyNumberFormat="1" applyFont="1" applyFill="1" applyAlignment="1">
      <alignment horizontal="center" vertical="top"/>
    </xf>
    <xf numFmtId="167" fontId="5" fillId="34" borderId="0" xfId="0" applyNumberFormat="1" applyFont="1" applyFill="1" applyAlignment="1">
      <alignment vertical="top"/>
    </xf>
    <xf numFmtId="0" fontId="5" fillId="34" borderId="0" xfId="421" applyFont="1" applyFill="1" applyBorder="1" applyAlignment="1">
      <alignment horizontal="right" vertical="center"/>
    </xf>
    <xf numFmtId="0" fontId="32" fillId="34" borderId="0" xfId="411" applyFont="1" applyFill="1" applyBorder="1" applyAlignment="1">
      <alignment horizontal="right" vertical="center"/>
    </xf>
    <xf numFmtId="0" fontId="32" fillId="34" borderId="27" xfId="411" applyFont="1" applyFill="1" applyBorder="1" applyAlignment="1">
      <alignment horizontal="right" vertical="center"/>
    </xf>
    <xf numFmtId="0" fontId="32" fillId="34" borderId="0" xfId="411" applyFont="1" applyFill="1" applyAlignment="1" applyProtection="1">
      <alignment horizontal="left" wrapText="1"/>
    </xf>
    <xf numFmtId="2" fontId="94" fillId="34" borderId="0" xfId="414" applyNumberFormat="1" applyFont="1" applyFill="1"/>
    <xf numFmtId="2" fontId="5" fillId="34" borderId="0" xfId="0" applyNumberFormat="1" applyFont="1" applyFill="1" applyBorder="1" applyAlignment="1">
      <alignment horizontal="right"/>
    </xf>
    <xf numFmtId="1" fontId="5" fillId="34" borderId="0" xfId="0" applyNumberFormat="1" applyFont="1" applyFill="1"/>
    <xf numFmtId="0" fontId="32" fillId="34" borderId="27" xfId="0" applyFont="1" applyFill="1" applyBorder="1" applyAlignment="1">
      <alignment horizontal="right" vertical="center" wrapText="1"/>
    </xf>
    <xf numFmtId="0" fontId="97" fillId="34" borderId="0" xfId="0" applyFont="1" applyFill="1" applyAlignment="1"/>
    <xf numFmtId="0" fontId="5" fillId="34" borderId="0" xfId="424" applyFont="1" applyFill="1"/>
    <xf numFmtId="0" fontId="37" fillId="34" borderId="0" xfId="424" applyFont="1" applyFill="1"/>
    <xf numFmtId="164" fontId="5" fillId="34" borderId="0" xfId="424" applyNumberFormat="1" applyFont="1" applyFill="1"/>
    <xf numFmtId="164" fontId="92" fillId="34" borderId="0" xfId="424" applyNumberFormat="1" applyFont="1" applyFill="1"/>
    <xf numFmtId="0" fontId="27" fillId="34" borderId="0" xfId="424" applyFont="1" applyFill="1" applyAlignment="1"/>
    <xf numFmtId="0" fontId="27" fillId="34" borderId="0" xfId="424" applyFont="1" applyFill="1"/>
    <xf numFmtId="0" fontId="37" fillId="34" borderId="0" xfId="424" applyFont="1" applyFill="1" applyAlignment="1">
      <alignment shrinkToFit="1"/>
    </xf>
    <xf numFmtId="164" fontId="5" fillId="34" borderId="0" xfId="424" applyNumberFormat="1" applyFont="1" applyFill="1" applyAlignment="1">
      <alignment shrinkToFit="1"/>
    </xf>
    <xf numFmtId="0" fontId="5" fillId="34" borderId="0" xfId="424" applyFont="1" applyFill="1" applyBorder="1" applyAlignment="1">
      <alignment shrinkToFit="1"/>
    </xf>
    <xf numFmtId="164" fontId="5" fillId="34" borderId="3" xfId="424" applyNumberFormat="1" applyFont="1" applyFill="1" applyBorder="1" applyAlignment="1">
      <alignment shrinkToFit="1"/>
    </xf>
    <xf numFmtId="0" fontId="5" fillId="34" borderId="3" xfId="424" applyFont="1" applyFill="1" applyBorder="1" applyAlignment="1">
      <alignment shrinkToFit="1"/>
    </xf>
    <xf numFmtId="0" fontId="5" fillId="34" borderId="0" xfId="424" applyFont="1" applyFill="1" applyAlignment="1">
      <alignment shrinkToFit="1"/>
    </xf>
    <xf numFmtId="164" fontId="5" fillId="34" borderId="0" xfId="424" applyNumberFormat="1" applyFont="1" applyFill="1" applyAlignment="1"/>
    <xf numFmtId="164" fontId="4" fillId="34" borderId="0" xfId="422" applyNumberFormat="1" applyFill="1" applyBorder="1"/>
    <xf numFmtId="0" fontId="5" fillId="34" borderId="0" xfId="424" applyNumberFormat="1" applyFont="1" applyFill="1" applyAlignment="1">
      <alignment horizontal="right" shrinkToFit="1"/>
    </xf>
    <xf numFmtId="164" fontId="5" fillId="34" borderId="0" xfId="425" applyNumberFormat="1" applyFill="1" applyBorder="1"/>
    <xf numFmtId="164" fontId="5" fillId="34" borderId="0" xfId="425" applyNumberFormat="1" applyFont="1" applyFill="1" applyBorder="1" applyProtection="1"/>
    <xf numFmtId="164" fontId="5" fillId="34" borderId="0" xfId="422" applyNumberFormat="1" applyFont="1" applyFill="1" applyBorder="1" applyProtection="1"/>
    <xf numFmtId="164" fontId="5" fillId="34" borderId="0" xfId="422" applyNumberFormat="1" applyFont="1" applyFill="1" applyBorder="1"/>
    <xf numFmtId="164" fontId="5" fillId="34" borderId="0" xfId="424" applyNumberFormat="1" applyFont="1" applyFill="1" applyBorder="1" applyAlignment="1">
      <alignment shrinkToFit="1"/>
    </xf>
    <xf numFmtId="0" fontId="32" fillId="34" borderId="0" xfId="424" applyFont="1" applyFill="1" applyAlignment="1">
      <alignment horizontal="left"/>
    </xf>
    <xf numFmtId="0" fontId="37" fillId="34" borderId="0" xfId="424" applyFont="1" applyFill="1" applyAlignment="1">
      <alignment horizontal="left" vertical="top"/>
    </xf>
    <xf numFmtId="164" fontId="32" fillId="34" borderId="27" xfId="424" applyNumberFormat="1" applyFont="1" applyFill="1" applyBorder="1" applyAlignment="1">
      <alignment horizontal="right" vertical="center" shrinkToFit="1"/>
    </xf>
    <xf numFmtId="0" fontId="32" fillId="34" borderId="27" xfId="424" applyFont="1" applyFill="1" applyBorder="1" applyAlignment="1">
      <alignment horizontal="right" vertical="center" shrinkToFit="1"/>
    </xf>
    <xf numFmtId="0" fontId="86" fillId="34" borderId="0" xfId="425" applyFont="1" applyFill="1" applyAlignment="1">
      <alignment horizontal="center" vertical="center" readingOrder="1"/>
    </xf>
    <xf numFmtId="165" fontId="98" fillId="34" borderId="0" xfId="423" applyFont="1" applyFill="1" applyAlignment="1" applyProtection="1">
      <alignment vertical="top"/>
      <protection locked="0"/>
    </xf>
    <xf numFmtId="165" fontId="99" fillId="34" borderId="0" xfId="423" applyFont="1" applyFill="1" applyAlignment="1" applyProtection="1">
      <alignment horizontal="left" vertical="top"/>
      <protection locked="0"/>
    </xf>
    <xf numFmtId="0" fontId="30" fillId="34" borderId="0" xfId="424" applyFont="1" applyFill="1"/>
    <xf numFmtId="0" fontId="101" fillId="34" borderId="0" xfId="64" applyFont="1" applyFill="1" applyAlignment="1" applyProtection="1"/>
    <xf numFmtId="0" fontId="29" fillId="34" borderId="0" xfId="424" applyFont="1" applyFill="1" applyBorder="1" applyAlignment="1">
      <alignment horizontal="left"/>
    </xf>
    <xf numFmtId="0" fontId="4" fillId="34" borderId="0" xfId="422" applyFill="1"/>
    <xf numFmtId="2" fontId="4" fillId="34" borderId="3" xfId="422" applyNumberFormat="1" applyFill="1" applyBorder="1" applyAlignment="1">
      <alignment horizontal="center"/>
    </xf>
    <xf numFmtId="164" fontId="4" fillId="34" borderId="3" xfId="422" applyNumberFormat="1" applyFill="1" applyBorder="1"/>
    <xf numFmtId="0" fontId="4" fillId="34" borderId="3" xfId="422" applyFill="1" applyBorder="1" applyAlignment="1">
      <alignment horizontal="center"/>
    </xf>
    <xf numFmtId="2" fontId="4" fillId="34" borderId="0" xfId="422" applyNumberFormat="1" applyFill="1" applyAlignment="1">
      <alignment horizontal="center"/>
    </xf>
    <xf numFmtId="164" fontId="4" fillId="34" borderId="0" xfId="422" applyNumberFormat="1" applyFill="1"/>
    <xf numFmtId="0" fontId="4" fillId="34" borderId="0" xfId="422" applyFill="1" applyAlignment="1">
      <alignment horizontal="center"/>
    </xf>
    <xf numFmtId="0" fontId="4" fillId="34" borderId="0" xfId="422" applyFill="1" applyBorder="1" applyAlignment="1">
      <alignment horizontal="center"/>
    </xf>
    <xf numFmtId="0" fontId="4" fillId="34" borderId="27" xfId="422" applyFill="1" applyBorder="1" applyAlignment="1">
      <alignment wrapText="1"/>
    </xf>
    <xf numFmtId="0" fontId="4" fillId="34" borderId="27" xfId="422" applyFill="1" applyBorder="1" applyAlignment="1">
      <alignment horizontal="center" vertical="center"/>
    </xf>
    <xf numFmtId="0" fontId="4" fillId="34" borderId="0" xfId="422" applyFont="1" applyFill="1"/>
    <xf numFmtId="0" fontId="29" fillId="34" borderId="0" xfId="425" applyFont="1" applyFill="1" applyBorder="1" applyAlignment="1">
      <alignment horizontal="left"/>
    </xf>
    <xf numFmtId="0" fontId="4" fillId="0" borderId="0" xfId="422" applyAlignment="1">
      <alignment horizontal="left"/>
    </xf>
    <xf numFmtId="0" fontId="30" fillId="34" borderId="0" xfId="425" applyFont="1" applyFill="1" applyAlignment="1">
      <alignment horizontal="center"/>
    </xf>
    <xf numFmtId="0" fontId="30" fillId="34" borderId="0" xfId="425" applyFont="1" applyFill="1"/>
    <xf numFmtId="0" fontId="5" fillId="34" borderId="0" xfId="425" applyFont="1" applyFill="1"/>
    <xf numFmtId="164" fontId="5" fillId="34" borderId="0" xfId="425" applyNumberFormat="1" applyFont="1" applyFill="1"/>
    <xf numFmtId="0" fontId="27" fillId="34" borderId="0" xfId="425" applyFont="1" applyFill="1"/>
    <xf numFmtId="175" fontId="30" fillId="34" borderId="0" xfId="425" applyNumberFormat="1" applyFont="1" applyFill="1"/>
    <xf numFmtId="0" fontId="30" fillId="34" borderId="0" xfId="425" applyFont="1" applyFill="1" applyBorder="1" applyAlignment="1">
      <alignment horizontal="left" wrapText="1"/>
    </xf>
    <xf numFmtId="0" fontId="5" fillId="34" borderId="0" xfId="425" applyFont="1" applyFill="1" applyAlignment="1">
      <alignment horizontal="left"/>
    </xf>
    <xf numFmtId="0" fontId="5" fillId="34" borderId="3" xfId="425" applyFont="1" applyFill="1" applyBorder="1" applyAlignment="1">
      <alignment horizontal="left"/>
    </xf>
    <xf numFmtId="1" fontId="5" fillId="34" borderId="3" xfId="425" applyNumberFormat="1" applyFont="1" applyFill="1" applyBorder="1" applyAlignment="1">
      <alignment horizontal="center"/>
    </xf>
    <xf numFmtId="164" fontId="5" fillId="34" borderId="3" xfId="425" applyNumberFormat="1" applyFont="1" applyFill="1" applyBorder="1" applyAlignment="1">
      <alignment horizontal="right"/>
    </xf>
    <xf numFmtId="164" fontId="4" fillId="34" borderId="3" xfId="425" applyNumberFormat="1" applyFont="1" applyFill="1" applyBorder="1" applyAlignment="1">
      <alignment horizontal="right"/>
    </xf>
    <xf numFmtId="0" fontId="5" fillId="34" borderId="3" xfId="425" applyFont="1" applyFill="1" applyBorder="1" applyAlignment="1">
      <alignment horizontal="right"/>
    </xf>
    <xf numFmtId="1" fontId="5" fillId="34" borderId="0" xfId="425" applyNumberFormat="1" applyFont="1" applyFill="1" applyAlignment="1">
      <alignment horizontal="center"/>
    </xf>
    <xf numFmtId="164" fontId="5" fillId="34" borderId="0" xfId="425" applyNumberFormat="1" applyFont="1" applyFill="1" applyAlignment="1">
      <alignment horizontal="right"/>
    </xf>
    <xf numFmtId="164" fontId="5" fillId="34" borderId="0" xfId="425" applyNumberFormat="1" applyFont="1" applyFill="1" applyBorder="1" applyAlignment="1">
      <alignment horizontal="right"/>
    </xf>
    <xf numFmtId="0" fontId="5" fillId="34" borderId="0" xfId="425" applyFont="1" applyFill="1" applyAlignment="1">
      <alignment horizontal="right"/>
    </xf>
    <xf numFmtId="49" fontId="4" fillId="34" borderId="0" xfId="422" applyNumberFormat="1" applyFill="1" applyAlignment="1">
      <alignment horizontal="center"/>
    </xf>
    <xf numFmtId="164" fontId="28" fillId="34" borderId="0" xfId="425" applyNumberFormat="1" applyFont="1" applyFill="1" applyBorder="1" applyAlignment="1">
      <alignment horizontal="right"/>
    </xf>
    <xf numFmtId="164" fontId="5" fillId="34" borderId="0" xfId="425" applyNumberFormat="1" applyFont="1" applyFill="1" applyBorder="1" applyAlignment="1">
      <alignment horizontal="left"/>
    </xf>
    <xf numFmtId="0" fontId="5" fillId="34" borderId="0" xfId="425" applyFont="1" applyFill="1" applyAlignment="1">
      <alignment horizontal="left" wrapText="1"/>
    </xf>
    <xf numFmtId="0" fontId="5" fillId="34" borderId="0" xfId="425" applyFont="1" applyFill="1" applyAlignment="1">
      <alignment horizontal="right" wrapText="1"/>
    </xf>
    <xf numFmtId="164" fontId="5" fillId="34" borderId="0" xfId="425" applyNumberFormat="1" applyFont="1" applyFill="1" applyBorder="1" applyAlignment="1">
      <alignment horizontal="center"/>
    </xf>
    <xf numFmtId="0" fontId="5" fillId="34" borderId="28" xfId="425" applyFont="1" applyFill="1" applyBorder="1" applyAlignment="1">
      <alignment vertical="center"/>
    </xf>
    <xf numFmtId="0" fontId="32" fillId="34" borderId="28" xfId="425" applyFont="1" applyFill="1" applyBorder="1" applyAlignment="1">
      <alignment horizontal="center" vertical="center" wrapText="1"/>
    </xf>
    <xf numFmtId="0" fontId="32" fillId="34" borderId="28" xfId="425" applyFont="1" applyFill="1" applyBorder="1" applyAlignment="1">
      <alignment horizontal="right" vertical="center" wrapText="1"/>
    </xf>
    <xf numFmtId="0" fontId="32" fillId="34" borderId="27" xfId="425" applyFont="1" applyFill="1" applyBorder="1" applyAlignment="1">
      <alignment horizontal="right" vertical="center" wrapText="1"/>
    </xf>
    <xf numFmtId="0" fontId="5" fillId="34" borderId="27" xfId="425" applyFont="1" applyFill="1" applyBorder="1" applyAlignment="1">
      <alignment vertical="center"/>
    </xf>
    <xf numFmtId="0" fontId="25" fillId="34" borderId="0" xfId="64" applyFont="1" applyFill="1" applyAlignment="1" applyProtection="1">
      <alignment horizontal="right"/>
    </xf>
    <xf numFmtId="0" fontId="29" fillId="34" borderId="0" xfId="426" applyFont="1" applyFill="1" applyBorder="1" applyAlignment="1">
      <alignment horizontal="left"/>
    </xf>
    <xf numFmtId="0" fontId="27" fillId="34" borderId="0" xfId="425" applyFont="1" applyFill="1" applyAlignment="1"/>
    <xf numFmtId="0" fontId="27" fillId="34" borderId="0" xfId="425" applyFont="1" applyFill="1" applyAlignment="1">
      <alignment horizontal="left"/>
    </xf>
    <xf numFmtId="1" fontId="30" fillId="34" borderId="0" xfId="425" applyNumberFormat="1" applyFont="1" applyFill="1" applyAlignment="1">
      <alignment horizontal="center"/>
    </xf>
    <xf numFmtId="0" fontId="30" fillId="34" borderId="0" xfId="425" applyFont="1" applyFill="1" applyAlignment="1">
      <alignment vertical="center"/>
    </xf>
    <xf numFmtId="0" fontId="5" fillId="34" borderId="0" xfId="425" applyFont="1" applyFill="1" applyAlignment="1">
      <alignment vertical="center"/>
    </xf>
    <xf numFmtId="0" fontId="32" fillId="34" borderId="28" xfId="425" applyFont="1" applyFill="1" applyBorder="1" applyAlignment="1">
      <alignment horizontal="right"/>
    </xf>
    <xf numFmtId="0" fontId="32" fillId="2" borderId="27" xfId="422" applyFont="1" applyFill="1" applyBorder="1" applyAlignment="1">
      <alignment horizontal="right"/>
    </xf>
    <xf numFmtId="0" fontId="32" fillId="2" borderId="27" xfId="422" applyFont="1" applyFill="1" applyBorder="1" applyAlignment="1">
      <alignment horizontal="right" wrapText="1"/>
    </xf>
    <xf numFmtId="0" fontId="25" fillId="2" borderId="0" xfId="2" applyFont="1" applyFill="1" applyAlignment="1" applyProtection="1">
      <alignment horizontal="left"/>
    </xf>
    <xf numFmtId="0" fontId="29" fillId="34" borderId="0" xfId="426" applyFont="1" applyFill="1" applyAlignment="1">
      <alignment horizontal="left" vertical="top" wrapText="1"/>
    </xf>
    <xf numFmtId="0" fontId="32" fillId="34" borderId="0" xfId="426" applyFont="1" applyFill="1" applyAlignment="1">
      <alignment horizontal="left" vertical="top" wrapText="1"/>
    </xf>
    <xf numFmtId="0" fontId="5" fillId="34" borderId="0" xfId="426" applyFont="1" applyFill="1"/>
    <xf numFmtId="0" fontId="37" fillId="34" borderId="0" xfId="426" applyFont="1" applyFill="1" applyBorder="1"/>
    <xf numFmtId="0" fontId="5" fillId="34" borderId="29" xfId="426" applyFont="1" applyFill="1" applyBorder="1"/>
    <xf numFmtId="0" fontId="5" fillId="34" borderId="0" xfId="426" applyFont="1" applyFill="1" applyBorder="1"/>
    <xf numFmtId="0" fontId="5" fillId="34" borderId="30" xfId="426" applyFont="1" applyFill="1" applyBorder="1"/>
    <xf numFmtId="0" fontId="5" fillId="34" borderId="0" xfId="426" applyFont="1" applyFill="1" applyAlignment="1"/>
    <xf numFmtId="0" fontId="90" fillId="34" borderId="0" xfId="426" applyFont="1" applyFill="1" applyBorder="1" applyAlignment="1"/>
    <xf numFmtId="3" fontId="103" fillId="34" borderId="0" xfId="2" applyNumberFormat="1" applyFont="1" applyFill="1" applyBorder="1" applyAlignment="1" applyProtection="1">
      <alignment horizontal="left" wrapText="1"/>
    </xf>
    <xf numFmtId="3" fontId="104" fillId="34" borderId="0" xfId="2" applyNumberFormat="1" applyFont="1" applyFill="1" applyAlignment="1" applyProtection="1">
      <alignment horizontal="left" wrapText="1"/>
    </xf>
    <xf numFmtId="3" fontId="105" fillId="34" borderId="0" xfId="2" applyNumberFormat="1" applyFont="1" applyFill="1" applyAlignment="1" applyProtection="1">
      <alignment horizontal="left" wrapText="1"/>
    </xf>
    <xf numFmtId="0" fontId="35" fillId="34" borderId="0" xfId="426" applyFont="1" applyFill="1" applyAlignment="1"/>
    <xf numFmtId="0" fontId="90" fillId="34" borderId="0" xfId="426" applyNumberFormat="1" applyFont="1" applyFill="1" applyBorder="1" applyAlignment="1"/>
    <xf numFmtId="0" fontId="27" fillId="34" borderId="0" xfId="426" applyNumberFormat="1" applyFont="1" applyFill="1" applyBorder="1" applyAlignment="1"/>
    <xf numFmtId="3" fontId="103" fillId="34" borderId="0" xfId="2" applyNumberFormat="1" applyFont="1" applyFill="1" applyBorder="1" applyAlignment="1" applyProtection="1">
      <alignment horizontal="left" vertical="top"/>
    </xf>
    <xf numFmtId="3" fontId="103" fillId="34" borderId="0" xfId="2" applyNumberFormat="1" applyFont="1" applyFill="1" applyBorder="1" applyAlignment="1" applyProtection="1">
      <alignment vertical="top"/>
    </xf>
    <xf numFmtId="0" fontId="90" fillId="34" borderId="0" xfId="426" applyFont="1" applyFill="1" applyBorder="1"/>
    <xf numFmtId="0" fontId="37" fillId="0" borderId="0" xfId="426" applyFont="1" applyBorder="1" applyAlignment="1">
      <alignment vertical="top"/>
    </xf>
    <xf numFmtId="0" fontId="90" fillId="34" borderId="0" xfId="426" applyNumberFormat="1" applyFont="1" applyFill="1" applyBorder="1" applyAlignment="1">
      <alignment vertical="top"/>
    </xf>
    <xf numFmtId="0" fontId="90" fillId="34" borderId="0" xfId="426" applyNumberFormat="1" applyFont="1" applyFill="1" applyBorder="1" applyAlignment="1">
      <alignment horizontal="left" vertical="top" wrapText="1"/>
    </xf>
    <xf numFmtId="0" fontId="27" fillId="34" borderId="0" xfId="426" applyFont="1" applyFill="1" applyBorder="1"/>
    <xf numFmtId="164" fontId="27" fillId="34" borderId="0" xfId="426" applyNumberFormat="1" applyFont="1" applyFill="1" applyBorder="1"/>
    <xf numFmtId="164" fontId="37" fillId="34" borderId="0" xfId="426" applyNumberFormat="1" applyFont="1" applyFill="1" applyBorder="1"/>
    <xf numFmtId="164" fontId="5" fillId="34" borderId="0" xfId="426" applyNumberFormat="1" applyFont="1" applyFill="1" applyBorder="1"/>
    <xf numFmtId="164" fontId="37" fillId="34" borderId="0" xfId="426" applyNumberFormat="1" applyFont="1" applyFill="1" applyBorder="1" applyAlignment="1">
      <alignment horizontal="right"/>
    </xf>
    <xf numFmtId="164" fontId="5" fillId="34" borderId="30" xfId="426" applyNumberFormat="1" applyFont="1" applyFill="1" applyBorder="1"/>
    <xf numFmtId="164" fontId="5" fillId="34" borderId="31" xfId="426" applyNumberFormat="1" applyFont="1" applyFill="1" applyBorder="1"/>
    <xf numFmtId="164" fontId="5" fillId="34" borderId="3" xfId="426" applyNumberFormat="1" applyFont="1" applyFill="1" applyBorder="1"/>
    <xf numFmtId="164" fontId="5" fillId="34" borderId="32" xfId="426" applyNumberFormat="1" applyFont="1" applyFill="1" applyBorder="1"/>
    <xf numFmtId="0" fontId="5" fillId="34" borderId="31" xfId="426" applyFont="1" applyFill="1" applyBorder="1"/>
    <xf numFmtId="164" fontId="5" fillId="34" borderId="0" xfId="426" applyNumberFormat="1" applyFont="1" applyFill="1"/>
    <xf numFmtId="164" fontId="5" fillId="34" borderId="29" xfId="426" applyNumberFormat="1" applyFont="1" applyFill="1" applyBorder="1"/>
    <xf numFmtId="2" fontId="37" fillId="34" borderId="0" xfId="426" applyNumberFormat="1" applyFont="1" applyFill="1" applyBorder="1"/>
    <xf numFmtId="0" fontId="32" fillId="34" borderId="0" xfId="426" applyFont="1" applyFill="1"/>
    <xf numFmtId="164" fontId="37" fillId="34" borderId="0" xfId="426" applyNumberFormat="1" applyFont="1" applyFill="1" applyBorder="1" applyAlignment="1">
      <alignment horizontal="center"/>
    </xf>
    <xf numFmtId="164" fontId="40" fillId="34" borderId="0" xfId="426" applyNumberFormat="1" applyFont="1" applyFill="1" applyBorder="1"/>
    <xf numFmtId="164" fontId="40" fillId="34" borderId="0" xfId="426" applyNumberFormat="1" applyFont="1" applyFill="1" applyBorder="1" applyAlignment="1"/>
    <xf numFmtId="164" fontId="5" fillId="34" borderId="33" xfId="426" applyNumberFormat="1" applyFont="1" applyFill="1" applyBorder="1"/>
    <xf numFmtId="0" fontId="32" fillId="34" borderId="33" xfId="426" applyFont="1" applyFill="1" applyBorder="1"/>
    <xf numFmtId="0" fontId="5" fillId="34" borderId="0" xfId="426" applyFont="1" applyFill="1" applyAlignment="1">
      <alignment vertical="center"/>
    </xf>
    <xf numFmtId="0" fontId="5" fillId="34" borderId="0" xfId="426" applyFont="1" applyFill="1" applyBorder="1" applyAlignment="1">
      <alignment vertical="center"/>
    </xf>
    <xf numFmtId="0" fontId="5" fillId="34" borderId="31" xfId="426" applyFont="1" applyFill="1" applyBorder="1" applyAlignment="1">
      <alignment horizontal="right" vertical="center"/>
    </xf>
    <xf numFmtId="0" fontId="5" fillId="34" borderId="3" xfId="426" applyFont="1" applyFill="1" applyBorder="1" applyAlignment="1">
      <alignment horizontal="right" vertical="center"/>
    </xf>
    <xf numFmtId="0" fontId="5" fillId="34" borderId="32" xfId="426" applyFont="1" applyFill="1" applyBorder="1" applyAlignment="1">
      <alignment horizontal="right" vertical="center" wrapText="1"/>
    </xf>
    <xf numFmtId="165" fontId="98" fillId="34" borderId="0" xfId="423" applyFont="1" applyFill="1" applyBorder="1" applyAlignment="1" applyProtection="1">
      <alignment horizontal="left"/>
      <protection locked="0"/>
    </xf>
    <xf numFmtId="165" fontId="91" fillId="34" borderId="0" xfId="423" applyFont="1" applyFill="1" applyBorder="1" applyAlignment="1" applyProtection="1">
      <alignment horizontal="left"/>
      <protection locked="0"/>
    </xf>
    <xf numFmtId="165" fontId="99" fillId="34" borderId="0" xfId="423" applyFont="1" applyFill="1" applyBorder="1" applyAlignment="1" applyProtection="1">
      <alignment vertical="top"/>
      <protection locked="0"/>
    </xf>
    <xf numFmtId="0" fontId="30" fillId="34" borderId="0" xfId="426" applyFont="1" applyFill="1"/>
    <xf numFmtId="0" fontId="84" fillId="34" borderId="0" xfId="426" applyFont="1" applyFill="1" applyBorder="1"/>
    <xf numFmtId="0" fontId="106" fillId="34" borderId="0" xfId="2" applyFont="1" applyFill="1" applyBorder="1" applyAlignment="1" applyProtection="1">
      <alignment horizontal="left"/>
    </xf>
    <xf numFmtId="0" fontId="107" fillId="34" borderId="0" xfId="426" applyFont="1" applyFill="1" applyBorder="1"/>
    <xf numFmtId="0" fontId="25" fillId="34" borderId="0" xfId="2" applyFill="1" applyBorder="1" applyAlignment="1" applyProtection="1"/>
    <xf numFmtId="0" fontId="108" fillId="34" borderId="0" xfId="426" applyFont="1" applyFill="1"/>
    <xf numFmtId="0" fontId="84" fillId="34" borderId="0" xfId="426" applyFont="1" applyFill="1" applyAlignment="1">
      <alignment horizontal="right"/>
    </xf>
    <xf numFmtId="0" fontId="84" fillId="34" borderId="0" xfId="426" applyFont="1" applyFill="1"/>
    <xf numFmtId="0" fontId="30" fillId="34" borderId="0" xfId="426" applyFont="1" applyFill="1" applyAlignment="1">
      <alignment horizontal="right"/>
    </xf>
    <xf numFmtId="0" fontId="108" fillId="34" borderId="0" xfId="426" applyFont="1" applyFill="1" applyBorder="1"/>
    <xf numFmtId="0" fontId="30" fillId="34" borderId="0" xfId="426" applyFont="1" applyFill="1" applyBorder="1"/>
    <xf numFmtId="0" fontId="30" fillId="34" borderId="0" xfId="426" applyFont="1" applyFill="1" applyBorder="1" applyAlignment="1">
      <alignment horizontal="right"/>
    </xf>
    <xf numFmtId="164" fontId="5" fillId="2" borderId="0" xfId="73" applyNumberFormat="1" applyFont="1" applyFill="1" applyBorder="1" applyAlignment="1">
      <alignment horizontal="right"/>
    </xf>
    <xf numFmtId="164" fontId="5" fillId="2" borderId="0" xfId="73" applyNumberFormat="1" applyFont="1" applyFill="1" applyBorder="1"/>
    <xf numFmtId="0" fontId="5" fillId="34" borderId="0" xfId="427" applyFont="1" applyFill="1" applyBorder="1"/>
    <xf numFmtId="0" fontId="27" fillId="34" borderId="0" xfId="426" applyFont="1" applyFill="1" applyAlignment="1">
      <alignment vertical="top"/>
    </xf>
    <xf numFmtId="0" fontId="109" fillId="34" borderId="0" xfId="426" applyFont="1" applyFill="1" applyAlignment="1">
      <alignment vertical="top"/>
    </xf>
    <xf numFmtId="0" fontId="90" fillId="34" borderId="0" xfId="426" applyFont="1" applyFill="1" applyAlignment="1">
      <alignment horizontal="right" vertical="top"/>
    </xf>
    <xf numFmtId="0" fontId="27" fillId="34" borderId="0" xfId="426" applyFont="1" applyFill="1" applyBorder="1" applyAlignment="1">
      <alignment vertical="top"/>
    </xf>
    <xf numFmtId="0" fontId="90" fillId="34" borderId="0" xfId="426" applyFont="1" applyFill="1" applyBorder="1" applyAlignment="1">
      <alignment horizontal="right" vertical="top"/>
    </xf>
    <xf numFmtId="0" fontId="27" fillId="34" borderId="0" xfId="426" applyNumberFormat="1" applyFont="1" applyFill="1" applyAlignment="1">
      <alignment vertical="top"/>
    </xf>
    <xf numFmtId="164" fontId="5" fillId="2" borderId="3" xfId="73" applyNumberFormat="1" applyFont="1" applyFill="1" applyBorder="1" applyAlignment="1">
      <alignment horizontal="right"/>
    </xf>
    <xf numFmtId="164" fontId="5" fillId="2" borderId="3" xfId="73" applyNumberFormat="1" applyFont="1" applyFill="1" applyBorder="1"/>
    <xf numFmtId="0" fontId="5" fillId="34" borderId="3" xfId="427" applyFont="1" applyFill="1" applyBorder="1"/>
    <xf numFmtId="0" fontId="108" fillId="34" borderId="0" xfId="426" applyFont="1" applyFill="1" applyAlignment="1">
      <alignment vertical="center"/>
    </xf>
    <xf numFmtId="0" fontId="30" fillId="34" borderId="0" xfId="426" applyFont="1" applyFill="1" applyAlignment="1">
      <alignment vertical="center"/>
    </xf>
    <xf numFmtId="0" fontId="30" fillId="34" borderId="0" xfId="426" applyFont="1" applyFill="1" applyBorder="1" applyAlignment="1">
      <alignment vertical="center"/>
    </xf>
    <xf numFmtId="0" fontId="37" fillId="34" borderId="0" xfId="426" applyFont="1" applyFill="1" applyBorder="1" applyAlignment="1">
      <alignment horizontal="right" wrapText="1"/>
    </xf>
    <xf numFmtId="164" fontId="30" fillId="34" borderId="3" xfId="426" applyNumberFormat="1" applyFont="1" applyFill="1" applyBorder="1" applyAlignment="1">
      <alignment horizontal="right" vertical="center"/>
    </xf>
    <xf numFmtId="164" fontId="32" fillId="2" borderId="28" xfId="73" applyNumberFormat="1" applyFont="1" applyFill="1" applyBorder="1" applyAlignment="1">
      <alignment horizontal="right"/>
    </xf>
    <xf numFmtId="164" fontId="32" fillId="2" borderId="0" xfId="73" applyNumberFormat="1" applyFont="1" applyFill="1" applyBorder="1"/>
    <xf numFmtId="0" fontId="32" fillId="34" borderId="27" xfId="426" applyFont="1" applyFill="1" applyBorder="1" applyAlignment="1">
      <alignment horizontal="right" vertical="center"/>
    </xf>
    <xf numFmtId="0" fontId="32" fillId="34" borderId="0" xfId="426" applyFont="1" applyFill="1" applyBorder="1" applyAlignment="1">
      <alignment horizontal="right" vertical="center"/>
    </xf>
    <xf numFmtId="0" fontId="108" fillId="34" borderId="0" xfId="426" applyFont="1" applyFill="1" applyAlignment="1">
      <alignment horizontal="centerContinuous"/>
    </xf>
    <xf numFmtId="0" fontId="32" fillId="34" borderId="3" xfId="426" applyFont="1" applyFill="1" applyBorder="1" applyAlignment="1">
      <alignment horizontal="right" vertical="center" wrapText="1"/>
    </xf>
    <xf numFmtId="0" fontId="32" fillId="34" borderId="0" xfId="426" applyFont="1" applyFill="1" applyBorder="1" applyAlignment="1">
      <alignment horizontal="right" vertical="center" wrapText="1"/>
    </xf>
    <xf numFmtId="0" fontId="110" fillId="34" borderId="0" xfId="426" applyFont="1" applyFill="1"/>
    <xf numFmtId="0" fontId="37" fillId="34" borderId="0" xfId="426" applyFont="1" applyFill="1" applyAlignment="1">
      <alignment horizontal="right"/>
    </xf>
    <xf numFmtId="0" fontId="32" fillId="34" borderId="3" xfId="426" applyFont="1" applyFill="1" applyBorder="1" applyAlignment="1">
      <alignment horizontal="center" vertical="center"/>
    </xf>
    <xf numFmtId="0" fontId="91" fillId="34" borderId="0" xfId="426" applyFont="1" applyFill="1" applyAlignment="1">
      <alignment horizontal="left" vertical="top"/>
    </xf>
    <xf numFmtId="0" fontId="29" fillId="34" borderId="0" xfId="426" applyFont="1" applyFill="1" applyAlignment="1">
      <alignment horizontal="left" vertical="top"/>
    </xf>
    <xf numFmtId="0" fontId="32" fillId="34" borderId="0" xfId="426" applyFont="1" applyFill="1" applyAlignment="1">
      <alignment horizontal="left" vertical="top"/>
    </xf>
    <xf numFmtId="0" fontId="107" fillId="34" borderId="0" xfId="426" applyFont="1" applyFill="1"/>
    <xf numFmtId="0" fontId="111" fillId="34" borderId="0" xfId="426" applyFont="1" applyFill="1"/>
    <xf numFmtId="167" fontId="30" fillId="34" borderId="0" xfId="426" applyNumberFormat="1" applyFont="1" applyFill="1"/>
    <xf numFmtId="167" fontId="30" fillId="34" borderId="0" xfId="426" applyNumberFormat="1" applyFont="1" applyFill="1" applyAlignment="1">
      <alignment vertical="center" wrapText="1"/>
    </xf>
    <xf numFmtId="0" fontId="30" fillId="34" borderId="0" xfId="426" applyFont="1" applyFill="1" applyAlignment="1">
      <alignment vertical="center" wrapText="1"/>
    </xf>
    <xf numFmtId="0" fontId="30" fillId="34" borderId="0" xfId="426" applyFont="1" applyFill="1" applyAlignment="1">
      <alignment horizontal="left" vertical="top"/>
    </xf>
    <xf numFmtId="0" fontId="111" fillId="34" borderId="0" xfId="426" applyFont="1" applyFill="1" applyAlignment="1">
      <alignment horizontal="left" vertical="top"/>
    </xf>
    <xf numFmtId="0" fontId="27" fillId="34" borderId="0" xfId="426" applyNumberFormat="1" applyFont="1" applyFill="1" applyAlignment="1">
      <alignment horizontal="left" vertical="top" wrapText="1"/>
    </xf>
    <xf numFmtId="164" fontId="5" fillId="34" borderId="0" xfId="426" applyNumberFormat="1" applyFont="1" applyFill="1" applyAlignment="1">
      <alignment horizontal="right" vertical="top"/>
    </xf>
    <xf numFmtId="0" fontId="27" fillId="34" borderId="0" xfId="426" applyFont="1" applyFill="1" applyAlignment="1">
      <alignment horizontal="left" vertical="top"/>
    </xf>
    <xf numFmtId="164" fontId="111" fillId="34" borderId="0" xfId="426" applyNumberFormat="1" applyFont="1" applyFill="1" applyAlignment="1">
      <alignment horizontal="left" vertical="top"/>
    </xf>
    <xf numFmtId="0" fontId="111" fillId="34" borderId="0" xfId="426" applyFont="1" applyFill="1" applyBorder="1" applyAlignment="1">
      <alignment horizontal="left" vertical="top"/>
    </xf>
    <xf numFmtId="0" fontId="84" fillId="34" borderId="0" xfId="426" applyFont="1" applyFill="1" applyBorder="1" applyAlignment="1">
      <alignment horizontal="left" vertical="top"/>
    </xf>
    <xf numFmtId="164" fontId="30" fillId="34" borderId="0" xfId="426" applyNumberFormat="1" applyFont="1" applyFill="1" applyAlignment="1">
      <alignment horizontal="left" vertical="top"/>
    </xf>
    <xf numFmtId="164" fontId="111" fillId="34" borderId="0" xfId="426" applyNumberFormat="1" applyFont="1" applyFill="1"/>
    <xf numFmtId="0" fontId="111" fillId="34" borderId="0" xfId="426" applyFont="1" applyFill="1" applyBorder="1"/>
    <xf numFmtId="164" fontId="5" fillId="34" borderId="0" xfId="426" applyNumberFormat="1" applyFont="1" applyFill="1" applyAlignment="1">
      <alignment horizontal="right"/>
    </xf>
    <xf numFmtId="164" fontId="30" fillId="34" borderId="0" xfId="426" applyNumberFormat="1" applyFont="1" applyFill="1"/>
    <xf numFmtId="164" fontId="30" fillId="34" borderId="0" xfId="426" applyNumberFormat="1" applyFont="1" applyFill="1" applyAlignment="1">
      <alignment vertical="center" wrapText="1"/>
    </xf>
    <xf numFmtId="0" fontId="112" fillId="34" borderId="0" xfId="426" applyFont="1" applyFill="1"/>
    <xf numFmtId="0" fontId="112" fillId="34" borderId="0" xfId="426" applyFont="1" applyFill="1" applyAlignment="1">
      <alignment vertical="center"/>
    </xf>
    <xf numFmtId="164" fontId="5" fillId="34" borderId="3" xfId="426" applyNumberFormat="1" applyFont="1" applyFill="1" applyBorder="1" applyAlignment="1">
      <alignment horizontal="right" vertical="center"/>
    </xf>
    <xf numFmtId="164" fontId="5" fillId="34" borderId="0" xfId="426" applyNumberFormat="1" applyFont="1" applyFill="1" applyBorder="1" applyAlignment="1">
      <alignment horizontal="right"/>
    </xf>
    <xf numFmtId="0" fontId="32" fillId="34" borderId="3" xfId="426" applyFont="1" applyFill="1" applyBorder="1" applyAlignment="1">
      <alignment horizontal="right"/>
    </xf>
    <xf numFmtId="0" fontId="32" fillId="34" borderId="0" xfId="426" applyFont="1" applyFill="1" applyBorder="1" applyAlignment="1">
      <alignment horizontal="right"/>
    </xf>
    <xf numFmtId="0" fontId="112" fillId="34" borderId="0" xfId="426" applyFont="1" applyFill="1" applyAlignment="1">
      <alignment horizontal="centerContinuous"/>
    </xf>
    <xf numFmtId="0" fontId="32" fillId="34" borderId="27" xfId="426" applyFont="1" applyFill="1" applyBorder="1" applyAlignment="1">
      <alignment horizontal="right" vertical="center" wrapText="1"/>
    </xf>
    <xf numFmtId="0" fontId="32" fillId="34" borderId="0" xfId="426" applyFont="1" applyFill="1" applyBorder="1" applyAlignment="1">
      <alignment horizontal="center" vertical="center"/>
    </xf>
    <xf numFmtId="0" fontId="29" fillId="34" borderId="0" xfId="426" applyFont="1" applyFill="1" applyBorder="1"/>
    <xf numFmtId="0" fontId="101" fillId="34" borderId="0" xfId="104" applyFont="1" applyFill="1" applyAlignment="1" applyProtection="1"/>
    <xf numFmtId="0" fontId="27" fillId="34" borderId="0" xfId="426" applyFont="1" applyFill="1" applyAlignment="1">
      <alignment horizontal="left"/>
    </xf>
    <xf numFmtId="164" fontId="92" fillId="34" borderId="0" xfId="426" applyNumberFormat="1" applyFont="1" applyFill="1"/>
    <xf numFmtId="0" fontId="5" fillId="34" borderId="0" xfId="426" applyFont="1" applyFill="1" applyAlignment="1">
      <alignment horizontal="left"/>
    </xf>
    <xf numFmtId="164" fontId="5" fillId="34" borderId="0" xfId="426" applyNumberFormat="1" applyFont="1" applyFill="1" applyAlignment="1">
      <alignment horizontal="left"/>
    </xf>
    <xf numFmtId="0" fontId="35" fillId="34" borderId="0" xfId="426" applyFont="1" applyFill="1" applyAlignment="1">
      <alignment horizontal="left"/>
    </xf>
    <xf numFmtId="0" fontId="25" fillId="34" borderId="0" xfId="2" applyFill="1" applyAlignment="1" applyProtection="1">
      <alignment horizontal="left"/>
    </xf>
    <xf numFmtId="182" fontId="4" fillId="34" borderId="0" xfId="422" applyNumberFormat="1" applyFill="1"/>
    <xf numFmtId="182" fontId="0" fillId="34" borderId="3" xfId="428" applyNumberFormat="1" applyFont="1" applyFill="1" applyBorder="1" applyAlignment="1"/>
    <xf numFmtId="169" fontId="0" fillId="34" borderId="0" xfId="429" applyNumberFormat="1" applyFont="1" applyFill="1" applyAlignment="1"/>
    <xf numFmtId="0" fontId="4" fillId="34" borderId="3" xfId="422" applyFill="1" applyBorder="1"/>
    <xf numFmtId="183" fontId="4" fillId="34" borderId="0" xfId="422" applyNumberFormat="1" applyFill="1"/>
    <xf numFmtId="182" fontId="0" fillId="34" borderId="0" xfId="428" applyNumberFormat="1" applyFont="1" applyFill="1" applyAlignment="1"/>
    <xf numFmtId="0" fontId="4" fillId="34" borderId="0" xfId="422" applyFill="1" applyBorder="1" applyAlignment="1">
      <alignment horizontal="right" vertical="center" wrapText="1"/>
    </xf>
    <xf numFmtId="169" fontId="0" fillId="34" borderId="0" xfId="429" applyNumberFormat="1" applyFont="1" applyFill="1" applyAlignment="1">
      <alignment horizontal="right" vertical="center"/>
    </xf>
    <xf numFmtId="0" fontId="32" fillId="34" borderId="0" xfId="426" applyFont="1" applyFill="1" applyBorder="1" applyAlignment="1">
      <alignment horizontal="right" vertical="center" shrinkToFit="1"/>
    </xf>
    <xf numFmtId="0" fontId="4" fillId="34" borderId="27" xfId="422" applyFill="1" applyBorder="1" applyAlignment="1">
      <alignment horizontal="right" vertical="center" wrapText="1"/>
    </xf>
    <xf numFmtId="0" fontId="32" fillId="34" borderId="27" xfId="426" applyFont="1" applyFill="1" applyBorder="1" applyAlignment="1">
      <alignment horizontal="right" vertical="center" shrinkToFit="1"/>
    </xf>
    <xf numFmtId="0" fontId="4" fillId="34" borderId="0" xfId="422" applyFill="1" applyAlignment="1"/>
    <xf numFmtId="0" fontId="4" fillId="34" borderId="0" xfId="422" applyFill="1" applyBorder="1"/>
    <xf numFmtId="0" fontId="113" fillId="0" borderId="0" xfId="422" applyFont="1" applyAlignment="1">
      <alignment horizontal="left" vertical="center" wrapText="1" readingOrder="1"/>
    </xf>
    <xf numFmtId="0" fontId="113" fillId="0" borderId="0" xfId="422" applyFont="1" applyAlignment="1">
      <alignment horizontal="left" vertical="center" readingOrder="1"/>
    </xf>
    <xf numFmtId="0" fontId="102" fillId="0" borderId="0" xfId="422" applyFont="1" applyAlignment="1">
      <alignment horizontal="left" vertical="center" wrapText="1" readingOrder="1"/>
    </xf>
    <xf numFmtId="0" fontId="4" fillId="0" borderId="0" xfId="422" applyAlignment="1"/>
    <xf numFmtId="0" fontId="37" fillId="34" borderId="0" xfId="426" applyFont="1" applyFill="1"/>
    <xf numFmtId="0" fontId="27" fillId="34" borderId="0" xfId="426" applyFont="1" applyFill="1" applyAlignment="1">
      <alignment wrapText="1"/>
    </xf>
    <xf numFmtId="0" fontId="27" fillId="34" borderId="0" xfId="426" applyFont="1" applyFill="1" applyAlignment="1"/>
    <xf numFmtId="169" fontId="0" fillId="34" borderId="3" xfId="429" applyNumberFormat="1" applyFont="1" applyFill="1" applyBorder="1" applyAlignment="1"/>
    <xf numFmtId="169" fontId="0" fillId="34" borderId="0" xfId="429" applyNumberFormat="1" applyFont="1" applyFill="1" applyBorder="1" applyAlignment="1"/>
    <xf numFmtId="0" fontId="4" fillId="34" borderId="0" xfId="422" applyFill="1" applyBorder="1" applyAlignment="1"/>
    <xf numFmtId="0" fontId="4" fillId="34" borderId="0" xfId="422" applyFill="1" applyAlignment="1">
      <alignment horizontal="left"/>
    </xf>
    <xf numFmtId="0" fontId="34" fillId="34" borderId="0" xfId="0" applyFont="1" applyFill="1"/>
    <xf numFmtId="3" fontId="5" fillId="34" borderId="0" xfId="0" applyNumberFormat="1" applyFont="1" applyFill="1" applyAlignment="1"/>
    <xf numFmtId="0" fontId="115" fillId="34" borderId="0" xfId="0" applyFont="1" applyFill="1" applyAlignment="1">
      <alignment vertical="center"/>
    </xf>
    <xf numFmtId="0" fontId="27" fillId="34" borderId="0" xfId="0" applyFont="1" applyFill="1" applyAlignment="1">
      <alignment vertical="center"/>
    </xf>
    <xf numFmtId="0" fontId="32" fillId="34" borderId="0" xfId="0" applyFont="1" applyFill="1" applyAlignment="1">
      <alignment horizontal="center" vertical="center"/>
    </xf>
    <xf numFmtId="0" fontId="5" fillId="34" borderId="3" xfId="0" applyFont="1" applyFill="1" applyBorder="1" applyAlignment="1">
      <alignment vertical="center"/>
    </xf>
    <xf numFmtId="0" fontId="5" fillId="34" borderId="0" xfId="0" applyFont="1" applyFill="1" applyBorder="1" applyAlignment="1">
      <alignment vertical="center"/>
    </xf>
    <xf numFmtId="164" fontId="5" fillId="34" borderId="0" xfId="0" applyNumberFormat="1" applyFont="1" applyFill="1" applyAlignment="1">
      <alignment horizontal="right"/>
    </xf>
    <xf numFmtId="0" fontId="5" fillId="34" borderId="28" xfId="0" applyFont="1" applyFill="1" applyBorder="1" applyAlignment="1">
      <alignment vertical="center"/>
    </xf>
    <xf numFmtId="184" fontId="27" fillId="34" borderId="0" xfId="0" applyNumberFormat="1" applyFont="1" applyFill="1"/>
    <xf numFmtId="0" fontId="32" fillId="34" borderId="3" xfId="0" applyFont="1" applyFill="1" applyBorder="1" applyAlignment="1">
      <alignment vertical="center"/>
    </xf>
    <xf numFmtId="0" fontId="32" fillId="34" borderId="28" xfId="0" applyFont="1" applyFill="1" applyBorder="1" applyAlignment="1">
      <alignment horizontal="center" vertical="center"/>
    </xf>
    <xf numFmtId="184" fontId="27" fillId="34" borderId="0" xfId="0" applyNumberFormat="1" applyFont="1" applyFill="1" applyAlignment="1">
      <alignment vertical="center"/>
    </xf>
    <xf numFmtId="1" fontId="5" fillId="34" borderId="0" xfId="0" applyNumberFormat="1" applyFont="1" applyFill="1" applyBorder="1" applyAlignment="1">
      <alignment horizontal="right"/>
    </xf>
    <xf numFmtId="1" fontId="5" fillId="34" borderId="0" xfId="0" applyNumberFormat="1" applyFont="1" applyFill="1" applyBorder="1"/>
    <xf numFmtId="0" fontId="5" fillId="34" borderId="0" xfId="0" applyFont="1" applyFill="1" applyBorder="1" applyAlignment="1">
      <alignment horizontal="right" vertical="center" wrapText="1"/>
    </xf>
    <xf numFmtId="185" fontId="32" fillId="34" borderId="0" xfId="0" applyNumberFormat="1" applyFont="1" applyFill="1" applyBorder="1" applyAlignment="1" applyProtection="1">
      <alignment horizontal="right" vertical="center"/>
      <protection locked="0"/>
    </xf>
    <xf numFmtId="185" fontId="32" fillId="34" borderId="0" xfId="0" applyNumberFormat="1" applyFont="1" applyFill="1" applyBorder="1" applyAlignment="1" applyProtection="1">
      <alignment horizontal="right" vertical="center" wrapText="1"/>
      <protection locked="0"/>
    </xf>
    <xf numFmtId="0" fontId="27" fillId="34" borderId="0" xfId="0" applyFont="1" applyFill="1" applyBorder="1" applyAlignment="1">
      <alignment vertical="center" wrapText="1"/>
    </xf>
    <xf numFmtId="0" fontId="30" fillId="34" borderId="0" xfId="0" applyFont="1" applyFill="1" applyBorder="1" applyAlignment="1">
      <alignment vertical="center"/>
    </xf>
    <xf numFmtId="183" fontId="5" fillId="34" borderId="0" xfId="431" applyNumberFormat="1" applyFont="1" applyFill="1" applyBorder="1"/>
    <xf numFmtId="183" fontId="5" fillId="34" borderId="3" xfId="431" applyNumberFormat="1" applyFont="1" applyFill="1" applyBorder="1"/>
    <xf numFmtId="183" fontId="5" fillId="34" borderId="0" xfId="431" applyNumberFormat="1" applyFont="1" applyFill="1"/>
    <xf numFmtId="0" fontId="32" fillId="34" borderId="27" xfId="0" applyFont="1" applyFill="1" applyBorder="1" applyAlignment="1">
      <alignment horizontal="center" vertical="center" wrapText="1"/>
    </xf>
    <xf numFmtId="0" fontId="5" fillId="34" borderId="0" xfId="0" applyFont="1" applyFill="1" applyAlignment="1">
      <alignment horizontal="left"/>
    </xf>
    <xf numFmtId="0" fontId="99" fillId="34" borderId="27" xfId="0" applyFont="1" applyFill="1" applyBorder="1" applyAlignment="1">
      <alignment horizontal="right" vertical="center"/>
    </xf>
    <xf numFmtId="0" fontId="99" fillId="34" borderId="27" xfId="0" applyFont="1" applyFill="1" applyBorder="1" applyAlignment="1">
      <alignment horizontal="center" vertical="center" wrapText="1"/>
    </xf>
    <xf numFmtId="0" fontId="99" fillId="34" borderId="0" xfId="0" applyFont="1" applyFill="1" applyBorder="1" applyAlignment="1">
      <alignment horizontal="left" vertical="center" wrapText="1"/>
    </xf>
    <xf numFmtId="0" fontId="99" fillId="34" borderId="0" xfId="0" applyFont="1" applyFill="1" applyBorder="1" applyAlignment="1">
      <alignment horizontal="left" vertical="center"/>
    </xf>
    <xf numFmtId="0" fontId="32" fillId="34" borderId="0" xfId="426" applyFont="1" applyFill="1" applyAlignment="1"/>
    <xf numFmtId="0" fontId="27" fillId="34" borderId="0" xfId="0" applyFont="1" applyFill="1" applyAlignment="1">
      <alignment horizontal="left"/>
    </xf>
    <xf numFmtId="169" fontId="0" fillId="34" borderId="0" xfId="0" applyNumberFormat="1" applyFill="1" applyBorder="1" applyAlignment="1">
      <alignment horizontal="center"/>
    </xf>
    <xf numFmtId="3" fontId="0" fillId="34" borderId="0" xfId="0" applyNumberFormat="1" applyFill="1" applyBorder="1" applyAlignment="1">
      <alignment horizontal="center"/>
    </xf>
    <xf numFmtId="0" fontId="35" fillId="34" borderId="0" xfId="0" applyFont="1" applyFill="1" applyBorder="1" applyAlignment="1">
      <alignment horizontal="left"/>
    </xf>
    <xf numFmtId="0" fontId="0" fillId="34" borderId="0" xfId="0" applyFill="1" applyBorder="1" applyAlignment="1">
      <alignment horizontal="center"/>
    </xf>
    <xf numFmtId="169" fontId="5" fillId="34" borderId="31" xfId="0" applyNumberFormat="1" applyFont="1" applyFill="1" applyBorder="1" applyAlignment="1">
      <alignment horizontal="right"/>
    </xf>
    <xf numFmtId="169" fontId="5" fillId="34" borderId="3" xfId="0" applyNumberFormat="1" applyFont="1" applyFill="1" applyBorder="1" applyAlignment="1">
      <alignment horizontal="right"/>
    </xf>
    <xf numFmtId="3" fontId="5" fillId="34" borderId="31" xfId="0" applyNumberFormat="1" applyFont="1" applyFill="1" applyBorder="1" applyAlignment="1">
      <alignment horizontal="right"/>
    </xf>
    <xf numFmtId="3" fontId="5" fillId="34" borderId="3" xfId="0" applyNumberFormat="1" applyFont="1" applyFill="1" applyBorder="1" applyAlignment="1">
      <alignment horizontal="right"/>
    </xf>
    <xf numFmtId="0" fontId="0" fillId="34" borderId="35" xfId="0" applyFill="1" applyBorder="1" applyAlignment="1">
      <alignment horizontal="center"/>
    </xf>
    <xf numFmtId="169" fontId="0" fillId="34" borderId="29" xfId="0" applyNumberFormat="1" applyFill="1" applyBorder="1" applyAlignment="1">
      <alignment horizontal="right"/>
    </xf>
    <xf numFmtId="169" fontId="0" fillId="34" borderId="0" xfId="0" applyNumberFormat="1" applyFill="1" applyBorder="1" applyAlignment="1">
      <alignment horizontal="right"/>
    </xf>
    <xf numFmtId="3" fontId="0" fillId="34" borderId="29" xfId="0" applyNumberFormat="1" applyFill="1" applyBorder="1" applyAlignment="1">
      <alignment horizontal="right"/>
    </xf>
    <xf numFmtId="3" fontId="0" fillId="34" borderId="0" xfId="0" applyNumberFormat="1" applyFill="1" applyBorder="1" applyAlignment="1">
      <alignment horizontal="right"/>
    </xf>
    <xf numFmtId="0" fontId="0" fillId="34" borderId="13" xfId="0" applyFill="1" applyBorder="1" applyAlignment="1">
      <alignment horizontal="center"/>
    </xf>
    <xf numFmtId="3" fontId="0" fillId="34" borderId="33" xfId="0" applyNumberFormat="1" applyFill="1" applyBorder="1" applyAlignment="1">
      <alignment horizontal="right"/>
    </xf>
    <xf numFmtId="0" fontId="0" fillId="34" borderId="36" xfId="0" applyFill="1" applyBorder="1" applyAlignment="1">
      <alignment horizontal="center"/>
    </xf>
    <xf numFmtId="169" fontId="32" fillId="34" borderId="37" xfId="0" applyNumberFormat="1" applyFont="1" applyFill="1" applyBorder="1" applyAlignment="1">
      <alignment horizontal="right" vertical="center"/>
    </xf>
    <xf numFmtId="169" fontId="32" fillId="34" borderId="27" xfId="0" applyNumberFormat="1" applyFont="1" applyFill="1" applyBorder="1" applyAlignment="1">
      <alignment horizontal="right" vertical="center"/>
    </xf>
    <xf numFmtId="3" fontId="32" fillId="34" borderId="37" xfId="0" applyNumberFormat="1" applyFont="1" applyFill="1" applyBorder="1" applyAlignment="1">
      <alignment horizontal="right" vertical="center"/>
    </xf>
    <xf numFmtId="3" fontId="32" fillId="34" borderId="3" xfId="0" applyNumberFormat="1" applyFont="1" applyFill="1" applyBorder="1" applyAlignment="1">
      <alignment horizontal="right" vertical="center"/>
    </xf>
    <xf numFmtId="0" fontId="32" fillId="34" borderId="35" xfId="0" applyFont="1" applyFill="1" applyBorder="1" applyAlignment="1">
      <alignment horizontal="center"/>
    </xf>
    <xf numFmtId="0" fontId="32" fillId="34" borderId="36" xfId="0" applyFont="1" applyFill="1" applyBorder="1" applyAlignment="1">
      <alignment horizontal="center"/>
    </xf>
    <xf numFmtId="165" fontId="98" fillId="34" borderId="0" xfId="423" applyFont="1" applyFill="1" applyAlignment="1" applyProtection="1">
      <alignment horizontal="left" vertical="top"/>
      <protection locked="0"/>
    </xf>
    <xf numFmtId="0" fontId="4" fillId="34" borderId="0" xfId="432" applyFill="1"/>
    <xf numFmtId="1" fontId="4" fillId="34" borderId="0" xfId="432" applyNumberFormat="1" applyFill="1"/>
    <xf numFmtId="3" fontId="4" fillId="34" borderId="3" xfId="432" applyNumberFormat="1" applyFill="1" applyBorder="1"/>
    <xf numFmtId="0" fontId="4" fillId="34" borderId="32" xfId="432" applyFill="1" applyBorder="1" applyAlignment="1">
      <alignment horizontal="center"/>
    </xf>
    <xf numFmtId="3" fontId="4" fillId="34" borderId="0" xfId="432" applyNumberFormat="1" applyFill="1" applyBorder="1"/>
    <xf numFmtId="0" fontId="4" fillId="34" borderId="30" xfId="432" applyFill="1" applyBorder="1" applyAlignment="1">
      <alignment horizontal="center"/>
    </xf>
    <xf numFmtId="164" fontId="4" fillId="34" borderId="0" xfId="432" applyNumberFormat="1" applyFill="1"/>
    <xf numFmtId="3" fontId="4" fillId="34" borderId="28" xfId="432" applyNumberFormat="1" applyFill="1" applyBorder="1"/>
    <xf numFmtId="0" fontId="4" fillId="34" borderId="34" xfId="432" applyFill="1" applyBorder="1" applyAlignment="1">
      <alignment horizontal="center"/>
    </xf>
    <xf numFmtId="0" fontId="4" fillId="34" borderId="0" xfId="432" applyFill="1" applyAlignment="1">
      <alignment horizontal="right" wrapText="1"/>
    </xf>
    <xf numFmtId="0" fontId="51" fillId="34" borderId="27" xfId="432" applyFont="1" applyFill="1" applyBorder="1" applyAlignment="1">
      <alignment horizontal="center" wrapText="1"/>
    </xf>
    <xf numFmtId="0" fontId="51" fillId="34" borderId="38" xfId="432" applyFont="1" applyFill="1" applyBorder="1" applyAlignment="1">
      <alignment horizontal="center" wrapText="1"/>
    </xf>
    <xf numFmtId="0" fontId="116" fillId="34" borderId="0" xfId="432" applyFont="1" applyFill="1" applyAlignment="1"/>
    <xf numFmtId="0" fontId="118" fillId="34" borderId="0" xfId="0" applyFont="1" applyFill="1" applyAlignment="1">
      <alignment horizontal="right"/>
    </xf>
    <xf numFmtId="3" fontId="118" fillId="34" borderId="0" xfId="0" applyNumberFormat="1" applyFont="1" applyFill="1" applyAlignment="1">
      <alignment horizontal="right"/>
    </xf>
    <xf numFmtId="9" fontId="0" fillId="34" borderId="0" xfId="434" applyFont="1" applyFill="1"/>
    <xf numFmtId="0" fontId="0" fillId="34" borderId="3" xfId="0" applyFill="1" applyBorder="1"/>
    <xf numFmtId="3" fontId="5" fillId="34" borderId="28" xfId="0" applyNumberFormat="1" applyFont="1" applyFill="1" applyBorder="1"/>
    <xf numFmtId="0" fontId="0" fillId="34" borderId="28" xfId="0" applyFill="1" applyBorder="1"/>
    <xf numFmtId="0" fontId="32" fillId="34" borderId="27" xfId="0" applyFont="1" applyFill="1" applyBorder="1" applyAlignment="1">
      <alignment horizontal="center" vertical="center"/>
    </xf>
    <xf numFmtId="0" fontId="32" fillId="34" borderId="27" xfId="0" applyFont="1" applyFill="1" applyBorder="1" applyAlignment="1">
      <alignment vertical="center"/>
    </xf>
    <xf numFmtId="3" fontId="0" fillId="34" borderId="3" xfId="0" applyNumberFormat="1" applyFill="1" applyBorder="1" applyAlignment="1">
      <alignment horizontal="right"/>
    </xf>
    <xf numFmtId="0" fontId="5" fillId="34" borderId="32" xfId="0" applyFont="1" applyFill="1" applyBorder="1" applyAlignment="1">
      <alignment horizontal="center"/>
    </xf>
    <xf numFmtId="3" fontId="5" fillId="34" borderId="0" xfId="0" applyNumberFormat="1" applyFont="1" applyFill="1" applyBorder="1" applyAlignment="1">
      <alignment horizontal="right"/>
    </xf>
    <xf numFmtId="0" fontId="5" fillId="34" borderId="30" xfId="0" applyFont="1" applyFill="1" applyBorder="1" applyAlignment="1">
      <alignment horizontal="center"/>
    </xf>
    <xf numFmtId="3" fontId="0" fillId="34" borderId="28" xfId="0" applyNumberFormat="1" applyFill="1" applyBorder="1" applyAlignment="1">
      <alignment horizontal="right"/>
    </xf>
    <xf numFmtId="3" fontId="5" fillId="34" borderId="28" xfId="0" applyNumberFormat="1" applyFont="1" applyFill="1" applyBorder="1" applyAlignment="1">
      <alignment horizontal="right"/>
    </xf>
    <xf numFmtId="0" fontId="5" fillId="34" borderId="34" xfId="0" applyFont="1" applyFill="1" applyBorder="1" applyAlignment="1">
      <alignment horizontal="center"/>
    </xf>
    <xf numFmtId="0" fontId="32" fillId="34" borderId="38" xfId="0" applyFont="1" applyFill="1" applyBorder="1" applyAlignment="1">
      <alignment horizontal="center" vertical="center" wrapText="1"/>
    </xf>
    <xf numFmtId="0" fontId="27" fillId="34" borderId="0" xfId="426" applyFont="1" applyFill="1"/>
    <xf numFmtId="0" fontId="37" fillId="34" borderId="0" xfId="0" quotePrefix="1" applyNumberFormat="1" applyFont="1" applyFill="1" applyBorder="1"/>
    <xf numFmtId="9" fontId="0" fillId="34" borderId="3" xfId="0" applyNumberFormat="1" applyFill="1" applyBorder="1"/>
    <xf numFmtId="0" fontId="5" fillId="34" borderId="3" xfId="0" quotePrefix="1" applyNumberFormat="1" applyFont="1" applyFill="1" applyBorder="1"/>
    <xf numFmtId="3" fontId="0" fillId="34" borderId="3" xfId="0" applyNumberFormat="1" applyFill="1" applyBorder="1"/>
    <xf numFmtId="0" fontId="0" fillId="34" borderId="32" xfId="0" quotePrefix="1" applyNumberFormat="1" applyFill="1" applyBorder="1"/>
    <xf numFmtId="9" fontId="0" fillId="34" borderId="0" xfId="0" applyNumberFormat="1" applyFill="1" applyBorder="1"/>
    <xf numFmtId="0" fontId="5" fillId="34" borderId="0" xfId="0" quotePrefix="1" applyNumberFormat="1" applyFont="1" applyFill="1" applyBorder="1"/>
    <xf numFmtId="3" fontId="0" fillId="34" borderId="0" xfId="0" applyNumberFormat="1" applyFill="1" applyBorder="1"/>
    <xf numFmtId="0" fontId="0" fillId="34" borderId="30" xfId="0" quotePrefix="1" applyNumberFormat="1" applyFill="1" applyBorder="1"/>
    <xf numFmtId="0" fontId="40" fillId="34" borderId="0" xfId="0" quotePrefix="1" applyNumberFormat="1" applyFont="1" applyFill="1" applyBorder="1"/>
    <xf numFmtId="9" fontId="32" fillId="34" borderId="0" xfId="0" applyNumberFormat="1" applyFont="1" applyFill="1" applyBorder="1"/>
    <xf numFmtId="0" fontId="32" fillId="34" borderId="0" xfId="0" quotePrefix="1" applyNumberFormat="1" applyFont="1" applyFill="1" applyBorder="1"/>
    <xf numFmtId="0" fontId="119" fillId="34" borderId="0" xfId="0" quotePrefix="1" applyNumberFormat="1" applyFont="1" applyFill="1" applyBorder="1"/>
    <xf numFmtId="9" fontId="5" fillId="34" borderId="0" xfId="0" applyNumberFormat="1" applyFont="1" applyFill="1" applyBorder="1"/>
    <xf numFmtId="0" fontId="120" fillId="34" borderId="0" xfId="0" quotePrefix="1" applyNumberFormat="1" applyFont="1" applyFill="1" applyBorder="1"/>
    <xf numFmtId="9" fontId="5" fillId="34" borderId="28" xfId="0" applyNumberFormat="1" applyFont="1" applyFill="1" applyBorder="1"/>
    <xf numFmtId="0" fontId="5" fillId="34" borderId="28" xfId="0" quotePrefix="1" applyNumberFormat="1" applyFont="1" applyFill="1" applyBorder="1"/>
    <xf numFmtId="3" fontId="32" fillId="34" borderId="28" xfId="0" applyNumberFormat="1" applyFont="1" applyFill="1" applyBorder="1"/>
    <xf numFmtId="0" fontId="32" fillId="34" borderId="27" xfId="0" applyFont="1" applyFill="1" applyBorder="1" applyAlignment="1">
      <alignment horizontal="center" vertical="top" wrapText="1"/>
    </xf>
    <xf numFmtId="0" fontId="32" fillId="34" borderId="27" xfId="0" applyFont="1" applyFill="1" applyBorder="1" applyAlignment="1">
      <alignment vertical="top"/>
    </xf>
    <xf numFmtId="0" fontId="32" fillId="34" borderId="27" xfId="0" applyFont="1" applyFill="1" applyBorder="1" applyAlignment="1">
      <alignment horizontal="center" vertical="top"/>
    </xf>
    <xf numFmtId="0" fontId="32" fillId="34" borderId="38" xfId="0" applyFont="1" applyFill="1" applyBorder="1" applyAlignment="1">
      <alignment vertical="top"/>
    </xf>
    <xf numFmtId="0" fontId="53" fillId="34" borderId="0" xfId="73" applyFill="1"/>
    <xf numFmtId="0" fontId="5" fillId="34" borderId="0" xfId="435" applyFont="1" applyFill="1" applyAlignment="1">
      <alignment horizontal="left"/>
    </xf>
    <xf numFmtId="0" fontId="32" fillId="34" borderId="0" xfId="435" applyFont="1" applyFill="1" applyAlignment="1"/>
    <xf numFmtId="0" fontId="83" fillId="34" borderId="0" xfId="435" applyFill="1"/>
    <xf numFmtId="1" fontId="116" fillId="34" borderId="0" xfId="435" applyNumberFormat="1" applyFont="1" applyFill="1"/>
    <xf numFmtId="1" fontId="121" fillId="34" borderId="0" xfId="435" applyNumberFormat="1" applyFont="1" applyFill="1"/>
    <xf numFmtId="0" fontId="121" fillId="34" borderId="0" xfId="435" applyFont="1" applyFill="1"/>
    <xf numFmtId="1" fontId="122" fillId="34" borderId="0" xfId="435" applyNumberFormat="1" applyFont="1" applyFill="1"/>
    <xf numFmtId="1" fontId="123" fillId="34" borderId="0" xfId="435" applyNumberFormat="1" applyFont="1" applyFill="1"/>
    <xf numFmtId="0" fontId="123" fillId="34" borderId="0" xfId="435" applyFont="1" applyFill="1"/>
    <xf numFmtId="169" fontId="123" fillId="34" borderId="0" xfId="436" applyNumberFormat="1" applyFont="1" applyFill="1"/>
    <xf numFmtId="183" fontId="123" fillId="34" borderId="0" xfId="435" applyNumberFormat="1" applyFont="1" applyFill="1"/>
    <xf numFmtId="9" fontId="0" fillId="34" borderId="0" xfId="436" applyFont="1" applyFill="1"/>
    <xf numFmtId="1" fontId="83" fillId="34" borderId="0" xfId="435" applyNumberFormat="1" applyFont="1" applyFill="1"/>
    <xf numFmtId="9" fontId="5" fillId="34" borderId="3" xfId="436" applyFont="1" applyFill="1" applyBorder="1" applyAlignment="1">
      <alignment horizontal="right"/>
    </xf>
    <xf numFmtId="183" fontId="5" fillId="34" borderId="3" xfId="435" applyNumberFormat="1" applyFont="1" applyFill="1" applyBorder="1" applyAlignment="1">
      <alignment horizontal="right"/>
    </xf>
    <xf numFmtId="186" fontId="5" fillId="34" borderId="3" xfId="435" applyNumberFormat="1" applyFont="1" applyFill="1" applyBorder="1" applyAlignment="1">
      <alignment horizontal="right"/>
    </xf>
    <xf numFmtId="0" fontId="5" fillId="34" borderId="3" xfId="435" applyFont="1" applyFill="1" applyBorder="1"/>
    <xf numFmtId="0" fontId="5" fillId="34" borderId="3" xfId="435" applyFont="1" applyFill="1" applyBorder="1" applyAlignment="1">
      <alignment horizontal="left"/>
    </xf>
    <xf numFmtId="9" fontId="5" fillId="34" borderId="0" xfId="436" applyFont="1" applyFill="1" applyAlignment="1">
      <alignment horizontal="right"/>
    </xf>
    <xf numFmtId="183" fontId="5" fillId="34" borderId="0" xfId="435" applyNumberFormat="1" applyFont="1" applyFill="1" applyAlignment="1">
      <alignment horizontal="right"/>
    </xf>
    <xf numFmtId="186" fontId="5" fillId="34" borderId="0" xfId="435" applyNumberFormat="1" applyFont="1" applyFill="1" applyAlignment="1">
      <alignment horizontal="right"/>
    </xf>
    <xf numFmtId="0" fontId="5" fillId="34" borderId="0" xfId="435" applyFont="1" applyFill="1"/>
    <xf numFmtId="0" fontId="83" fillId="34" borderId="0" xfId="435" applyFont="1" applyFill="1"/>
    <xf numFmtId="9" fontId="83" fillId="34" borderId="0" xfId="436" applyFont="1" applyFill="1"/>
    <xf numFmtId="2" fontId="32" fillId="34" borderId="27" xfId="435" applyNumberFormat="1" applyFont="1" applyFill="1" applyBorder="1" applyAlignment="1">
      <alignment horizontal="right"/>
    </xf>
    <xf numFmtId="0" fontId="32" fillId="34" borderId="27" xfId="435" applyFont="1" applyFill="1" applyBorder="1" applyAlignment="1">
      <alignment horizontal="right"/>
    </xf>
    <xf numFmtId="183" fontId="32" fillId="34" borderId="27" xfId="435" applyNumberFormat="1" applyFont="1" applyFill="1" applyBorder="1" applyAlignment="1">
      <alignment horizontal="right"/>
    </xf>
    <xf numFmtId="0" fontId="32" fillId="34" borderId="27" xfId="435" applyFont="1" applyFill="1" applyBorder="1" applyAlignment="1">
      <alignment horizontal="right" wrapText="1"/>
    </xf>
    <xf numFmtId="0" fontId="32" fillId="34" borderId="27" xfId="435" applyFont="1" applyFill="1" applyBorder="1"/>
    <xf numFmtId="0" fontId="32" fillId="34" borderId="27" xfId="435" applyFont="1" applyFill="1" applyBorder="1" applyAlignment="1">
      <alignment horizontal="left"/>
    </xf>
    <xf numFmtId="0" fontId="32" fillId="2" borderId="0" xfId="73" applyFont="1" applyFill="1" applyAlignment="1"/>
    <xf numFmtId="0" fontId="29" fillId="34" borderId="0" xfId="426" applyFont="1" applyFill="1" applyBorder="1" applyAlignment="1"/>
    <xf numFmtId="0" fontId="53" fillId="34" borderId="0" xfId="73" applyFill="1" applyAlignment="1">
      <alignment horizontal="left"/>
    </xf>
    <xf numFmtId="0" fontId="4" fillId="34" borderId="0" xfId="73" applyFont="1" applyFill="1"/>
    <xf numFmtId="0" fontId="4" fillId="34" borderId="0" xfId="73" applyFont="1" applyFill="1" applyAlignment="1">
      <alignment horizontal="left"/>
    </xf>
    <xf numFmtId="0" fontId="53" fillId="0" borderId="0" xfId="73" applyAlignment="1">
      <alignment wrapText="1"/>
    </xf>
    <xf numFmtId="0" fontId="27" fillId="0" borderId="0" xfId="73" applyFont="1" applyAlignment="1">
      <alignment wrapText="1"/>
    </xf>
    <xf numFmtId="10" fontId="124" fillId="34" borderId="3" xfId="73" applyNumberFormat="1" applyFont="1" applyFill="1" applyBorder="1" applyAlignment="1">
      <alignment horizontal="right" vertical="center"/>
    </xf>
    <xf numFmtId="0" fontId="124" fillId="34" borderId="3" xfId="73" applyFont="1" applyFill="1" applyBorder="1" applyAlignment="1">
      <alignment horizontal="right" vertical="center" wrapText="1"/>
    </xf>
    <xf numFmtId="0" fontId="124" fillId="34" borderId="3" xfId="73" applyFont="1" applyFill="1" applyBorder="1" applyAlignment="1">
      <alignment horizontal="left" vertical="center" wrapText="1"/>
    </xf>
    <xf numFmtId="10" fontId="124" fillId="34" borderId="0" xfId="73" applyNumberFormat="1" applyFont="1" applyFill="1" applyBorder="1" applyAlignment="1">
      <alignment horizontal="right" vertical="center"/>
    </xf>
    <xf numFmtId="0" fontId="124" fillId="34" borderId="0" xfId="73" applyFont="1" applyFill="1" applyBorder="1" applyAlignment="1">
      <alignment horizontal="right" vertical="center" wrapText="1"/>
    </xf>
    <xf numFmtId="0" fontId="124" fillId="34" borderId="0" xfId="73" applyFont="1" applyFill="1" applyBorder="1" applyAlignment="1">
      <alignment horizontal="left" vertical="center" wrapText="1"/>
    </xf>
    <xf numFmtId="0" fontId="102" fillId="34" borderId="27" xfId="73" applyFont="1" applyFill="1" applyBorder="1" applyAlignment="1">
      <alignment horizontal="right" vertical="center"/>
    </xf>
    <xf numFmtId="0" fontId="102" fillId="34" borderId="27" xfId="73" applyFont="1" applyFill="1" applyBorder="1" applyAlignment="1">
      <alignment horizontal="right" vertical="center" wrapText="1"/>
    </xf>
    <xf numFmtId="0" fontId="102" fillId="34" borderId="27" xfId="73" applyFont="1" applyFill="1" applyBorder="1" applyAlignment="1">
      <alignment horizontal="left" vertical="center" wrapText="1"/>
    </xf>
    <xf numFmtId="0" fontId="125" fillId="34" borderId="0" xfId="73" applyFont="1" applyFill="1"/>
    <xf numFmtId="0" fontId="53" fillId="0" borderId="0" xfId="73"/>
    <xf numFmtId="0" fontId="124" fillId="0" borderId="31" xfId="73" applyFont="1" applyBorder="1" applyAlignment="1">
      <alignment horizontal="right" vertical="center"/>
    </xf>
    <xf numFmtId="10" fontId="124" fillId="0" borderId="3" xfId="73" applyNumberFormat="1" applyFont="1" applyBorder="1" applyAlignment="1">
      <alignment horizontal="right" vertical="center"/>
    </xf>
    <xf numFmtId="10" fontId="124" fillId="0" borderId="32" xfId="73" applyNumberFormat="1" applyFont="1" applyBorder="1" applyAlignment="1">
      <alignment horizontal="right" vertical="center"/>
    </xf>
    <xf numFmtId="0" fontId="124" fillId="0" borderId="3" xfId="73" applyFont="1" applyBorder="1" applyAlignment="1">
      <alignment horizontal="right" vertical="center"/>
    </xf>
    <xf numFmtId="0" fontId="124" fillId="0" borderId="35" xfId="73" applyFont="1" applyBorder="1" applyAlignment="1">
      <alignment horizontal="justify" vertical="center"/>
    </xf>
    <xf numFmtId="0" fontId="124" fillId="0" borderId="32" xfId="73" applyFont="1" applyBorder="1" applyAlignment="1">
      <alignment horizontal="justify" vertical="center"/>
    </xf>
    <xf numFmtId="0" fontId="124" fillId="0" borderId="29" xfId="73" applyFont="1" applyBorder="1" applyAlignment="1">
      <alignment horizontal="right" vertical="center"/>
    </xf>
    <xf numFmtId="10" fontId="124" fillId="0" borderId="0" xfId="73" applyNumberFormat="1" applyFont="1" applyBorder="1" applyAlignment="1">
      <alignment horizontal="right" vertical="center"/>
    </xf>
    <xf numFmtId="10" fontId="124" fillId="0" borderId="30" xfId="73" applyNumberFormat="1" applyFont="1" applyBorder="1" applyAlignment="1">
      <alignment horizontal="right" vertical="center"/>
    </xf>
    <xf numFmtId="0" fontId="124" fillId="0" borderId="0" xfId="73" applyFont="1" applyBorder="1" applyAlignment="1">
      <alignment horizontal="right" vertical="center"/>
    </xf>
    <xf numFmtId="0" fontId="124" fillId="0" borderId="13" xfId="73" applyFont="1" applyBorder="1" applyAlignment="1">
      <alignment horizontal="justify" vertical="center"/>
    </xf>
    <xf numFmtId="0" fontId="124" fillId="0" borderId="30" xfId="73" applyFont="1" applyBorder="1" applyAlignment="1">
      <alignment horizontal="justify" vertical="center"/>
    </xf>
    <xf numFmtId="0" fontId="124" fillId="0" borderId="33" xfId="73" applyFont="1" applyBorder="1" applyAlignment="1">
      <alignment horizontal="right" vertical="center"/>
    </xf>
    <xf numFmtId="10" fontId="124" fillId="0" borderId="28" xfId="73" applyNumberFormat="1" applyFont="1" applyBorder="1" applyAlignment="1">
      <alignment horizontal="right" vertical="center"/>
    </xf>
    <xf numFmtId="10" fontId="124" fillId="0" borderId="34" xfId="73" applyNumberFormat="1" applyFont="1" applyBorder="1" applyAlignment="1">
      <alignment horizontal="right" vertical="center"/>
    </xf>
    <xf numFmtId="0" fontId="124" fillId="0" borderId="28" xfId="73" applyFont="1" applyBorder="1" applyAlignment="1">
      <alignment horizontal="right" vertical="center"/>
    </xf>
    <xf numFmtId="0" fontId="124" fillId="0" borderId="36" xfId="73" applyFont="1" applyBorder="1" applyAlignment="1">
      <alignment horizontal="justify" vertical="center"/>
    </xf>
    <xf numFmtId="0" fontId="124" fillId="0" borderId="34" xfId="73" applyFont="1" applyBorder="1" applyAlignment="1">
      <alignment horizontal="justify" vertical="center"/>
    </xf>
    <xf numFmtId="0" fontId="102" fillId="0" borderId="29" xfId="73" applyFont="1" applyBorder="1" applyAlignment="1">
      <alignment horizontal="right" vertical="center" wrapText="1"/>
    </xf>
    <xf numFmtId="0" fontId="102" fillId="0" borderId="0" xfId="73" applyFont="1" applyBorder="1" applyAlignment="1">
      <alignment horizontal="right" vertical="center" wrapText="1"/>
    </xf>
    <xf numFmtId="0" fontId="102" fillId="0" borderId="30" xfId="73" applyFont="1" applyBorder="1" applyAlignment="1">
      <alignment horizontal="right" vertical="center" wrapText="1"/>
    </xf>
    <xf numFmtId="0" fontId="124" fillId="0" borderId="13" xfId="73" applyFont="1" applyBorder="1" applyAlignment="1">
      <alignment horizontal="justify" vertical="center" wrapText="1"/>
    </xf>
    <xf numFmtId="0" fontId="124" fillId="0" borderId="30" xfId="73" applyFont="1" applyBorder="1" applyAlignment="1">
      <alignment horizontal="justify" vertical="center" wrapText="1"/>
    </xf>
    <xf numFmtId="0" fontId="102" fillId="0" borderId="36" xfId="73" applyFont="1" applyBorder="1" applyAlignment="1">
      <alignment horizontal="justify" vertical="center" wrapText="1"/>
    </xf>
    <xf numFmtId="0" fontId="102" fillId="0" borderId="34" xfId="73" applyFont="1" applyBorder="1" applyAlignment="1">
      <alignment horizontal="justify" vertical="center" wrapText="1"/>
    </xf>
    <xf numFmtId="0" fontId="4" fillId="0" borderId="0" xfId="73" applyFont="1" applyAlignment="1">
      <alignment horizontal="justify" vertical="center"/>
    </xf>
    <xf numFmtId="0" fontId="125" fillId="0" borderId="0" xfId="73" applyFont="1"/>
    <xf numFmtId="0" fontId="126" fillId="34" borderId="0" xfId="73" applyFont="1" applyFill="1"/>
    <xf numFmtId="0" fontId="4" fillId="34" borderId="27" xfId="73" applyFont="1" applyFill="1" applyBorder="1"/>
    <xf numFmtId="3" fontId="4" fillId="34" borderId="27" xfId="73" applyNumberFormat="1" applyFont="1" applyFill="1" applyBorder="1"/>
    <xf numFmtId="3" fontId="4" fillId="34" borderId="0" xfId="73" applyNumberFormat="1" applyFont="1" applyFill="1"/>
    <xf numFmtId="0" fontId="4" fillId="34" borderId="0" xfId="73" applyFont="1" applyFill="1" applyAlignment="1">
      <alignment horizontal="right"/>
    </xf>
    <xf numFmtId="0" fontId="126" fillId="34" borderId="0" xfId="73" applyFont="1" applyFill="1" applyAlignment="1">
      <alignment vertical="center"/>
    </xf>
    <xf numFmtId="0" fontId="51" fillId="34" borderId="27" xfId="73" applyFont="1" applyFill="1" applyBorder="1" applyAlignment="1">
      <alignment horizontal="right" vertical="center" wrapText="1"/>
    </xf>
    <xf numFmtId="0" fontId="51" fillId="34" borderId="27" xfId="73" applyFont="1" applyFill="1" applyBorder="1" applyAlignment="1">
      <alignment horizontal="right" vertical="center"/>
    </xf>
    <xf numFmtId="0" fontId="51" fillId="34" borderId="27" xfId="73" applyFont="1" applyFill="1" applyBorder="1" applyAlignment="1">
      <alignment vertical="center"/>
    </xf>
    <xf numFmtId="0" fontId="51" fillId="34" borderId="0" xfId="73" applyFont="1" applyFill="1"/>
    <xf numFmtId="164" fontId="4" fillId="34" borderId="0" xfId="73" applyNumberFormat="1" applyFont="1" applyFill="1"/>
    <xf numFmtId="169" fontId="4" fillId="34" borderId="0" xfId="73" applyNumberFormat="1" applyFont="1" applyFill="1"/>
    <xf numFmtId="0" fontId="4" fillId="34" borderId="0" xfId="73" applyFont="1" applyFill="1" applyBorder="1"/>
    <xf numFmtId="164" fontId="4" fillId="34" borderId="0" xfId="73" applyNumberFormat="1" applyFont="1" applyFill="1" applyBorder="1"/>
    <xf numFmtId="169" fontId="4" fillId="34" borderId="0" xfId="73" applyNumberFormat="1" applyFont="1" applyFill="1" applyBorder="1"/>
    <xf numFmtId="3" fontId="53" fillId="34" borderId="0" xfId="73" applyNumberFormat="1" applyFill="1" applyBorder="1"/>
    <xf numFmtId="0" fontId="53" fillId="34" borderId="0" xfId="73" applyFill="1" applyBorder="1"/>
    <xf numFmtId="0" fontId="53" fillId="34" borderId="0" xfId="73" applyFill="1" applyBorder="1" applyAlignment="1">
      <alignment horizontal="right"/>
    </xf>
    <xf numFmtId="0" fontId="116" fillId="34" borderId="0" xfId="73" applyFont="1" applyFill="1" applyBorder="1" applyAlignment="1">
      <alignment horizontal="center"/>
    </xf>
    <xf numFmtId="0" fontId="127" fillId="34" borderId="0" xfId="73" applyFont="1" applyFill="1" applyBorder="1"/>
    <xf numFmtId="164" fontId="124" fillId="34" borderId="31" xfId="73" applyNumberFormat="1" applyFont="1" applyFill="1" applyBorder="1" applyAlignment="1">
      <alignment horizontal="right"/>
    </xf>
    <xf numFmtId="169" fontId="124" fillId="34" borderId="32" xfId="73" applyNumberFormat="1" applyFont="1" applyFill="1" applyBorder="1" applyAlignment="1">
      <alignment horizontal="right"/>
    </xf>
    <xf numFmtId="164" fontId="124" fillId="34" borderId="3" xfId="73" applyNumberFormat="1" applyFont="1" applyFill="1" applyBorder="1" applyAlignment="1">
      <alignment horizontal="right"/>
    </xf>
    <xf numFmtId="169" fontId="124" fillId="34" borderId="3" xfId="73" applyNumberFormat="1" applyFont="1" applyFill="1" applyBorder="1" applyAlignment="1">
      <alignment horizontal="right"/>
    </xf>
    <xf numFmtId="0" fontId="124" fillId="34" borderId="3" xfId="73" applyFont="1" applyFill="1" applyBorder="1"/>
    <xf numFmtId="0" fontId="124" fillId="34" borderId="32" xfId="73" applyFont="1" applyFill="1" applyBorder="1"/>
    <xf numFmtId="164" fontId="124" fillId="34" borderId="29" xfId="73" applyNumberFormat="1" applyFont="1" applyFill="1" applyBorder="1" applyAlignment="1">
      <alignment horizontal="right"/>
    </xf>
    <xf numFmtId="169" fontId="124" fillId="34" borderId="30" xfId="73" applyNumberFormat="1" applyFont="1" applyFill="1" applyBorder="1" applyAlignment="1">
      <alignment horizontal="right"/>
    </xf>
    <xf numFmtId="164" fontId="124" fillId="34" borderId="0" xfId="73" applyNumberFormat="1" applyFont="1" applyFill="1" applyBorder="1" applyAlignment="1">
      <alignment horizontal="right"/>
    </xf>
    <xf numFmtId="169" fontId="124" fillId="34" borderId="0" xfId="73" applyNumberFormat="1" applyFont="1" applyFill="1" applyBorder="1" applyAlignment="1">
      <alignment horizontal="right"/>
    </xf>
    <xf numFmtId="0" fontId="124" fillId="34" borderId="0" xfId="73" applyFont="1" applyFill="1" applyBorder="1"/>
    <xf numFmtId="0" fontId="124" fillId="34" borderId="30" xfId="73" applyFont="1" applyFill="1" applyBorder="1"/>
    <xf numFmtId="164" fontId="124" fillId="34" borderId="33" xfId="73" applyNumberFormat="1" applyFont="1" applyFill="1" applyBorder="1" applyAlignment="1">
      <alignment horizontal="right"/>
    </xf>
    <xf numFmtId="169" fontId="124" fillId="34" borderId="34" xfId="73" applyNumberFormat="1" applyFont="1" applyFill="1" applyBorder="1" applyAlignment="1">
      <alignment horizontal="right"/>
    </xf>
    <xf numFmtId="164" fontId="124" fillId="34" borderId="28" xfId="73" applyNumberFormat="1" applyFont="1" applyFill="1" applyBorder="1" applyAlignment="1">
      <alignment horizontal="right"/>
    </xf>
    <xf numFmtId="169" fontId="124" fillId="34" borderId="28" xfId="73" applyNumberFormat="1" applyFont="1" applyFill="1" applyBorder="1" applyAlignment="1">
      <alignment horizontal="right"/>
    </xf>
    <xf numFmtId="0" fontId="124" fillId="34" borderId="28" xfId="73" applyFont="1" applyFill="1" applyBorder="1"/>
    <xf numFmtId="0" fontId="124" fillId="34" borderId="34" xfId="73" applyFont="1" applyFill="1" applyBorder="1"/>
    <xf numFmtId="0" fontId="4" fillId="34" borderId="3" xfId="73" applyFont="1" applyFill="1" applyBorder="1" applyAlignment="1">
      <alignment vertical="top"/>
    </xf>
    <xf numFmtId="3" fontId="4" fillId="34" borderId="3" xfId="73" applyNumberFormat="1" applyFont="1" applyFill="1" applyBorder="1" applyAlignment="1">
      <alignment vertical="top"/>
    </xf>
    <xf numFmtId="0" fontId="4" fillId="34" borderId="0" xfId="73" applyFont="1" applyFill="1" applyBorder="1" applyAlignment="1">
      <alignment vertical="top"/>
    </xf>
    <xf numFmtId="3" fontId="4" fillId="34" borderId="0" xfId="73" applyNumberFormat="1" applyFont="1" applyFill="1" applyBorder="1" applyAlignment="1">
      <alignment vertical="top"/>
    </xf>
    <xf numFmtId="0" fontId="51" fillId="34" borderId="27" xfId="73" applyFont="1" applyFill="1" applyBorder="1" applyAlignment="1">
      <alignment horizontal="right" vertical="top"/>
    </xf>
    <xf numFmtId="0" fontId="4" fillId="34" borderId="27" xfId="73" applyFont="1" applyFill="1" applyBorder="1" applyAlignment="1">
      <alignment vertical="top"/>
    </xf>
    <xf numFmtId="0" fontId="83" fillId="34" borderId="0" xfId="73" applyFont="1" applyFill="1"/>
    <xf numFmtId="183" fontId="51" fillId="34" borderId="39" xfId="73" applyNumberFormat="1" applyFont="1" applyFill="1" applyBorder="1"/>
    <xf numFmtId="0" fontId="51" fillId="34" borderId="39" xfId="73" applyFont="1" applyFill="1" applyBorder="1" applyAlignment="1">
      <alignment horizontal="left"/>
    </xf>
    <xf numFmtId="183" fontId="51" fillId="54" borderId="0" xfId="73" applyNumberFormat="1" applyFont="1" applyFill="1" applyBorder="1"/>
    <xf numFmtId="0" fontId="51" fillId="54" borderId="0" xfId="73" applyFont="1" applyFill="1" applyBorder="1" applyAlignment="1">
      <alignment horizontal="left"/>
    </xf>
    <xf numFmtId="182" fontId="4" fillId="34" borderId="0" xfId="73" applyNumberFormat="1" applyFont="1" applyFill="1"/>
    <xf numFmtId="183" fontId="4" fillId="34" borderId="0" xfId="73" applyNumberFormat="1" applyFont="1" applyFill="1" applyBorder="1"/>
    <xf numFmtId="0" fontId="4" fillId="34" borderId="0" xfId="73" applyFont="1" applyFill="1" applyBorder="1" applyAlignment="1">
      <alignment horizontal="left"/>
    </xf>
    <xf numFmtId="169" fontId="4" fillId="34" borderId="0" xfId="58" applyNumberFormat="1" applyFont="1" applyFill="1" applyBorder="1"/>
    <xf numFmtId="0" fontId="4" fillId="34" borderId="3" xfId="73" applyFont="1" applyFill="1" applyBorder="1"/>
    <xf numFmtId="169" fontId="4" fillId="34" borderId="3" xfId="58" applyNumberFormat="1" applyFont="1" applyFill="1" applyBorder="1"/>
    <xf numFmtId="183" fontId="4" fillId="34" borderId="3" xfId="73" applyNumberFormat="1" applyFont="1" applyFill="1" applyBorder="1"/>
    <xf numFmtId="0" fontId="4" fillId="34" borderId="3" xfId="73" applyFont="1" applyFill="1" applyBorder="1" applyAlignment="1">
      <alignment horizontal="left"/>
    </xf>
    <xf numFmtId="0" fontId="51" fillId="34" borderId="0" xfId="73" applyFont="1" applyFill="1" applyBorder="1"/>
    <xf numFmtId="0" fontId="51" fillId="54" borderId="27" xfId="73" applyFont="1" applyFill="1" applyBorder="1"/>
    <xf numFmtId="0" fontId="128" fillId="34" borderId="0" xfId="73" applyFont="1" applyFill="1"/>
    <xf numFmtId="0" fontId="116" fillId="34" borderId="0" xfId="73" applyFont="1" applyFill="1" applyBorder="1"/>
    <xf numFmtId="0" fontId="126" fillId="0" borderId="0" xfId="73" applyFont="1" applyAlignment="1">
      <alignment wrapText="1"/>
    </xf>
    <xf numFmtId="187" fontId="4" fillId="34" borderId="3" xfId="73" applyNumberFormat="1" applyFont="1" applyFill="1" applyBorder="1" applyAlignment="1">
      <alignment horizontal="right"/>
    </xf>
    <xf numFmtId="187" fontId="4" fillId="34" borderId="0" xfId="73" applyNumberFormat="1" applyFont="1" applyFill="1" applyAlignment="1">
      <alignment horizontal="right"/>
    </xf>
    <xf numFmtId="0" fontId="51" fillId="54" borderId="27" xfId="73" applyFont="1" applyFill="1" applyBorder="1" applyAlignment="1">
      <alignment horizontal="right"/>
    </xf>
    <xf numFmtId="0" fontId="129" fillId="34" borderId="0" xfId="73" applyFont="1" applyFill="1"/>
    <xf numFmtId="0" fontId="83" fillId="34" borderId="0" xfId="73" applyFont="1" applyFill="1" applyBorder="1"/>
    <xf numFmtId="10" fontId="4" fillId="34" borderId="31" xfId="73" applyNumberFormat="1" applyFont="1" applyFill="1" applyBorder="1"/>
    <xf numFmtId="0" fontId="4" fillId="0" borderId="3" xfId="73" applyFont="1" applyFill="1" applyBorder="1"/>
    <xf numFmtId="0" fontId="4" fillId="0" borderId="32" xfId="73" applyFont="1" applyFill="1" applyBorder="1" applyAlignment="1">
      <alignment horizontal="left"/>
    </xf>
    <xf numFmtId="0" fontId="4" fillId="0" borderId="0" xfId="73" applyFont="1" applyFill="1"/>
    <xf numFmtId="10" fontId="4" fillId="0" borderId="31" xfId="73" applyNumberFormat="1" applyFont="1" applyFill="1" applyBorder="1"/>
    <xf numFmtId="0" fontId="4" fillId="34" borderId="32" xfId="73" applyFont="1" applyFill="1" applyBorder="1" applyAlignment="1">
      <alignment horizontal="left"/>
    </xf>
    <xf numFmtId="10" fontId="4" fillId="34" borderId="29" xfId="73" applyNumberFormat="1" applyFont="1" applyFill="1" applyBorder="1"/>
    <xf numFmtId="0" fontId="4" fillId="0" borderId="0" xfId="73" applyFont="1" applyFill="1" applyBorder="1"/>
    <xf numFmtId="0" fontId="4" fillId="0" borderId="30" xfId="73" applyFont="1" applyFill="1" applyBorder="1" applyAlignment="1">
      <alignment horizontal="left"/>
    </xf>
    <xf numFmtId="10" fontId="4" fillId="0" borderId="29" xfId="73" applyNumberFormat="1" applyFont="1" applyFill="1" applyBorder="1"/>
    <xf numFmtId="0" fontId="4" fillId="34" borderId="30" xfId="73" applyFont="1" applyFill="1" applyBorder="1" applyAlignment="1">
      <alignment horizontal="left"/>
    </xf>
    <xf numFmtId="3" fontId="4" fillId="0" borderId="0" xfId="73" applyNumberFormat="1" applyFont="1" applyFill="1" applyBorder="1"/>
    <xf numFmtId="3" fontId="4" fillId="34" borderId="0" xfId="73" applyNumberFormat="1" applyFont="1" applyFill="1" applyBorder="1"/>
    <xf numFmtId="0" fontId="51" fillId="34" borderId="33" xfId="73" applyFont="1" applyFill="1" applyBorder="1" applyAlignment="1">
      <alignment horizontal="right"/>
    </xf>
    <xf numFmtId="0" fontId="51" fillId="34" borderId="28" xfId="73" applyFont="1" applyFill="1" applyBorder="1" applyAlignment="1">
      <alignment horizontal="right"/>
    </xf>
    <xf numFmtId="0" fontId="51" fillId="34" borderId="28" xfId="73" applyFont="1" applyFill="1" applyBorder="1"/>
    <xf numFmtId="0" fontId="51" fillId="34" borderId="34" xfId="73" applyFont="1" applyFill="1" applyBorder="1"/>
    <xf numFmtId="0" fontId="116" fillId="34" borderId="0" xfId="73" applyFont="1" applyFill="1"/>
    <xf numFmtId="0" fontId="51" fillId="54" borderId="27" xfId="73" applyFont="1" applyFill="1" applyBorder="1" applyAlignment="1">
      <alignment horizontal="center"/>
    </xf>
    <xf numFmtId="187" fontId="4" fillId="34" borderId="3" xfId="73" applyNumberFormat="1" applyFont="1" applyFill="1" applyBorder="1"/>
    <xf numFmtId="187" fontId="4" fillId="34" borderId="0" xfId="73" applyNumberFormat="1" applyFont="1" applyFill="1"/>
    <xf numFmtId="0" fontId="4" fillId="34" borderId="27" xfId="73" applyFont="1" applyFill="1" applyBorder="1" applyAlignment="1">
      <alignment horizontal="right"/>
    </xf>
    <xf numFmtId="0" fontId="126" fillId="0" borderId="0" xfId="73" applyFont="1"/>
    <xf numFmtId="0" fontId="124" fillId="0" borderId="0" xfId="73" applyFont="1" applyBorder="1" applyAlignment="1">
      <alignment horizontal="justify" vertical="center" wrapText="1"/>
    </xf>
    <xf numFmtId="0" fontId="124" fillId="0" borderId="40" xfId="73" applyFont="1" applyBorder="1" applyAlignment="1">
      <alignment horizontal="justify" vertical="center" wrapText="1"/>
    </xf>
    <xf numFmtId="0" fontId="4" fillId="0" borderId="41" xfId="73" applyFont="1" applyBorder="1" applyAlignment="1">
      <alignment horizontal="justify" vertical="center" wrapText="1"/>
    </xf>
    <xf numFmtId="0" fontId="124" fillId="0" borderId="42" xfId="73" applyFont="1" applyBorder="1" applyAlignment="1">
      <alignment horizontal="justify" vertical="center" wrapText="1"/>
    </xf>
    <xf numFmtId="0" fontId="4" fillId="0" borderId="43" xfId="73" applyFont="1" applyBorder="1" applyAlignment="1">
      <alignment horizontal="justify" vertical="center" wrapText="1"/>
    </xf>
    <xf numFmtId="0" fontId="124" fillId="0" borderId="43" xfId="73" applyFont="1" applyBorder="1" applyAlignment="1">
      <alignment horizontal="justify" vertical="center" wrapText="1"/>
    </xf>
    <xf numFmtId="0" fontId="124" fillId="0" borderId="44" xfId="73" applyFont="1" applyBorder="1" applyAlignment="1">
      <alignment horizontal="justify" vertical="center" wrapText="1"/>
    </xf>
    <xf numFmtId="0" fontId="124" fillId="0" borderId="45" xfId="73" applyFont="1" applyBorder="1" applyAlignment="1">
      <alignment horizontal="justify" vertical="center" wrapText="1"/>
    </xf>
    <xf numFmtId="0" fontId="51" fillId="0" borderId="0" xfId="73" applyFont="1" applyBorder="1"/>
    <xf numFmtId="0" fontId="51" fillId="0" borderId="46" xfId="73" applyFont="1" applyBorder="1"/>
    <xf numFmtId="0" fontId="51" fillId="0" borderId="47" xfId="73" applyFont="1" applyBorder="1" applyAlignment="1">
      <alignment horizontal="justify" vertical="center"/>
    </xf>
    <xf numFmtId="0" fontId="4" fillId="0" borderId="0" xfId="73" applyFont="1"/>
    <xf numFmtId="0" fontId="4" fillId="34" borderId="0" xfId="435" applyFont="1" applyFill="1"/>
    <xf numFmtId="183" fontId="4" fillId="34" borderId="0" xfId="435" applyNumberFormat="1" applyFont="1" applyFill="1"/>
    <xf numFmtId="183" fontId="51" fillId="54" borderId="0" xfId="435" applyNumberFormat="1" applyFont="1" applyFill="1" applyBorder="1"/>
    <xf numFmtId="183" fontId="51" fillId="54" borderId="27" xfId="435" applyNumberFormat="1" applyFont="1" applyFill="1" applyBorder="1"/>
    <xf numFmtId="0" fontId="51" fillId="54" borderId="27" xfId="435" applyFont="1" applyFill="1" applyBorder="1" applyAlignment="1">
      <alignment horizontal="left"/>
    </xf>
    <xf numFmtId="0" fontId="4" fillId="34" borderId="0" xfId="435" applyFont="1" applyFill="1" applyAlignment="1">
      <alignment horizontal="left"/>
    </xf>
    <xf numFmtId="183" fontId="83" fillId="34" borderId="0" xfId="435" applyNumberFormat="1" applyFill="1"/>
    <xf numFmtId="0" fontId="83" fillId="34" borderId="0" xfId="435" applyFill="1" applyAlignment="1">
      <alignment horizontal="left"/>
    </xf>
    <xf numFmtId="183" fontId="4" fillId="34" borderId="0" xfId="435" applyNumberFormat="1" applyFont="1" applyFill="1" applyAlignment="1"/>
    <xf numFmtId="0" fontId="83" fillId="34" borderId="0" xfId="435" applyFill="1" applyAlignment="1">
      <alignment horizontal="center"/>
    </xf>
    <xf numFmtId="0" fontId="116" fillId="34" borderId="0" xfId="435" applyFont="1" applyFill="1" applyAlignment="1">
      <alignment horizontal="center"/>
    </xf>
    <xf numFmtId="0" fontId="51" fillId="34" borderId="27" xfId="435" applyFont="1" applyFill="1" applyBorder="1" applyAlignment="1">
      <alignment horizontal="center"/>
    </xf>
    <xf numFmtId="0" fontId="51" fillId="34" borderId="27" xfId="435" applyFont="1" applyFill="1" applyBorder="1" applyAlignment="1">
      <alignment horizontal="left"/>
    </xf>
    <xf numFmtId="0" fontId="25" fillId="0" borderId="0" xfId="2" applyAlignment="1" applyProtection="1"/>
    <xf numFmtId="0" fontId="25" fillId="34" borderId="0" xfId="2" applyFill="1" applyBorder="1" applyAlignment="1" applyProtection="1"/>
    <xf numFmtId="0" fontId="27" fillId="34" borderId="0" xfId="411" applyFont="1" applyFill="1"/>
    <xf numFmtId="0" fontId="2" fillId="0" borderId="0" xfId="476"/>
    <xf numFmtId="0" fontId="37" fillId="0" borderId="0" xfId="476" applyFont="1"/>
    <xf numFmtId="0" fontId="27" fillId="34" borderId="0" xfId="476" applyFont="1" applyFill="1" applyAlignment="1">
      <alignment wrapText="1"/>
    </xf>
    <xf numFmtId="0" fontId="90" fillId="34" borderId="0" xfId="476" applyFont="1" applyFill="1" applyAlignment="1">
      <alignment wrapText="1"/>
    </xf>
    <xf numFmtId="0" fontId="3" fillId="34" borderId="0" xfId="476" applyFont="1" applyFill="1"/>
    <xf numFmtId="0" fontId="2" fillId="34" borderId="0" xfId="476" applyFont="1" applyFill="1"/>
    <xf numFmtId="0" fontId="27" fillId="34" borderId="0" xfId="476" applyFont="1" applyFill="1" applyAlignment="1"/>
    <xf numFmtId="0" fontId="27" fillId="2" borderId="0" xfId="476" applyFont="1" applyFill="1" applyAlignment="1"/>
    <xf numFmtId="0" fontId="37" fillId="34" borderId="0" xfId="476" applyFont="1" applyFill="1"/>
    <xf numFmtId="164" fontId="3" fillId="34" borderId="0" xfId="476" applyNumberFormat="1" applyFont="1" applyFill="1"/>
    <xf numFmtId="164" fontId="2" fillId="2" borderId="0" xfId="476" applyNumberFormat="1" applyFill="1"/>
    <xf numFmtId="164" fontId="30" fillId="2" borderId="0" xfId="476" applyNumberFormat="1" applyFont="1" applyFill="1"/>
    <xf numFmtId="1" fontId="37" fillId="2" borderId="0" xfId="476" applyNumberFormat="1" applyFont="1" applyFill="1" applyAlignment="1">
      <alignment horizontal="center"/>
    </xf>
    <xf numFmtId="164" fontId="3" fillId="34" borderId="0" xfId="476" applyNumberFormat="1" applyFont="1" applyFill="1" applyBorder="1" applyAlignment="1">
      <alignment horizontal="center"/>
    </xf>
    <xf numFmtId="0" fontId="3" fillId="2" borderId="0" xfId="476" applyFont="1" applyFill="1" applyBorder="1" applyAlignment="1">
      <alignment horizontal="center"/>
    </xf>
    <xf numFmtId="164" fontId="3" fillId="34" borderId="3" xfId="476" applyNumberFormat="1" applyFont="1" applyFill="1" applyBorder="1" applyAlignment="1">
      <alignment horizontal="center"/>
    </xf>
    <xf numFmtId="0" fontId="3" fillId="2" borderId="3" xfId="476" applyFont="1" applyFill="1" applyBorder="1" applyAlignment="1">
      <alignment horizontal="center"/>
    </xf>
    <xf numFmtId="164" fontId="3" fillId="34" borderId="0" xfId="476" applyNumberFormat="1" applyFont="1" applyFill="1" applyAlignment="1">
      <alignment horizontal="center"/>
    </xf>
    <xf numFmtId="0" fontId="3" fillId="2" borderId="0" xfId="476" applyFont="1" applyFill="1" applyAlignment="1">
      <alignment horizontal="center"/>
    </xf>
    <xf numFmtId="0" fontId="2" fillId="2" borderId="0" xfId="476" applyFill="1"/>
    <xf numFmtId="0" fontId="2" fillId="2" borderId="0" xfId="476" applyFill="1" applyBorder="1"/>
    <xf numFmtId="0" fontId="32" fillId="2" borderId="0" xfId="476" applyFont="1" applyFill="1" applyAlignment="1">
      <alignment horizontal="center"/>
    </xf>
    <xf numFmtId="0" fontId="37" fillId="2" borderId="0" xfId="476" applyFont="1" applyFill="1" applyAlignment="1">
      <alignment horizontal="center"/>
    </xf>
    <xf numFmtId="0" fontId="32" fillId="2" borderId="50" xfId="476" applyFont="1" applyFill="1" applyBorder="1" applyAlignment="1">
      <alignment horizontal="center" wrapText="1"/>
    </xf>
    <xf numFmtId="0" fontId="32" fillId="2" borderId="0" xfId="476" applyFont="1" applyFill="1" applyAlignment="1">
      <alignment horizontal="left"/>
    </xf>
    <xf numFmtId="0" fontId="32" fillId="2" borderId="0" xfId="476" applyFont="1" applyFill="1" applyAlignment="1"/>
    <xf numFmtId="0" fontId="29" fillId="34" borderId="0" xfId="473" applyFont="1" applyFill="1" applyBorder="1" applyAlignment="1"/>
    <xf numFmtId="3" fontId="2" fillId="0" borderId="0" xfId="476" applyNumberFormat="1"/>
    <xf numFmtId="3" fontId="3" fillId="34" borderId="3" xfId="476" applyNumberFormat="1" applyFont="1" applyFill="1" applyBorder="1" applyAlignment="1">
      <alignment horizontal="right"/>
    </xf>
    <xf numFmtId="3" fontId="3" fillId="34" borderId="0" xfId="476" applyNumberFormat="1" applyFont="1" applyFill="1" applyAlignment="1">
      <alignment horizontal="right"/>
    </xf>
    <xf numFmtId="0" fontId="2" fillId="0" borderId="0" xfId="476" applyFill="1"/>
    <xf numFmtId="3" fontId="3" fillId="0" borderId="0" xfId="476" applyNumberFormat="1" applyFont="1" applyFill="1" applyAlignment="1">
      <alignment horizontal="right"/>
    </xf>
    <xf numFmtId="0" fontId="2" fillId="0" borderId="0" xfId="476" applyAlignment="1"/>
    <xf numFmtId="0" fontId="131" fillId="0" borderId="0" xfId="476" applyFont="1" applyAlignment="1"/>
    <xf numFmtId="0" fontId="131" fillId="0" borderId="0" xfId="476" applyFont="1" applyAlignment="1">
      <alignment wrapText="1"/>
    </xf>
    <xf numFmtId="0" fontId="131" fillId="0" borderId="51" xfId="476" applyFont="1" applyBorder="1" applyAlignment="1">
      <alignment wrapText="1"/>
    </xf>
    <xf numFmtId="169" fontId="2" fillId="0" borderId="3" xfId="476" applyNumberFormat="1" applyFill="1" applyBorder="1"/>
    <xf numFmtId="169" fontId="2" fillId="0" borderId="3" xfId="476" applyNumberFormat="1" applyBorder="1"/>
    <xf numFmtId="0" fontId="2" fillId="0" borderId="3" xfId="476" applyBorder="1"/>
    <xf numFmtId="169" fontId="2" fillId="0" borderId="0" xfId="476" applyNumberFormat="1" applyFill="1"/>
    <xf numFmtId="169" fontId="2" fillId="0" borderId="0" xfId="476" applyNumberFormat="1"/>
    <xf numFmtId="169" fontId="2" fillId="0" borderId="0" xfId="476" applyNumberFormat="1" applyAlignment="1">
      <alignment horizontal="right"/>
    </xf>
    <xf numFmtId="0" fontId="32" fillId="2" borderId="50" xfId="476" applyFont="1" applyFill="1" applyBorder="1" applyAlignment="1">
      <alignment horizontal="right" wrapText="1"/>
    </xf>
    <xf numFmtId="0" fontId="32" fillId="2" borderId="50" xfId="476" applyFont="1" applyFill="1" applyBorder="1" applyAlignment="1">
      <alignment horizontal="left" wrapText="1"/>
    </xf>
    <xf numFmtId="0" fontId="3" fillId="2" borderId="0" xfId="476" applyFont="1" applyFill="1"/>
    <xf numFmtId="0" fontId="34" fillId="34" borderId="0" xfId="473" applyFont="1" applyFill="1"/>
    <xf numFmtId="0" fontId="3" fillId="34" borderId="0" xfId="473" applyFont="1" applyFill="1"/>
    <xf numFmtId="0" fontId="37" fillId="2" borderId="0" xfId="476" applyFont="1" applyFill="1"/>
    <xf numFmtId="3" fontId="37" fillId="2" borderId="0" xfId="476" applyNumberFormat="1" applyFont="1" applyFill="1"/>
    <xf numFmtId="0" fontId="2" fillId="2" borderId="0" xfId="476" applyFont="1" applyFill="1"/>
    <xf numFmtId="3" fontId="3" fillId="2" borderId="3" xfId="476" applyNumberFormat="1" applyFont="1" applyFill="1" applyBorder="1"/>
    <xf numFmtId="3" fontId="2" fillId="2" borderId="3" xfId="476" applyNumberFormat="1" applyFill="1" applyBorder="1"/>
    <xf numFmtId="3" fontId="3" fillId="0" borderId="3" xfId="476" applyNumberFormat="1" applyFont="1" applyFill="1" applyBorder="1"/>
    <xf numFmtId="0" fontId="3" fillId="2" borderId="3" xfId="476" applyFont="1" applyFill="1" applyBorder="1" applyAlignment="1">
      <alignment horizontal="right"/>
    </xf>
    <xf numFmtId="3" fontId="3" fillId="2" borderId="0" xfId="476" applyNumberFormat="1" applyFont="1" applyFill="1"/>
    <xf numFmtId="3" fontId="2" fillId="2" borderId="0" xfId="476" applyNumberFormat="1" applyFill="1"/>
    <xf numFmtId="0" fontId="3" fillId="2" borderId="0" xfId="476" applyFont="1" applyFill="1" applyAlignment="1">
      <alignment horizontal="right"/>
    </xf>
    <xf numFmtId="0" fontId="29" fillId="2" borderId="0" xfId="476" applyFont="1" applyFill="1" applyAlignment="1"/>
    <xf numFmtId="0" fontId="27" fillId="34" borderId="0" xfId="438" applyFont="1" applyFill="1"/>
    <xf numFmtId="0" fontId="117" fillId="0" borderId="0" xfId="476" applyFont="1"/>
    <xf numFmtId="3" fontId="2" fillId="0" borderId="3" xfId="476" applyNumberFormat="1" applyBorder="1"/>
    <xf numFmtId="3" fontId="2" fillId="0" borderId="0" xfId="476" applyNumberFormat="1" applyFill="1"/>
    <xf numFmtId="0" fontId="2" fillId="0" borderId="3" xfId="476" applyBorder="1" applyAlignment="1">
      <alignment horizontal="right"/>
    </xf>
    <xf numFmtId="0" fontId="2" fillId="0" borderId="0" xfId="476" applyBorder="1"/>
    <xf numFmtId="0" fontId="2" fillId="0" borderId="0" xfId="476" applyFill="1" applyBorder="1"/>
    <xf numFmtId="175" fontId="37" fillId="0" borderId="0" xfId="476" applyNumberFormat="1" applyFont="1" applyBorder="1"/>
    <xf numFmtId="0" fontId="37" fillId="0" borderId="0" xfId="476" applyFont="1" applyBorder="1"/>
    <xf numFmtId="3" fontId="2" fillId="0" borderId="3" xfId="476" applyNumberFormat="1" applyFill="1" applyBorder="1"/>
    <xf numFmtId="3" fontId="2" fillId="0" borderId="0" xfId="476" applyNumberFormat="1" applyBorder="1"/>
    <xf numFmtId="3" fontId="2" fillId="0" borderId="0" xfId="476" applyNumberFormat="1" applyFill="1" applyBorder="1"/>
    <xf numFmtId="0" fontId="37" fillId="0" borderId="0" xfId="476" applyFont="1" applyBorder="1" applyAlignment="1">
      <alignment horizontal="right"/>
    </xf>
    <xf numFmtId="0" fontId="2" fillId="0" borderId="0" xfId="476" applyBorder="1" applyAlignment="1">
      <alignment horizontal="right"/>
    </xf>
    <xf numFmtId="0" fontId="91" fillId="0" borderId="0" xfId="476" applyFont="1" applyBorder="1" applyAlignment="1">
      <alignment horizontal="center"/>
    </xf>
    <xf numFmtId="0" fontId="132" fillId="0" borderId="0" xfId="476" applyFont="1" applyBorder="1"/>
    <xf numFmtId="0" fontId="116" fillId="0" borderId="0" xfId="476" applyFont="1" applyBorder="1" applyAlignment="1">
      <alignment horizontal="center"/>
    </xf>
    <xf numFmtId="0" fontId="127" fillId="0" borderId="0" xfId="476" applyFont="1" applyBorder="1"/>
    <xf numFmtId="0" fontId="117" fillId="0" borderId="0" xfId="476" applyFont="1" applyAlignment="1">
      <alignment wrapText="1"/>
    </xf>
    <xf numFmtId="0" fontId="117" fillId="0" borderId="0" xfId="476" applyFont="1" applyAlignment="1">
      <alignment vertical="top"/>
    </xf>
    <xf numFmtId="3" fontId="2" fillId="0" borderId="3" xfId="476" applyNumberFormat="1" applyFont="1" applyFill="1" applyBorder="1"/>
    <xf numFmtId="3" fontId="2" fillId="0" borderId="0" xfId="476" applyNumberFormat="1" applyFont="1" applyFill="1" applyBorder="1"/>
    <xf numFmtId="3" fontId="3" fillId="0" borderId="0" xfId="473" applyNumberFormat="1" applyFont="1" applyFill="1" applyBorder="1" applyAlignment="1">
      <alignment horizontal="right"/>
    </xf>
    <xf numFmtId="3" fontId="3" fillId="0" borderId="3" xfId="473" applyNumberFormat="1" applyFont="1" applyFill="1" applyBorder="1" applyAlignment="1">
      <alignment horizontal="right"/>
    </xf>
    <xf numFmtId="3" fontId="3" fillId="0" borderId="0" xfId="473" applyNumberFormat="1" applyFont="1" applyFill="1" applyBorder="1" applyAlignment="1">
      <alignment horizontal="center" vertical="center" wrapText="1"/>
    </xf>
    <xf numFmtId="0" fontId="3" fillId="0" borderId="0" xfId="473" applyFont="1" applyFill="1" applyBorder="1" applyAlignment="1">
      <alignment horizontal="center" vertical="center" wrapText="1"/>
    </xf>
    <xf numFmtId="0" fontId="2" fillId="0" borderId="3" xfId="476" applyFill="1" applyBorder="1" applyAlignment="1">
      <alignment horizontal="right"/>
    </xf>
    <xf numFmtId="3" fontId="2" fillId="0" borderId="3" xfId="476" applyNumberFormat="1" applyFill="1" applyBorder="1" applyAlignment="1">
      <alignment horizontal="right"/>
    </xf>
    <xf numFmtId="0" fontId="3" fillId="0" borderId="3" xfId="473" applyFont="1" applyFill="1" applyBorder="1" applyAlignment="1">
      <alignment horizontal="center" vertical="center" wrapText="1"/>
    </xf>
    <xf numFmtId="0" fontId="2" fillId="0" borderId="0" xfId="476" applyFill="1" applyBorder="1" applyAlignment="1">
      <alignment horizontal="right"/>
    </xf>
    <xf numFmtId="0" fontId="3" fillId="0" borderId="0" xfId="473" applyFont="1" applyFill="1" applyBorder="1" applyAlignment="1">
      <alignment horizontal="right"/>
    </xf>
    <xf numFmtId="0" fontId="3" fillId="0" borderId="0" xfId="473" applyFont="1" applyFill="1" applyBorder="1" applyAlignment="1">
      <alignment horizontal="right" wrapText="1"/>
    </xf>
    <xf numFmtId="0" fontId="3" fillId="0" borderId="0" xfId="473" applyFont="1" applyFill="1" applyBorder="1" applyAlignment="1">
      <alignment horizontal="center"/>
    </xf>
    <xf numFmtId="0" fontId="2" fillId="0" borderId="3" xfId="476" applyFill="1" applyBorder="1" applyAlignment="1">
      <alignment horizontal="center" wrapText="1"/>
    </xf>
    <xf numFmtId="0" fontId="2" fillId="0" borderId="3" xfId="476" applyFill="1" applyBorder="1" applyAlignment="1">
      <alignment horizontal="center"/>
    </xf>
    <xf numFmtId="0" fontId="3" fillId="0" borderId="3" xfId="473" applyFont="1" applyFill="1" applyBorder="1" applyAlignment="1">
      <alignment horizontal="right" wrapText="1"/>
    </xf>
    <xf numFmtId="0" fontId="3" fillId="0" borderId="3" xfId="473" applyFont="1" applyFill="1" applyBorder="1" applyAlignment="1">
      <alignment horizontal="center" wrapText="1"/>
    </xf>
    <xf numFmtId="0" fontId="3" fillId="0" borderId="3" xfId="473" applyFont="1" applyFill="1" applyBorder="1" applyAlignment="1">
      <alignment horizontal="right"/>
    </xf>
    <xf numFmtId="0" fontId="3" fillId="0" borderId="3" xfId="473" applyFont="1" applyFill="1" applyBorder="1" applyAlignment="1">
      <alignment horizontal="center"/>
    </xf>
    <xf numFmtId="0" fontId="32" fillId="0" borderId="0" xfId="476" applyFont="1" applyFill="1" applyBorder="1" applyAlignment="1">
      <alignment horizontal="center" wrapText="1"/>
    </xf>
    <xf numFmtId="0" fontId="32" fillId="0" borderId="0" xfId="473" applyFont="1" applyFill="1" applyBorder="1" applyAlignment="1">
      <alignment vertical="center"/>
    </xf>
    <xf numFmtId="0" fontId="3" fillId="0" borderId="0" xfId="473" applyFont="1" applyFill="1" applyBorder="1" applyAlignment="1">
      <alignment vertical="center"/>
    </xf>
    <xf numFmtId="0" fontId="2" fillId="0" borderId="0" xfId="476" applyAlignment="1">
      <alignment vertical="top"/>
    </xf>
    <xf numFmtId="0" fontId="27" fillId="34" borderId="0" xfId="438" applyFont="1" applyFill="1" applyAlignment="1">
      <alignment vertical="top"/>
    </xf>
    <xf numFmtId="3" fontId="37" fillId="0" borderId="0" xfId="476" applyNumberFormat="1" applyFont="1" applyBorder="1"/>
    <xf numFmtId="0" fontId="40" fillId="0" borderId="0" xfId="476" applyFont="1" applyBorder="1" applyAlignment="1">
      <alignment horizontal="right"/>
    </xf>
    <xf numFmtId="0" fontId="51" fillId="0" borderId="3" xfId="476" applyFont="1" applyBorder="1" applyAlignment="1">
      <alignment horizontal="right"/>
    </xf>
    <xf numFmtId="0" fontId="51" fillId="0" borderId="0" xfId="476" applyFont="1" applyBorder="1" applyAlignment="1">
      <alignment horizontal="right"/>
    </xf>
    <xf numFmtId="0" fontId="117" fillId="0" borderId="0" xfId="476" applyFont="1" applyAlignment="1"/>
    <xf numFmtId="0" fontId="3" fillId="0" borderId="0" xfId="476" applyNumberFormat="1" applyFont="1" applyFill="1" applyBorder="1" applyAlignment="1">
      <alignment horizontal="right"/>
    </xf>
    <xf numFmtId="0" fontId="3" fillId="0" borderId="0" xfId="476" applyNumberFormat="1" applyFont="1" applyFill="1" applyBorder="1" applyAlignment="1">
      <alignment horizontal="left"/>
    </xf>
    <xf numFmtId="0" fontId="3" fillId="0" borderId="0" xfId="476" applyFont="1" applyFill="1" applyBorder="1" applyAlignment="1">
      <alignment horizontal="left" vertical="top"/>
    </xf>
    <xf numFmtId="1" fontId="37" fillId="0" borderId="0" xfId="476" applyNumberFormat="1" applyFont="1" applyFill="1" applyBorder="1" applyAlignment="1">
      <alignment horizontal="right" vertical="center" wrapText="1"/>
    </xf>
    <xf numFmtId="0" fontId="37" fillId="0" borderId="0" xfId="476" applyFont="1" applyFill="1" applyBorder="1" applyAlignment="1">
      <alignment horizontal="right" vertical="center"/>
    </xf>
    <xf numFmtId="3" fontId="3" fillId="0" borderId="3" xfId="476" applyNumberFormat="1" applyFont="1" applyFill="1" applyBorder="1" applyAlignment="1">
      <alignment horizontal="right"/>
    </xf>
    <xf numFmtId="0" fontId="3" fillId="0" borderId="3" xfId="476" applyNumberFormat="1" applyFont="1" applyFill="1" applyBorder="1" applyAlignment="1">
      <alignment horizontal="left"/>
    </xf>
    <xf numFmtId="0" fontId="3" fillId="0" borderId="3" xfId="476" applyFont="1" applyFill="1" applyBorder="1" applyAlignment="1">
      <alignment horizontal="left" vertical="top"/>
    </xf>
    <xf numFmtId="0" fontId="37" fillId="0" borderId="0" xfId="476" applyNumberFormat="1" applyFont="1" applyFill="1" applyBorder="1" applyAlignment="1">
      <alignment horizontal="right"/>
    </xf>
    <xf numFmtId="49" fontId="3" fillId="0" borderId="0" xfId="476" applyNumberFormat="1" applyFont="1" applyFill="1" applyBorder="1" applyAlignment="1">
      <alignment horizontal="left"/>
    </xf>
    <xf numFmtId="3" fontId="3" fillId="0" borderId="0" xfId="476" applyNumberFormat="1" applyFont="1" applyFill="1" applyBorder="1" applyAlignment="1">
      <alignment horizontal="right"/>
    </xf>
    <xf numFmtId="0" fontId="3" fillId="0" borderId="0" xfId="476" applyFont="1" applyFill="1" applyBorder="1" applyAlignment="1">
      <alignment horizontal="left" vertical="center" wrapText="1"/>
    </xf>
    <xf numFmtId="0" fontId="3" fillId="0" borderId="3" xfId="476" applyFont="1" applyFill="1" applyBorder="1" applyAlignment="1">
      <alignment horizontal="center" vertical="center"/>
    </xf>
    <xf numFmtId="0" fontId="3" fillId="0" borderId="3" xfId="476" applyFont="1" applyFill="1" applyBorder="1" applyAlignment="1">
      <alignment horizontal="left" vertical="center" wrapText="1"/>
    </xf>
    <xf numFmtId="164" fontId="2" fillId="0" borderId="0" xfId="476" applyNumberFormat="1"/>
    <xf numFmtId="3" fontId="3" fillId="2" borderId="0" xfId="486" applyNumberFormat="1" applyFill="1" applyBorder="1" applyAlignment="1">
      <alignment horizontal="right"/>
    </xf>
    <xf numFmtId="164" fontId="2" fillId="2" borderId="0" xfId="476" applyNumberFormat="1" applyFill="1" applyBorder="1"/>
    <xf numFmtId="3" fontId="2" fillId="0" borderId="26" xfId="476" applyNumberFormat="1" applyBorder="1"/>
    <xf numFmtId="0" fontId="2" fillId="0" borderId="26" xfId="476" applyBorder="1"/>
    <xf numFmtId="164" fontId="3" fillId="34" borderId="0" xfId="476" applyNumberFormat="1" applyFont="1" applyFill="1" applyBorder="1"/>
    <xf numFmtId="0" fontId="131" fillId="0" borderId="0" xfId="476" applyFont="1" applyFill="1"/>
    <xf numFmtId="0" fontId="2" fillId="0" borderId="3" xfId="476" applyFill="1" applyBorder="1" applyAlignment="1">
      <alignment horizontal="right" wrapText="1"/>
    </xf>
    <xf numFmtId="0" fontId="116" fillId="0" borderId="0" xfId="476" applyFont="1"/>
    <xf numFmtId="0" fontId="51" fillId="0" borderId="0" xfId="476" applyFont="1"/>
    <xf numFmtId="4" fontId="2" fillId="0" borderId="0" xfId="476" applyNumberFormat="1"/>
    <xf numFmtId="4" fontId="2" fillId="0" borderId="3" xfId="476" applyNumberFormat="1" applyBorder="1" applyAlignment="1">
      <alignment horizontal="right"/>
    </xf>
    <xf numFmtId="169" fontId="51" fillId="0" borderId="3" xfId="476" applyNumberFormat="1" applyFont="1" applyBorder="1" applyAlignment="1">
      <alignment horizontal="right"/>
    </xf>
    <xf numFmtId="4" fontId="2" fillId="0" borderId="0" xfId="476" applyNumberFormat="1" applyAlignment="1">
      <alignment horizontal="right"/>
    </xf>
    <xf numFmtId="169" fontId="51" fillId="0" borderId="0" xfId="476" applyNumberFormat="1" applyFont="1" applyAlignment="1">
      <alignment horizontal="right"/>
    </xf>
    <xf numFmtId="0" fontId="51" fillId="0" borderId="3" xfId="476" applyFont="1" applyBorder="1" applyAlignment="1">
      <alignment horizontal="right" wrapText="1"/>
    </xf>
    <xf numFmtId="0" fontId="51" fillId="0" borderId="3" xfId="476" applyFont="1" applyBorder="1"/>
    <xf numFmtId="0" fontId="2" fillId="0" borderId="0" xfId="476" applyBorder="1" applyAlignment="1">
      <alignment horizontal="center"/>
    </xf>
    <xf numFmtId="0" fontId="2" fillId="0" borderId="0" xfId="476" applyFont="1" applyBorder="1"/>
    <xf numFmtId="3" fontId="124" fillId="0" borderId="3" xfId="476" applyNumberFormat="1" applyFont="1" applyBorder="1" applyAlignment="1">
      <alignment horizontal="right" vertical="center" wrapText="1"/>
    </xf>
    <xf numFmtId="0" fontId="124" fillId="0" borderId="3" xfId="476" applyFont="1" applyBorder="1" applyAlignment="1">
      <alignment horizontal="left" vertical="center" wrapText="1"/>
    </xf>
    <xf numFmtId="3" fontId="124" fillId="0" borderId="0" xfId="476" applyNumberFormat="1" applyFont="1" applyBorder="1" applyAlignment="1">
      <alignment horizontal="right" vertical="center" wrapText="1"/>
    </xf>
    <xf numFmtId="0" fontId="124" fillId="0" borderId="0" xfId="476" applyFont="1" applyBorder="1" applyAlignment="1">
      <alignment horizontal="left" vertical="center" wrapText="1"/>
    </xf>
    <xf numFmtId="0" fontId="124" fillId="0" borderId="50" xfId="476" applyFont="1" applyBorder="1" applyAlignment="1">
      <alignment horizontal="right" vertical="center" wrapText="1"/>
    </xf>
    <xf numFmtId="0" fontId="124" fillId="0" borderId="50" xfId="476" applyFont="1" applyBorder="1" applyAlignment="1">
      <alignment horizontal="left" vertical="center" wrapText="1"/>
    </xf>
    <xf numFmtId="0" fontId="2" fillId="0" borderId="0" xfId="476" applyFont="1"/>
    <xf numFmtId="0" fontId="3" fillId="0" borderId="0" xfId="500" applyFont="1" applyBorder="1"/>
    <xf numFmtId="0" fontId="32" fillId="0" borderId="0" xfId="500" applyFont="1" applyBorder="1"/>
    <xf numFmtId="169" fontId="3" fillId="0" borderId="0" xfId="500" applyNumberFormat="1" applyFont="1" applyBorder="1"/>
    <xf numFmtId="169" fontId="3" fillId="0" borderId="3" xfId="500" applyNumberFormat="1" applyFont="1" applyBorder="1"/>
    <xf numFmtId="0" fontId="3" fillId="34" borderId="0" xfId="500" applyNumberFormat="1" applyFont="1" applyFill="1" applyBorder="1" applyAlignment="1"/>
    <xf numFmtId="0" fontId="3" fillId="34" borderId="3" xfId="500" applyNumberFormat="1" applyFont="1" applyFill="1" applyBorder="1" applyAlignment="1"/>
    <xf numFmtId="169" fontId="3" fillId="0" borderId="0" xfId="500" applyNumberFormat="1" applyFont="1" applyFill="1" applyBorder="1"/>
    <xf numFmtId="0" fontId="3" fillId="0" borderId="0" xfId="500" applyNumberFormat="1" applyFont="1" applyFill="1" applyBorder="1" applyAlignment="1"/>
    <xf numFmtId="0" fontId="3" fillId="0" borderId="0" xfId="500" applyFont="1" applyFill="1" applyBorder="1" applyAlignment="1"/>
    <xf numFmtId="0" fontId="3" fillId="34" borderId="0" xfId="500" applyFont="1" applyFill="1" applyBorder="1" applyAlignment="1"/>
    <xf numFmtId="0" fontId="3" fillId="0" borderId="0" xfId="500" quotePrefix="1" applyNumberFormat="1" applyFont="1" applyFill="1" applyBorder="1" applyAlignment="1"/>
    <xf numFmtId="0" fontId="3" fillId="34" borderId="0" xfId="500" quotePrefix="1" applyNumberFormat="1" applyFont="1" applyFill="1" applyBorder="1" applyAlignment="1"/>
    <xf numFmtId="175" fontId="3" fillId="34" borderId="3" xfId="501" applyFont="1" applyFill="1" applyBorder="1" applyAlignment="1">
      <alignment horizontal="right" vertical="center" wrapText="1"/>
    </xf>
    <xf numFmtId="0" fontId="3" fillId="0" borderId="0" xfId="500" applyFont="1" applyBorder="1" applyAlignment="1">
      <alignment wrapText="1"/>
    </xf>
    <xf numFmtId="175" fontId="3" fillId="34" borderId="50" xfId="501" applyFont="1" applyFill="1" applyBorder="1" applyAlignment="1">
      <alignment horizontal="right" vertical="center" wrapText="1"/>
    </xf>
    <xf numFmtId="175" fontId="3" fillId="34" borderId="0" xfId="501" applyFont="1" applyFill="1" applyBorder="1" applyAlignment="1">
      <alignment vertical="center" wrapText="1"/>
    </xf>
    <xf numFmtId="175" fontId="3" fillId="34" borderId="3" xfId="501" applyFont="1" applyFill="1" applyBorder="1" applyAlignment="1">
      <alignment vertical="center" wrapText="1"/>
    </xf>
    <xf numFmtId="0" fontId="3" fillId="34" borderId="0" xfId="500" applyFont="1" applyFill="1" applyBorder="1" applyAlignment="1">
      <alignment horizontal="center" vertical="center"/>
    </xf>
    <xf numFmtId="175" fontId="32" fillId="34" borderId="0" xfId="501" applyFont="1" applyFill="1" applyBorder="1" applyAlignment="1">
      <alignment horizontal="left" vertical="center" wrapText="1"/>
    </xf>
    <xf numFmtId="175" fontId="32" fillId="34" borderId="0" xfId="501" applyFont="1" applyFill="1" applyBorder="1" applyAlignment="1">
      <alignment vertical="center" wrapText="1"/>
    </xf>
    <xf numFmtId="0" fontId="0" fillId="0" borderId="0" xfId="0" applyAlignment="1"/>
    <xf numFmtId="0" fontId="25" fillId="34" borderId="0" xfId="44" applyFont="1" applyFill="1" applyBorder="1" applyAlignment="1" applyProtection="1">
      <alignment horizontal="left"/>
    </xf>
    <xf numFmtId="0" fontId="105" fillId="34" borderId="0" xfId="2" applyFont="1" applyFill="1" applyAlignment="1" applyProtection="1">
      <alignment horizontal="left"/>
    </xf>
    <xf numFmtId="0" fontId="99" fillId="34" borderId="27" xfId="0" applyFont="1" applyFill="1" applyBorder="1" applyAlignment="1">
      <alignment horizontal="right" vertical="center" wrapText="1"/>
    </xf>
    <xf numFmtId="0" fontId="4" fillId="34" borderId="0" xfId="432" applyFill="1" applyBorder="1" applyAlignment="1">
      <alignment horizontal="center"/>
    </xf>
    <xf numFmtId="0" fontId="27" fillId="0" borderId="0" xfId="0" applyFont="1" applyAlignment="1">
      <alignment horizontal="left" vertical="center"/>
    </xf>
    <xf numFmtId="0" fontId="32" fillId="34" borderId="34" xfId="0" quotePrefix="1" applyNumberFormat="1" applyFont="1" applyFill="1" applyBorder="1"/>
    <xf numFmtId="0" fontId="102" fillId="34" borderId="28" xfId="73" applyFont="1" applyFill="1" applyBorder="1"/>
    <xf numFmtId="0" fontId="102" fillId="34" borderId="30" xfId="73" applyFont="1" applyFill="1" applyBorder="1"/>
    <xf numFmtId="0" fontId="102" fillId="34" borderId="0" xfId="73" applyFont="1" applyFill="1" applyBorder="1"/>
    <xf numFmtId="0" fontId="102" fillId="34" borderId="30" xfId="73" applyFont="1" applyFill="1" applyBorder="1" applyAlignment="1">
      <alignment horizontal="right"/>
    </xf>
    <xf numFmtId="164" fontId="102" fillId="34" borderId="29" xfId="73" applyNumberFormat="1" applyFont="1" applyFill="1" applyBorder="1" applyAlignment="1">
      <alignment horizontal="right"/>
    </xf>
    <xf numFmtId="169" fontId="102" fillId="34" borderId="0" xfId="73" applyNumberFormat="1" applyFont="1" applyFill="1" applyBorder="1" applyAlignment="1">
      <alignment horizontal="right"/>
    </xf>
    <xf numFmtId="0" fontId="102" fillId="34" borderId="0" xfId="73" applyFont="1" applyFill="1" applyBorder="1" applyAlignment="1">
      <alignment horizontal="right"/>
    </xf>
    <xf numFmtId="169" fontId="102" fillId="34" borderId="30" xfId="73" applyNumberFormat="1" applyFont="1" applyFill="1" applyBorder="1" applyAlignment="1">
      <alignment horizontal="right"/>
    </xf>
    <xf numFmtId="0" fontId="0" fillId="0" borderId="0" xfId="0" applyAlignment="1">
      <alignment wrapText="1"/>
    </xf>
    <xf numFmtId="0" fontId="27" fillId="34" borderId="0" xfId="425" applyFont="1" applyFill="1" applyAlignment="1">
      <alignment horizontal="left"/>
    </xf>
    <xf numFmtId="0" fontId="117" fillId="0" borderId="0" xfId="476" applyFont="1" applyAlignment="1">
      <alignment wrapText="1"/>
    </xf>
    <xf numFmtId="0" fontId="117" fillId="0" borderId="0" xfId="476" applyFont="1" applyAlignment="1">
      <alignment vertical="top" wrapText="1"/>
    </xf>
    <xf numFmtId="0" fontId="27" fillId="34" borderId="0" xfId="0" applyFont="1" applyFill="1" applyAlignment="1"/>
    <xf numFmtId="0" fontId="3" fillId="34" borderId="0" xfId="438" applyFont="1" applyFill="1"/>
    <xf numFmtId="0" fontId="1" fillId="34" borderId="0" xfId="502" applyFill="1"/>
    <xf numFmtId="9" fontId="0" fillId="34" borderId="0" xfId="505" applyFont="1" applyFill="1"/>
    <xf numFmtId="0" fontId="27" fillId="34" borderId="0" xfId="506" applyFont="1" applyFill="1" applyAlignment="1">
      <alignment horizontal="left"/>
    </xf>
    <xf numFmtId="0" fontId="37" fillId="34" borderId="0" xfId="502" applyFont="1" applyFill="1" applyBorder="1" applyAlignment="1">
      <alignment horizontal="center" vertical="top" wrapText="1"/>
    </xf>
    <xf numFmtId="177" fontId="1" fillId="34" borderId="3" xfId="502" applyNumberFormat="1" applyFont="1" applyFill="1" applyBorder="1" applyAlignment="1">
      <alignment horizontal="right"/>
    </xf>
    <xf numFmtId="0" fontId="124" fillId="34" borderId="3" xfId="502" applyFont="1" applyFill="1" applyBorder="1" applyAlignment="1">
      <alignment vertical="top" wrapText="1"/>
    </xf>
    <xf numFmtId="0" fontId="124" fillId="34" borderId="3" xfId="502" applyFont="1" applyFill="1" applyBorder="1" applyAlignment="1">
      <alignment horizontal="center" vertical="top" wrapText="1"/>
    </xf>
    <xf numFmtId="188" fontId="1" fillId="34" borderId="0" xfId="502" applyNumberFormat="1" applyFont="1" applyFill="1" applyBorder="1" applyAlignment="1">
      <alignment horizontal="right"/>
    </xf>
    <xf numFmtId="177" fontId="1" fillId="34" borderId="0" xfId="502" applyNumberFormat="1" applyFont="1" applyFill="1" applyBorder="1" applyAlignment="1">
      <alignment horizontal="right"/>
    </xf>
    <xf numFmtId="0" fontId="124" fillId="34" borderId="0" xfId="502" applyFont="1" applyFill="1" applyBorder="1" applyAlignment="1">
      <alignment vertical="top" wrapText="1"/>
    </xf>
    <xf numFmtId="0" fontId="124" fillId="34" borderId="0" xfId="502" applyFont="1" applyFill="1" applyBorder="1" applyAlignment="1">
      <alignment horizontal="center" vertical="top" wrapText="1"/>
    </xf>
    <xf numFmtId="0" fontId="1" fillId="34" borderId="0" xfId="502" applyFont="1" applyFill="1" applyBorder="1"/>
    <xf numFmtId="0" fontId="51" fillId="34" borderId="50" xfId="502" applyFont="1" applyFill="1" applyBorder="1" applyAlignment="1">
      <alignment horizontal="right" vertical="center"/>
    </xf>
    <xf numFmtId="0" fontId="51" fillId="34" borderId="50" xfId="502" applyFont="1" applyFill="1" applyBorder="1" applyAlignment="1">
      <alignment horizontal="center" vertical="center"/>
    </xf>
    <xf numFmtId="0" fontId="1" fillId="34" borderId="0" xfId="502" applyFont="1" applyFill="1" applyAlignment="1">
      <alignment horizontal="left" readingOrder="1"/>
    </xf>
    <xf numFmtId="0" fontId="134" fillId="34" borderId="0" xfId="503" applyFill="1" applyBorder="1" applyAlignment="1" applyProtection="1">
      <alignment horizontal="left"/>
    </xf>
    <xf numFmtId="0" fontId="29" fillId="34" borderId="0" xfId="506" applyFont="1" applyFill="1" applyBorder="1" applyAlignment="1">
      <alignment horizontal="left"/>
    </xf>
    <xf numFmtId="0" fontId="1" fillId="34" borderId="0" xfId="502" applyFont="1" applyFill="1"/>
    <xf numFmtId="0" fontId="135" fillId="34" borderId="0" xfId="502" applyFont="1" applyFill="1" applyAlignment="1">
      <alignment horizontal="left" vertical="center"/>
    </xf>
    <xf numFmtId="0" fontId="117" fillId="34" borderId="0" xfId="502" applyFont="1" applyFill="1"/>
    <xf numFmtId="0" fontId="117" fillId="34" borderId="0" xfId="502" applyFont="1" applyFill="1" applyBorder="1"/>
    <xf numFmtId="0" fontId="1" fillId="34" borderId="0" xfId="502" applyFont="1" applyFill="1" applyBorder="1" applyAlignment="1">
      <alignment horizontal="right" vertical="center" wrapText="1"/>
    </xf>
    <xf numFmtId="3" fontId="1" fillId="34" borderId="0" xfId="502" applyNumberFormat="1" applyFont="1" applyFill="1" applyBorder="1" applyAlignment="1">
      <alignment horizontal="right" vertical="center" wrapText="1"/>
    </xf>
    <xf numFmtId="0" fontId="1" fillId="34" borderId="0" xfId="502" applyFont="1" applyFill="1" applyBorder="1" applyAlignment="1">
      <alignment horizontal="center" vertical="center" wrapText="1"/>
    </xf>
    <xf numFmtId="0" fontId="1" fillId="34" borderId="3" xfId="502" applyFont="1" applyFill="1" applyBorder="1" applyAlignment="1">
      <alignment horizontal="right" vertical="center" wrapText="1"/>
    </xf>
    <xf numFmtId="3" fontId="1" fillId="34" borderId="3" xfId="502" applyNumberFormat="1" applyFont="1" applyFill="1" applyBorder="1" applyAlignment="1">
      <alignment horizontal="right" vertical="center" wrapText="1"/>
    </xf>
    <xf numFmtId="0" fontId="1" fillId="34" borderId="3" xfId="502" applyFont="1" applyFill="1" applyBorder="1" applyAlignment="1">
      <alignment horizontal="center" vertical="center" wrapText="1"/>
    </xf>
    <xf numFmtId="0" fontId="3" fillId="34" borderId="50" xfId="502" applyFont="1" applyFill="1" applyBorder="1" applyAlignment="1">
      <alignment horizontal="center" vertical="center" wrapText="1"/>
    </xf>
    <xf numFmtId="0" fontId="117" fillId="0" borderId="0" xfId="502" applyFont="1" applyAlignment="1">
      <alignment horizontal="justify" vertical="center"/>
    </xf>
    <xf numFmtId="0" fontId="83" fillId="34" borderId="0" xfId="502" applyFont="1" applyFill="1"/>
    <xf numFmtId="0" fontId="51" fillId="34" borderId="0" xfId="502" applyFont="1" applyFill="1" applyAlignment="1">
      <alignment horizontal="left" vertical="center"/>
    </xf>
    <xf numFmtId="0" fontId="37" fillId="34" borderId="0" xfId="502" applyFont="1" applyFill="1" applyAlignment="1">
      <alignment horizontal="left" vertical="top"/>
    </xf>
    <xf numFmtId="164" fontId="124" fillId="34" borderId="0" xfId="502" applyNumberFormat="1" applyFont="1" applyFill="1" applyBorder="1" applyAlignment="1">
      <alignment vertical="top" wrapText="1"/>
    </xf>
    <xf numFmtId="164" fontId="124" fillId="34" borderId="0" xfId="507" applyNumberFormat="1" applyFont="1" applyFill="1" applyBorder="1" applyAlignment="1">
      <alignment vertical="top" wrapText="1"/>
    </xf>
    <xf numFmtId="0" fontId="3" fillId="34" borderId="0" xfId="502" applyFont="1" applyFill="1" applyBorder="1" applyAlignment="1">
      <alignment horizontal="left" vertical="top"/>
    </xf>
    <xf numFmtId="164" fontId="124" fillId="34" borderId="3" xfId="502" applyNumberFormat="1" applyFont="1" applyFill="1" applyBorder="1" applyAlignment="1">
      <alignment vertical="top" wrapText="1"/>
    </xf>
    <xf numFmtId="164" fontId="124" fillId="34" borderId="3" xfId="507" applyNumberFormat="1" applyFont="1" applyFill="1" applyBorder="1" applyAlignment="1">
      <alignment vertical="top" wrapText="1"/>
    </xf>
    <xf numFmtId="0" fontId="3" fillId="34" borderId="3" xfId="502" applyFont="1" applyFill="1" applyBorder="1" applyAlignment="1">
      <alignment horizontal="left" vertical="top"/>
    </xf>
    <xf numFmtId="164" fontId="124" fillId="34" borderId="0" xfId="502" applyNumberFormat="1" applyFont="1" applyFill="1" applyAlignment="1">
      <alignment vertical="top" wrapText="1"/>
    </xf>
    <xf numFmtId="164" fontId="124" fillId="34" borderId="0" xfId="507" applyNumberFormat="1" applyFont="1" applyFill="1" applyAlignment="1">
      <alignment vertical="top" wrapText="1"/>
    </xf>
    <xf numFmtId="0" fontId="124" fillId="34" borderId="0" xfId="502" applyFont="1" applyFill="1" applyAlignment="1">
      <alignment vertical="top" wrapText="1"/>
    </xf>
    <xf numFmtId="0" fontId="3" fillId="34" borderId="0" xfId="502" applyFont="1" applyFill="1" applyAlignment="1">
      <alignment horizontal="left" vertical="top"/>
    </xf>
    <xf numFmtId="0" fontId="124" fillId="34" borderId="0" xfId="507" applyFont="1" applyFill="1" applyAlignment="1">
      <alignment vertical="top" wrapText="1"/>
    </xf>
    <xf numFmtId="0" fontId="51" fillId="34" borderId="0" xfId="502" applyFont="1" applyFill="1"/>
    <xf numFmtId="0" fontId="32" fillId="34" borderId="50" xfId="502" applyFont="1" applyFill="1" applyBorder="1" applyAlignment="1">
      <alignment horizontal="center" vertical="center" wrapText="1"/>
    </xf>
    <xf numFmtId="164" fontId="32" fillId="34" borderId="50" xfId="502" applyNumberFormat="1" applyFont="1" applyFill="1" applyBorder="1" applyAlignment="1">
      <alignment horizontal="center" vertical="center" wrapText="1"/>
    </xf>
    <xf numFmtId="0" fontId="32" fillId="34" borderId="50" xfId="502" applyFont="1" applyFill="1" applyBorder="1" applyAlignment="1">
      <alignment horizontal="left" vertical="center" wrapText="1"/>
    </xf>
    <xf numFmtId="0" fontId="138" fillId="34" borderId="0" xfId="502" applyFont="1" applyFill="1" applyAlignment="1">
      <alignment horizontal="center" vertical="center" readingOrder="1"/>
    </xf>
    <xf numFmtId="0" fontId="1" fillId="34" borderId="0" xfId="502" applyFont="1" applyFill="1" applyAlignment="1"/>
    <xf numFmtId="0" fontId="1" fillId="34" borderId="0" xfId="502" applyFont="1" applyFill="1" applyAlignment="1">
      <alignment horizontal="left"/>
    </xf>
    <xf numFmtId="0" fontId="117" fillId="34" borderId="0" xfId="502" applyFont="1" applyFill="1" applyAlignment="1">
      <alignment horizontal="left" vertical="center"/>
    </xf>
    <xf numFmtId="0" fontId="134" fillId="34" borderId="0" xfId="503" applyFont="1" applyFill="1" applyBorder="1" applyAlignment="1" applyProtection="1">
      <alignment horizontal="left"/>
    </xf>
    <xf numFmtId="0" fontId="83" fillId="34" borderId="0" xfId="502" applyFont="1" applyFill="1" applyBorder="1" applyAlignment="1">
      <alignment horizontal="right" vertical="center" wrapText="1"/>
    </xf>
    <xf numFmtId="3" fontId="83" fillId="34" borderId="0" xfId="502" applyNumberFormat="1" applyFont="1" applyFill="1" applyBorder="1" applyAlignment="1">
      <alignment horizontal="right" vertical="center" wrapText="1"/>
    </xf>
    <xf numFmtId="0" fontId="117" fillId="34" borderId="0" xfId="502" applyFont="1" applyFill="1" applyAlignment="1">
      <alignment horizontal="justify" vertical="center"/>
    </xf>
    <xf numFmtId="0" fontId="1" fillId="34" borderId="0" xfId="502" applyFont="1" applyFill="1" applyBorder="1" applyAlignment="1">
      <alignment horizontal="left" vertical="center" wrapText="1"/>
    </xf>
    <xf numFmtId="0" fontId="116" fillId="34" borderId="0" xfId="502" applyFont="1" applyFill="1" applyAlignment="1">
      <alignment horizontal="left" vertical="center"/>
    </xf>
    <xf numFmtId="0" fontId="83" fillId="34" borderId="0" xfId="502" applyFont="1" applyFill="1" applyAlignment="1">
      <alignment horizontal="left" vertical="center"/>
    </xf>
    <xf numFmtId="0" fontId="1" fillId="34" borderId="31" xfId="502" applyFont="1" applyFill="1" applyBorder="1" applyAlignment="1">
      <alignment horizontal="right" vertical="center" wrapText="1"/>
    </xf>
    <xf numFmtId="0" fontId="1" fillId="34" borderId="32" xfId="502" applyFont="1" applyFill="1" applyBorder="1" applyAlignment="1">
      <alignment horizontal="right" vertical="center" wrapText="1"/>
    </xf>
    <xf numFmtId="3" fontId="1" fillId="34" borderId="31" xfId="502" applyNumberFormat="1" applyFont="1" applyFill="1" applyBorder="1" applyAlignment="1">
      <alignment horizontal="right" vertical="center" wrapText="1"/>
    </xf>
    <xf numFmtId="3" fontId="1" fillId="34" borderId="32" xfId="502" applyNumberFormat="1" applyFont="1" applyFill="1" applyBorder="1" applyAlignment="1">
      <alignment horizontal="right" vertical="center" wrapText="1"/>
    </xf>
    <xf numFmtId="0" fontId="1" fillId="34" borderId="29" xfId="502" applyFont="1" applyFill="1" applyBorder="1" applyAlignment="1">
      <alignment horizontal="right" vertical="center" wrapText="1"/>
    </xf>
    <xf numFmtId="0" fontId="1" fillId="34" borderId="30" xfId="502" applyFont="1" applyFill="1" applyBorder="1" applyAlignment="1">
      <alignment horizontal="right" vertical="center" wrapText="1"/>
    </xf>
    <xf numFmtId="3" fontId="1" fillId="34" borderId="29" xfId="502" applyNumberFormat="1" applyFont="1" applyFill="1" applyBorder="1" applyAlignment="1">
      <alignment horizontal="right" vertical="center" wrapText="1"/>
    </xf>
    <xf numFmtId="3" fontId="1" fillId="34" borderId="30" xfId="502" applyNumberFormat="1" applyFont="1" applyFill="1" applyBorder="1" applyAlignment="1">
      <alignment horizontal="right" vertical="center" wrapText="1"/>
    </xf>
    <xf numFmtId="0" fontId="1" fillId="34" borderId="35" xfId="502" applyFont="1" applyFill="1" applyBorder="1" applyAlignment="1">
      <alignment horizontal="center" vertical="center" wrapText="1"/>
    </xf>
    <xf numFmtId="0" fontId="1" fillId="34" borderId="13" xfId="502" applyFont="1" applyFill="1" applyBorder="1" applyAlignment="1">
      <alignment horizontal="center" vertical="center" wrapText="1"/>
    </xf>
    <xf numFmtId="0" fontId="1" fillId="34" borderId="36" xfId="502" applyFont="1" applyFill="1" applyBorder="1" applyAlignment="1">
      <alignment horizontal="center" vertical="center" wrapText="1"/>
    </xf>
    <xf numFmtId="0" fontId="116" fillId="34" borderId="0" xfId="502" applyFont="1" applyFill="1" applyBorder="1" applyAlignment="1">
      <alignment horizontal="left" vertical="center" wrapText="1"/>
    </xf>
    <xf numFmtId="0" fontId="1" fillId="34" borderId="33" xfId="502" applyFont="1" applyFill="1" applyBorder="1" applyAlignment="1">
      <alignment horizontal="right" vertical="center" wrapText="1"/>
    </xf>
    <xf numFmtId="0" fontId="1" fillId="34" borderId="34" xfId="502" applyFont="1" applyFill="1" applyBorder="1" applyAlignment="1">
      <alignment horizontal="right" vertical="center" wrapText="1"/>
    </xf>
    <xf numFmtId="0" fontId="1" fillId="34" borderId="51" xfId="502" applyFont="1" applyFill="1" applyBorder="1" applyAlignment="1">
      <alignment horizontal="right" vertical="center" wrapText="1"/>
    </xf>
    <xf numFmtId="0" fontId="3" fillId="34" borderId="0" xfId="506" applyFont="1" applyFill="1"/>
    <xf numFmtId="0" fontId="92" fillId="34" borderId="0" xfId="506" applyFont="1" applyFill="1"/>
    <xf numFmtId="9" fontId="3" fillId="34" borderId="0" xfId="505" applyFont="1" applyFill="1"/>
    <xf numFmtId="164" fontId="3" fillId="34" borderId="0" xfId="506" applyNumberFormat="1" applyFont="1" applyFill="1"/>
    <xf numFmtId="2" fontId="3" fillId="34" borderId="0" xfId="506" applyNumberFormat="1" applyFont="1" applyFill="1"/>
    <xf numFmtId="0" fontId="27" fillId="34" borderId="0" xfId="506" applyFont="1" applyFill="1"/>
    <xf numFmtId="0" fontId="35" fillId="34" borderId="0" xfId="506" applyFont="1" applyFill="1"/>
    <xf numFmtId="0" fontId="37" fillId="34" borderId="0" xfId="506" applyFont="1" applyFill="1"/>
    <xf numFmtId="2" fontId="124" fillId="34" borderId="0" xfId="502" applyNumberFormat="1" applyFont="1" applyFill="1"/>
    <xf numFmtId="0" fontId="124" fillId="34" borderId="3" xfId="502" applyFont="1" applyFill="1" applyBorder="1"/>
    <xf numFmtId="0" fontId="3" fillId="34" borderId="3" xfId="506" applyFont="1" applyFill="1" applyBorder="1"/>
    <xf numFmtId="0" fontId="37" fillId="34" borderId="0" xfId="506" applyFont="1" applyFill="1" applyBorder="1"/>
    <xf numFmtId="0" fontId="124" fillId="34" borderId="0" xfId="502" applyFont="1" applyFill="1"/>
    <xf numFmtId="0" fontId="3" fillId="34" borderId="0" xfId="506" applyFont="1" applyFill="1" applyBorder="1"/>
    <xf numFmtId="1" fontId="28" fillId="34" borderId="0" xfId="493" applyNumberFormat="1" applyFont="1" applyFill="1"/>
    <xf numFmtId="169" fontId="28" fillId="34" borderId="0" xfId="493" applyNumberFormat="1" applyFont="1" applyFill="1"/>
    <xf numFmtId="164" fontId="28" fillId="34" borderId="0" xfId="493" applyNumberFormat="1" applyFont="1" applyFill="1"/>
    <xf numFmtId="0" fontId="28" fillId="34" borderId="0" xfId="506" applyFont="1" applyFill="1"/>
    <xf numFmtId="1" fontId="3" fillId="34" borderId="0" xfId="506" applyNumberFormat="1" applyFont="1" applyFill="1"/>
    <xf numFmtId="1" fontId="3" fillId="34" borderId="0" xfId="504" applyNumberFormat="1" applyFont="1" applyFill="1"/>
    <xf numFmtId="0" fontId="32" fillId="34" borderId="50" xfId="506" applyFont="1" applyFill="1" applyBorder="1" applyAlignment="1">
      <alignment horizontal="right" vertical="center"/>
    </xf>
    <xf numFmtId="0" fontId="32" fillId="34" borderId="0" xfId="506" applyFont="1" applyFill="1" applyAlignment="1">
      <alignment vertical="center"/>
    </xf>
    <xf numFmtId="0" fontId="32" fillId="34" borderId="0" xfId="506" applyFont="1" applyFill="1" applyAlignment="1">
      <alignment horizontal="right" vertical="center" wrapText="1"/>
    </xf>
    <xf numFmtId="0" fontId="3" fillId="34" borderId="50" xfId="506" applyFont="1" applyFill="1" applyBorder="1" applyAlignment="1">
      <alignment vertical="center" wrapText="1"/>
    </xf>
    <xf numFmtId="0" fontId="32" fillId="34" borderId="0" xfId="506" applyFont="1" applyFill="1" applyAlignment="1">
      <alignment horizontal="center" vertical="center" wrapText="1"/>
    </xf>
    <xf numFmtId="0" fontId="32" fillId="34" borderId="0" xfId="506" applyFont="1" applyFill="1" applyAlignment="1">
      <alignment horizontal="centerContinuous" vertical="center"/>
    </xf>
    <xf numFmtId="0" fontId="27" fillId="34" borderId="0" xfId="506" applyFont="1" applyFill="1" applyAlignment="1">
      <alignment vertical="center" wrapText="1"/>
    </xf>
    <xf numFmtId="0" fontId="32" fillId="34" borderId="0" xfId="506" applyFont="1" applyFill="1" applyAlignment="1">
      <alignment horizontal="centerContinuous"/>
    </xf>
    <xf numFmtId="0" fontId="29" fillId="34" borderId="0" xfId="506" applyFont="1" applyFill="1" applyAlignment="1">
      <alignment horizontal="left" vertical="center"/>
    </xf>
    <xf numFmtId="0" fontId="29" fillId="34" borderId="0" xfId="506" applyFont="1" applyFill="1" applyAlignment="1">
      <alignment horizontal="left"/>
    </xf>
    <xf numFmtId="0" fontId="32" fillId="34" borderId="0" xfId="506" applyFont="1" applyFill="1" applyAlignment="1">
      <alignment horizontal="left"/>
    </xf>
    <xf numFmtId="0" fontId="30" fillId="34" borderId="0" xfId="506" applyFont="1" applyFill="1"/>
    <xf numFmtId="0" fontId="27" fillId="34" borderId="0" xfId="508" applyFont="1" applyFill="1"/>
    <xf numFmtId="0" fontId="27" fillId="34" borderId="0" xfId="508" applyFont="1" applyFill="1" applyBorder="1"/>
    <xf numFmtId="3" fontId="3" fillId="34" borderId="0" xfId="414" applyNumberFormat="1" applyFont="1" applyFill="1" applyBorder="1" applyAlignment="1">
      <alignment horizontal="right"/>
    </xf>
    <xf numFmtId="0" fontId="3" fillId="34" borderId="3" xfId="414" applyFont="1" applyFill="1" applyBorder="1"/>
    <xf numFmtId="0" fontId="3" fillId="34" borderId="3" xfId="508" applyFont="1" applyFill="1" applyBorder="1"/>
    <xf numFmtId="3" fontId="3" fillId="34" borderId="3" xfId="414" applyNumberFormat="1" applyFont="1" applyFill="1" applyBorder="1" applyAlignment="1">
      <alignment horizontal="right"/>
    </xf>
    <xf numFmtId="0" fontId="27" fillId="34" borderId="0" xfId="414" applyFont="1" applyFill="1" applyBorder="1"/>
    <xf numFmtId="0" fontId="3" fillId="34" borderId="0" xfId="414" applyFont="1" applyFill="1" applyBorder="1"/>
    <xf numFmtId="0" fontId="3" fillId="34" borderId="0" xfId="508" applyFont="1" applyFill="1"/>
    <xf numFmtId="189" fontId="27" fillId="34" borderId="0" xfId="414" applyNumberFormat="1" applyFont="1" applyFill="1" applyBorder="1"/>
    <xf numFmtId="0" fontId="32" fillId="34" borderId="50" xfId="414" applyFont="1" applyFill="1" applyBorder="1" applyAlignment="1">
      <alignment horizontal="right" vertical="center" wrapText="1"/>
    </xf>
    <xf numFmtId="0" fontId="3" fillId="34" borderId="50" xfId="414" applyFont="1" applyFill="1" applyBorder="1" applyAlignment="1">
      <alignment vertical="center"/>
    </xf>
    <xf numFmtId="0" fontId="35" fillId="34" borderId="0" xfId="414" applyFont="1" applyFill="1" applyBorder="1"/>
    <xf numFmtId="0" fontId="140" fillId="34" borderId="0" xfId="414" applyFont="1" applyFill="1" applyBorder="1" applyAlignment="1">
      <alignment horizontal="centerContinuous" vertical="center"/>
    </xf>
    <xf numFmtId="0" fontId="27" fillId="34" borderId="0" xfId="414" applyFont="1" applyFill="1" applyBorder="1" applyAlignment="1">
      <alignment vertical="center"/>
    </xf>
    <xf numFmtId="189" fontId="3" fillId="34" borderId="0" xfId="414" applyNumberFormat="1" applyFont="1" applyFill="1" applyBorder="1" applyAlignment="1">
      <alignment horizontal="center"/>
    </xf>
    <xf numFmtId="190" fontId="3" fillId="34" borderId="0" xfId="414" applyNumberFormat="1" applyFont="1" applyFill="1" applyBorder="1" applyAlignment="1">
      <alignment horizontal="center"/>
    </xf>
    <xf numFmtId="0" fontId="27" fillId="34" borderId="0" xfId="414" applyFont="1" applyFill="1" applyBorder="1" applyAlignment="1">
      <alignment horizontal="center" vertical="center"/>
    </xf>
    <xf numFmtId="0" fontId="27" fillId="34" borderId="0" xfId="414" applyFont="1" applyFill="1" applyBorder="1" applyAlignment="1">
      <alignment horizontal="centerContinuous" vertical="center"/>
    </xf>
    <xf numFmtId="0" fontId="141" fillId="34" borderId="0" xfId="414" applyFont="1" applyFill="1" applyBorder="1" applyAlignment="1">
      <alignment horizontal="centerContinuous" vertical="center"/>
    </xf>
    <xf numFmtId="0" fontId="142" fillId="34" borderId="0" xfId="414" applyFont="1" applyFill="1" applyBorder="1" applyAlignment="1">
      <alignment horizontal="centerContinuous"/>
    </xf>
    <xf numFmtId="0" fontId="143" fillId="34" borderId="0" xfId="414" applyFont="1" applyFill="1" applyBorder="1" applyAlignment="1"/>
    <xf numFmtId="0" fontId="92" fillId="34" borderId="0" xfId="508" applyFont="1" applyFill="1"/>
    <xf numFmtId="0" fontId="32" fillId="34" borderId="0" xfId="508" applyFont="1" applyFill="1"/>
    <xf numFmtId="0" fontId="27" fillId="34" borderId="0" xfId="508" applyFont="1" applyFill="1" applyAlignment="1">
      <alignment vertical="center" wrapText="1"/>
    </xf>
    <xf numFmtId="0" fontId="32" fillId="34" borderId="0" xfId="508" applyFont="1" applyFill="1" applyAlignment="1">
      <alignment horizontal="left" vertical="center"/>
    </xf>
    <xf numFmtId="0" fontId="29" fillId="34" borderId="0" xfId="508" applyFont="1" applyFill="1" applyAlignment="1">
      <alignment horizontal="left" vertical="center"/>
    </xf>
    <xf numFmtId="0" fontId="0" fillId="0" borderId="0" xfId="0" applyAlignment="1">
      <alignment vertical="top"/>
    </xf>
    <xf numFmtId="0" fontId="27" fillId="34" borderId="0" xfId="503" applyFont="1" applyFill="1" applyBorder="1" applyAlignment="1">
      <alignment horizontal="left" vertical="top"/>
    </xf>
    <xf numFmtId="0" fontId="1" fillId="34" borderId="0" xfId="502" applyFill="1" applyAlignment="1">
      <alignment vertical="top"/>
    </xf>
    <xf numFmtId="0" fontId="139" fillId="34" borderId="0" xfId="503" applyFont="1" applyFill="1" applyAlignment="1">
      <alignment horizontal="left" vertical="top"/>
    </xf>
    <xf numFmtId="0" fontId="1" fillId="34" borderId="0" xfId="502" applyFont="1" applyFill="1" applyAlignment="1">
      <alignment vertical="top"/>
    </xf>
    <xf numFmtId="0" fontId="27" fillId="34" borderId="0" xfId="425" applyFont="1" applyFill="1" applyAlignment="1">
      <alignment vertical="top"/>
    </xf>
    <xf numFmtId="0" fontId="5" fillId="34" borderId="0" xfId="0" applyFont="1" applyFill="1" applyAlignment="1">
      <alignment horizontal="left"/>
    </xf>
    <xf numFmtId="0" fontId="27" fillId="34" borderId="0" xfId="0" applyFont="1" applyFill="1" applyBorder="1"/>
    <xf numFmtId="0" fontId="35" fillId="34" borderId="0" xfId="0" applyFont="1" applyFill="1" applyBorder="1"/>
    <xf numFmtId="0" fontId="25" fillId="34" borderId="0" xfId="2" applyFill="1" applyAlignment="1" applyProtection="1">
      <alignment wrapText="1"/>
    </xf>
    <xf numFmtId="0" fontId="25" fillId="34" borderId="0" xfId="2" applyFill="1" applyAlignment="1" applyProtection="1"/>
    <xf numFmtId="0" fontId="32" fillId="34" borderId="0" xfId="438" applyFont="1" applyFill="1"/>
    <xf numFmtId="0" fontId="25" fillId="0" borderId="0" xfId="2" applyAlignment="1" applyProtection="1"/>
    <xf numFmtId="0" fontId="0" fillId="0" borderId="0" xfId="0" applyNumberFormat="1" applyAlignment="1">
      <alignment vertical="top"/>
    </xf>
    <xf numFmtId="0" fontId="25" fillId="0" borderId="0" xfId="2" applyFont="1" applyAlignment="1" applyProtection="1"/>
    <xf numFmtId="0" fontId="25" fillId="34" borderId="0" xfId="2" applyFill="1" applyAlignment="1" applyProtection="1">
      <alignment horizontal="left"/>
    </xf>
    <xf numFmtId="0" fontId="0" fillId="0" borderId="0" xfId="0" applyAlignment="1">
      <alignment horizontal="left"/>
    </xf>
    <xf numFmtId="0" fontId="32" fillId="34" borderId="0" xfId="0" applyFont="1" applyFill="1"/>
    <xf numFmtId="0" fontId="25" fillId="34" borderId="0" xfId="2" applyFont="1" applyFill="1" applyAlignment="1" applyProtection="1"/>
    <xf numFmtId="0" fontId="0" fillId="34" borderId="0" xfId="0" applyFill="1" applyAlignment="1"/>
    <xf numFmtId="0" fontId="32" fillId="34" borderId="0" xfId="0" applyFont="1" applyFill="1" applyAlignment="1"/>
    <xf numFmtId="0" fontId="27" fillId="34" borderId="0" xfId="0" applyFont="1" applyFill="1" applyAlignment="1"/>
    <xf numFmtId="0" fontId="25" fillId="34" borderId="0" xfId="2" applyFill="1" applyAlignment="1" applyProtection="1"/>
    <xf numFmtId="0" fontId="27" fillId="34" borderId="0" xfId="48" applyFont="1" applyFill="1" applyAlignment="1"/>
    <xf numFmtId="0" fontId="29" fillId="34" borderId="0" xfId="473" applyFont="1" applyFill="1" applyBorder="1" applyAlignment="1"/>
    <xf numFmtId="0" fontId="32" fillId="2" borderId="0" xfId="0" applyFont="1" applyFill="1" applyAlignment="1"/>
    <xf numFmtId="0" fontId="29" fillId="2" borderId="0" xfId="0" applyFont="1" applyFill="1" applyAlignment="1"/>
    <xf numFmtId="0" fontId="0" fillId="0" borderId="3" xfId="0" applyBorder="1"/>
    <xf numFmtId="0" fontId="0" fillId="0" borderId="3" xfId="0" applyBorder="1" applyAlignment="1">
      <alignment horizontal="right"/>
    </xf>
    <xf numFmtId="3" fontId="0" fillId="0" borderId="0" xfId="0" applyNumberFormat="1"/>
    <xf numFmtId="9" fontId="0" fillId="0" borderId="0" xfId="0" applyNumberFormat="1"/>
    <xf numFmtId="3" fontId="0" fillId="0" borderId="0" xfId="0" applyNumberFormat="1" applyFill="1"/>
    <xf numFmtId="3" fontId="0" fillId="0" borderId="3" xfId="0" applyNumberFormat="1" applyBorder="1"/>
    <xf numFmtId="9" fontId="0" fillId="0" borderId="3" xfId="0" applyNumberFormat="1" applyBorder="1"/>
    <xf numFmtId="0" fontId="35" fillId="34" borderId="0" xfId="473" applyFont="1" applyFill="1"/>
    <xf numFmtId="0" fontId="117" fillId="0" borderId="0" xfId="0" applyFont="1"/>
    <xf numFmtId="0" fontId="29" fillId="34" borderId="0" xfId="48" applyNumberFormat="1" applyFont="1" applyFill="1" applyAlignment="1">
      <alignment horizontal="left" vertical="top"/>
    </xf>
    <xf numFmtId="0" fontId="32" fillId="34" borderId="0" xfId="0" applyFont="1" applyFill="1" applyAlignment="1">
      <alignment horizontal="left"/>
    </xf>
    <xf numFmtId="0" fontId="32" fillId="34" borderId="0" xfId="426" applyFont="1" applyFill="1" applyAlignment="1">
      <alignment horizontal="left"/>
    </xf>
    <xf numFmtId="0" fontId="32" fillId="34" borderId="0" xfId="438" applyFont="1" applyFill="1" applyAlignment="1">
      <alignment horizontal="left"/>
    </xf>
    <xf numFmtId="0" fontId="5" fillId="34" borderId="0" xfId="0" applyFont="1" applyFill="1" applyAlignment="1">
      <alignment horizontal="left"/>
    </xf>
    <xf numFmtId="0" fontId="27" fillId="34" borderId="0" xfId="426" applyFont="1" applyFill="1"/>
    <xf numFmtId="0" fontId="32" fillId="34" borderId="0" xfId="48" applyFont="1" applyFill="1" applyAlignment="1">
      <alignment horizontal="left"/>
    </xf>
    <xf numFmtId="0" fontId="32" fillId="34" borderId="0" xfId="435" applyFont="1" applyFill="1" applyAlignment="1">
      <alignment horizontal="left"/>
    </xf>
    <xf numFmtId="0" fontId="27" fillId="34" borderId="0" xfId="127" applyFont="1" applyFill="1" applyAlignment="1">
      <alignment horizontal="left"/>
    </xf>
    <xf numFmtId="0" fontId="25" fillId="34" borderId="0" xfId="44" applyFont="1" applyFill="1" applyBorder="1" applyAlignment="1" applyProtection="1">
      <alignment horizontal="left"/>
    </xf>
    <xf numFmtId="0" fontId="29" fillId="34" borderId="0" xfId="132" applyFont="1" applyFill="1" applyAlignment="1">
      <alignment horizontal="left"/>
    </xf>
    <xf numFmtId="0" fontId="32" fillId="34" borderId="2" xfId="132" applyFont="1" applyFill="1" applyBorder="1" applyAlignment="1">
      <alignment horizontal="left" vertical="top" wrapText="1"/>
    </xf>
    <xf numFmtId="0" fontId="32" fillId="34" borderId="0" xfId="132" applyFont="1" applyFill="1" applyBorder="1" applyAlignment="1">
      <alignment horizontal="left" vertical="top" wrapText="1"/>
    </xf>
    <xf numFmtId="0" fontId="32" fillId="34" borderId="3" xfId="132" applyFont="1" applyFill="1" applyBorder="1" applyAlignment="1">
      <alignment horizontal="left" vertical="top" wrapText="1"/>
    </xf>
    <xf numFmtId="0" fontId="32" fillId="34" borderId="0" xfId="132" applyFont="1" applyFill="1" applyAlignment="1">
      <alignment horizontal="left"/>
    </xf>
    <xf numFmtId="0" fontId="29" fillId="34" borderId="0" xfId="86" applyFont="1" applyFill="1" applyBorder="1" applyAlignment="1">
      <alignment horizontal="left"/>
    </xf>
    <xf numFmtId="0" fontId="0" fillId="0" borderId="0" xfId="0" applyAlignment="1">
      <alignment horizontal="left"/>
    </xf>
    <xf numFmtId="0" fontId="27" fillId="34" borderId="0" xfId="132" applyFont="1" applyFill="1" applyBorder="1" applyAlignment="1">
      <alignment horizontal="left" vertical="top"/>
    </xf>
    <xf numFmtId="0" fontId="35" fillId="34" borderId="0" xfId="132" applyFont="1" applyFill="1" applyBorder="1" applyAlignment="1">
      <alignment horizontal="left"/>
    </xf>
    <xf numFmtId="0" fontId="0" fillId="34" borderId="0" xfId="0" applyFill="1" applyAlignment="1">
      <alignment horizontal="left"/>
    </xf>
    <xf numFmtId="0" fontId="32" fillId="34" borderId="0" xfId="134" applyFont="1" applyFill="1" applyAlignment="1">
      <alignment horizontal="left"/>
    </xf>
    <xf numFmtId="0" fontId="27" fillId="34" borderId="0" xfId="134" applyFont="1" applyFill="1" applyAlignment="1">
      <alignment horizontal="left"/>
    </xf>
    <xf numFmtId="0" fontId="27" fillId="34" borderId="0" xfId="134" applyFont="1" applyFill="1" applyAlignment="1">
      <alignment vertical="top"/>
    </xf>
    <xf numFmtId="0" fontId="35" fillId="34" borderId="0" xfId="134" applyFont="1" applyFill="1" applyAlignment="1">
      <alignment horizontal="left"/>
    </xf>
    <xf numFmtId="0" fontId="27" fillId="34" borderId="0" xfId="134" applyFont="1" applyFill="1" applyAlignment="1">
      <alignment vertical="top" wrapText="1"/>
    </xf>
    <xf numFmtId="0" fontId="32" fillId="34" borderId="0" xfId="127" applyFont="1" applyFill="1" applyAlignment="1">
      <alignment vertical="center"/>
    </xf>
    <xf numFmtId="0" fontId="29" fillId="34" borderId="0" xfId="127" applyFont="1" applyFill="1" applyAlignment="1">
      <alignment vertical="center"/>
    </xf>
    <xf numFmtId="0" fontId="32" fillId="2" borderId="2"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3" xfId="0" applyFont="1" applyFill="1" applyBorder="1" applyAlignment="1">
      <alignment horizontal="left" vertical="top" wrapText="1"/>
    </xf>
    <xf numFmtId="0" fontId="27" fillId="0" borderId="0" xfId="0" applyFont="1" applyAlignment="1">
      <alignment wrapText="1"/>
    </xf>
    <xf numFmtId="0" fontId="23" fillId="0" borderId="0" xfId="0" applyFont="1" applyAlignment="1">
      <alignment wrapText="1"/>
    </xf>
    <xf numFmtId="0" fontId="32" fillId="2" borderId="3" xfId="0" applyFont="1" applyFill="1" applyBorder="1" applyAlignment="1">
      <alignment horizontal="center"/>
    </xf>
    <xf numFmtId="0" fontId="32" fillId="2" borderId="0" xfId="0" applyFont="1" applyFill="1" applyAlignment="1">
      <alignment horizontal="left" wrapText="1"/>
    </xf>
    <xf numFmtId="0" fontId="32" fillId="34" borderId="0" xfId="0" applyFont="1" applyFill="1"/>
    <xf numFmtId="0" fontId="27" fillId="34" borderId="0" xfId="0" applyFont="1" applyFill="1" applyAlignment="1">
      <alignment horizontal="left" vertical="top"/>
    </xf>
    <xf numFmtId="0" fontId="29" fillId="34" borderId="0" xfId="0" applyFont="1" applyFill="1" applyAlignment="1">
      <alignment vertical="top" wrapText="1"/>
    </xf>
    <xf numFmtId="0" fontId="0" fillId="34" borderId="0" xfId="0" applyFill="1" applyAlignment="1">
      <alignment vertical="top" wrapText="1"/>
    </xf>
    <xf numFmtId="1" fontId="32" fillId="34" borderId="0" xfId="1" applyNumberFormat="1" applyFont="1" applyFill="1" applyBorder="1" applyAlignment="1" applyProtection="1">
      <alignment horizontal="right" wrapText="1"/>
      <protection locked="0"/>
    </xf>
    <xf numFmtId="0" fontId="25" fillId="34" borderId="0" xfId="2" applyFont="1" applyFill="1" applyAlignment="1" applyProtection="1"/>
    <xf numFmtId="0" fontId="27" fillId="34" borderId="0" xfId="0" applyFont="1" applyFill="1" applyAlignment="1">
      <alignment wrapText="1"/>
    </xf>
    <xf numFmtId="0" fontId="23" fillId="34" borderId="0" xfId="0" applyFont="1" applyFill="1" applyAlignment="1">
      <alignment wrapText="1"/>
    </xf>
    <xf numFmtId="1" fontId="32" fillId="34" borderId="3" xfId="1" applyNumberFormat="1" applyFont="1" applyFill="1" applyBorder="1" applyAlignment="1" applyProtection="1">
      <alignment horizontal="right" wrapText="1"/>
      <protection locked="0"/>
    </xf>
    <xf numFmtId="0" fontId="32" fillId="34" borderId="0" xfId="0" applyFont="1" applyFill="1" applyAlignment="1">
      <alignment vertical="top" wrapText="1"/>
    </xf>
    <xf numFmtId="0" fontId="5" fillId="34" borderId="0" xfId="0" applyFont="1" applyFill="1" applyAlignment="1">
      <alignment vertical="top" wrapText="1"/>
    </xf>
    <xf numFmtId="1" fontId="27" fillId="34" borderId="0" xfId="127" applyNumberFormat="1" applyFont="1" applyFill="1" applyAlignment="1">
      <alignment horizontal="left" vertical="top" wrapText="1"/>
    </xf>
    <xf numFmtId="0" fontId="0" fillId="0" borderId="0" xfId="0" applyAlignment="1">
      <alignment wrapText="1"/>
    </xf>
    <xf numFmtId="0" fontId="32" fillId="34" borderId="2" xfId="127" applyFont="1" applyFill="1" applyBorder="1" applyAlignment="1">
      <alignment horizontal="left" vertical="top" wrapText="1"/>
    </xf>
    <xf numFmtId="0" fontId="32" fillId="34" borderId="0" xfId="127" applyFont="1" applyFill="1" applyBorder="1" applyAlignment="1">
      <alignment horizontal="left" vertical="top" wrapText="1"/>
    </xf>
    <xf numFmtId="0" fontId="32" fillId="34" borderId="3" xfId="127" applyFont="1" applyFill="1" applyBorder="1" applyAlignment="1">
      <alignment horizontal="left" vertical="top" wrapText="1"/>
    </xf>
    <xf numFmtId="0" fontId="32" fillId="34" borderId="0" xfId="137" applyFont="1" applyFill="1" applyAlignment="1"/>
    <xf numFmtId="1" fontId="35" fillId="34" borderId="0" xfId="127" applyNumberFormat="1" applyFont="1" applyFill="1" applyAlignment="1">
      <alignment horizontal="left"/>
    </xf>
    <xf numFmtId="0" fontId="27" fillId="34" borderId="0" xfId="0" applyFont="1" applyFill="1" applyAlignment="1">
      <alignment horizontal="left"/>
    </xf>
    <xf numFmtId="0" fontId="27" fillId="34" borderId="0" xfId="0" applyFont="1" applyFill="1" applyAlignment="1">
      <alignment horizontal="left" vertical="top" wrapText="1"/>
    </xf>
    <xf numFmtId="0" fontId="0" fillId="0" borderId="0" xfId="0" applyAlignment="1">
      <alignment vertical="top"/>
    </xf>
    <xf numFmtId="0" fontId="35" fillId="0" borderId="0" xfId="0" applyFont="1" applyAlignment="1">
      <alignment horizontal="left"/>
    </xf>
    <xf numFmtId="0" fontId="27" fillId="2" borderId="0" xfId="0" applyFont="1" applyFill="1" applyAlignment="1">
      <alignment wrapText="1"/>
    </xf>
    <xf numFmtId="0" fontId="8" fillId="2" borderId="0" xfId="0" applyFont="1" applyFill="1" applyAlignment="1">
      <alignment wrapText="1"/>
    </xf>
    <xf numFmtId="0" fontId="32" fillId="34" borderId="0" xfId="0" applyFont="1" applyFill="1" applyAlignment="1">
      <alignment horizontal="left" vertical="center"/>
    </xf>
    <xf numFmtId="0" fontId="86" fillId="34" borderId="0" xfId="0" applyFont="1" applyFill="1" applyAlignment="1">
      <alignment horizontal="left" vertical="top"/>
    </xf>
    <xf numFmtId="0" fontId="87" fillId="34" borderId="0" xfId="0" applyFont="1" applyFill="1" applyAlignment="1">
      <alignment horizontal="left" vertical="top"/>
    </xf>
    <xf numFmtId="0" fontId="29" fillId="34" borderId="0" xfId="0" applyFont="1" applyFill="1" applyAlignment="1"/>
    <xf numFmtId="0" fontId="0" fillId="34" borderId="0" xfId="0" applyFill="1" applyAlignment="1"/>
    <xf numFmtId="0" fontId="32" fillId="34" borderId="0" xfId="0" applyFont="1" applyFill="1" applyAlignment="1"/>
    <xf numFmtId="0" fontId="5" fillId="34" borderId="0" xfId="0" applyFont="1" applyFill="1" applyAlignment="1"/>
    <xf numFmtId="0" fontId="32" fillId="34" borderId="0" xfId="0" applyFont="1" applyFill="1" applyBorder="1" applyAlignment="1">
      <alignment horizontal="left"/>
    </xf>
    <xf numFmtId="0" fontId="29" fillId="34" borderId="0" xfId="0" applyFont="1" applyFill="1" applyBorder="1" applyAlignment="1">
      <alignment horizontal="left"/>
    </xf>
    <xf numFmtId="0" fontId="25" fillId="34" borderId="0" xfId="2" applyFill="1" applyAlignment="1" applyProtection="1"/>
    <xf numFmtId="0" fontId="27" fillId="34" borderId="0" xfId="420" applyFont="1" applyFill="1" applyAlignment="1">
      <alignment horizontal="left"/>
    </xf>
    <xf numFmtId="0" fontId="32" fillId="34" borderId="0" xfId="0" applyNumberFormat="1" applyFont="1" applyFill="1" applyAlignment="1">
      <alignment horizontal="left" wrapText="1"/>
    </xf>
    <xf numFmtId="0" fontId="0" fillId="0" borderId="0" xfId="0" applyAlignment="1">
      <alignment horizontal="left" wrapText="1"/>
    </xf>
    <xf numFmtId="0" fontId="35" fillId="34" borderId="0" xfId="0" applyFont="1" applyFill="1" applyAlignment="1">
      <alignment horizontal="left"/>
    </xf>
    <xf numFmtId="0" fontId="32" fillId="34" borderId="0" xfId="411" applyFont="1" applyFill="1" applyBorder="1" applyAlignment="1">
      <alignment horizontal="right" vertical="center" wrapText="1"/>
    </xf>
    <xf numFmtId="0" fontId="32" fillId="34" borderId="0" xfId="411" applyFont="1" applyFill="1" applyBorder="1" applyAlignment="1">
      <alignment horizontal="center" vertical="center"/>
    </xf>
    <xf numFmtId="0" fontId="32" fillId="34" borderId="28" xfId="0" applyNumberFormat="1" applyFont="1" applyFill="1" applyBorder="1" applyAlignment="1" applyProtection="1">
      <alignment horizontal="center" vertical="center"/>
      <protection locked="0"/>
    </xf>
    <xf numFmtId="0" fontId="0" fillId="0" borderId="3" xfId="0" applyBorder="1" applyAlignment="1">
      <alignment horizontal="center" vertical="center"/>
    </xf>
    <xf numFmtId="0" fontId="25" fillId="34" borderId="0" xfId="2" applyFill="1" applyBorder="1" applyAlignment="1" applyProtection="1">
      <alignment horizontal="left"/>
    </xf>
    <xf numFmtId="164" fontId="32" fillId="34" borderId="27" xfId="0" applyNumberFormat="1" applyFont="1" applyFill="1" applyBorder="1" applyAlignment="1">
      <alignment horizontal="center" vertical="center" wrapText="1"/>
    </xf>
    <xf numFmtId="0" fontId="32" fillId="34" borderId="27" xfId="411" applyFont="1" applyFill="1" applyBorder="1" applyAlignment="1">
      <alignment horizontal="center" vertical="center"/>
    </xf>
    <xf numFmtId="0" fontId="27" fillId="34" borderId="0" xfId="411" applyFont="1" applyFill="1" applyBorder="1" applyAlignment="1" applyProtection="1">
      <alignment horizontal="left" vertical="top"/>
    </xf>
    <xf numFmtId="0" fontId="32" fillId="34" borderId="28" xfId="411" applyFont="1" applyFill="1" applyBorder="1" applyAlignment="1">
      <alignment horizontal="right" vertical="center" wrapText="1"/>
    </xf>
    <xf numFmtId="0" fontId="32" fillId="34" borderId="3" xfId="411" applyFont="1" applyFill="1" applyBorder="1" applyAlignment="1">
      <alignment horizontal="right" vertical="center" wrapText="1"/>
    </xf>
    <xf numFmtId="0" fontId="32" fillId="34" borderId="0" xfId="411" applyFont="1" applyFill="1" applyBorder="1" applyAlignment="1">
      <alignment horizontal="left"/>
    </xf>
    <xf numFmtId="0" fontId="35" fillId="34" borderId="0" xfId="411" applyFont="1" applyFill="1" applyBorder="1" applyAlignment="1">
      <alignment horizontal="left"/>
    </xf>
    <xf numFmtId="0" fontId="35" fillId="34" borderId="0" xfId="0" applyFont="1" applyFill="1" applyBorder="1" applyAlignment="1">
      <alignment horizontal="left"/>
    </xf>
    <xf numFmtId="0" fontId="5" fillId="34" borderId="0" xfId="421" applyFont="1" applyFill="1" applyBorder="1" applyAlignment="1">
      <alignment horizontal="center" vertical="center" wrapText="1"/>
    </xf>
    <xf numFmtId="0" fontId="27" fillId="34" borderId="0" xfId="411" applyFont="1" applyFill="1" applyAlignment="1">
      <alignment vertical="top" wrapText="1"/>
    </xf>
    <xf numFmtId="0" fontId="27" fillId="34" borderId="0" xfId="411" applyFont="1" applyFill="1" applyAlignment="1">
      <alignment vertical="top"/>
    </xf>
    <xf numFmtId="0" fontId="32" fillId="34" borderId="0" xfId="411" applyFont="1" applyFill="1" applyAlignment="1" applyProtection="1">
      <alignment horizontal="left"/>
    </xf>
    <xf numFmtId="0" fontId="35" fillId="34" borderId="0" xfId="411" applyFont="1" applyFill="1" applyAlignment="1">
      <alignment horizontal="left"/>
    </xf>
    <xf numFmtId="0" fontId="96" fillId="34" borderId="0" xfId="0" applyFont="1" applyFill="1" applyAlignment="1">
      <alignment horizontal="left"/>
    </xf>
    <xf numFmtId="0" fontId="27" fillId="34" borderId="0" xfId="0" applyFont="1" applyFill="1" applyBorder="1" applyAlignment="1">
      <alignment wrapText="1"/>
    </xf>
    <xf numFmtId="0" fontId="27" fillId="34" borderId="0" xfId="0" applyFont="1" applyFill="1" applyBorder="1" applyAlignment="1"/>
    <xf numFmtId="0" fontId="29" fillId="34" borderId="0" xfId="506" applyFont="1" applyFill="1" applyBorder="1" applyAlignment="1">
      <alignment horizontal="left"/>
    </xf>
    <xf numFmtId="0" fontId="134" fillId="34" borderId="0" xfId="503" applyFill="1"/>
    <xf numFmtId="0" fontId="27" fillId="34" borderId="0" xfId="506" applyFont="1" applyFill="1" applyAlignment="1">
      <alignment horizontal="left"/>
    </xf>
    <xf numFmtId="0" fontId="102" fillId="34" borderId="0" xfId="502" applyFont="1" applyFill="1" applyAlignment="1">
      <alignment horizontal="left" readingOrder="1"/>
    </xf>
    <xf numFmtId="0" fontId="51" fillId="34" borderId="0" xfId="502" applyFont="1" applyFill="1" applyAlignment="1">
      <alignment horizontal="left" vertical="center"/>
    </xf>
    <xf numFmtId="0" fontId="117" fillId="34" borderId="0" xfId="502" applyFont="1" applyFill="1" applyAlignment="1">
      <alignment horizontal="left" vertical="top"/>
    </xf>
    <xf numFmtId="0" fontId="133" fillId="34" borderId="0" xfId="502" applyFont="1" applyFill="1" applyBorder="1" applyAlignment="1">
      <alignment horizontal="left"/>
    </xf>
    <xf numFmtId="0" fontId="102" fillId="34" borderId="0" xfId="502" applyFont="1" applyFill="1" applyAlignment="1">
      <alignment horizontal="left" vertical="center" readingOrder="1"/>
    </xf>
    <xf numFmtId="0" fontId="35" fillId="34" borderId="0" xfId="502" applyFont="1" applyFill="1" applyBorder="1" applyAlignment="1">
      <alignment horizontal="left"/>
    </xf>
    <xf numFmtId="0" fontId="27" fillId="34" borderId="0" xfId="502" applyFont="1" applyFill="1" applyAlignment="1">
      <alignment horizontal="left" vertical="top"/>
    </xf>
    <xf numFmtId="0" fontId="27" fillId="34" borderId="0" xfId="502" applyFont="1" applyFill="1" applyBorder="1" applyAlignment="1">
      <alignment horizontal="left" vertical="top"/>
    </xf>
    <xf numFmtId="0" fontId="27" fillId="34" borderId="0" xfId="503" applyFont="1" applyFill="1" applyBorder="1" applyAlignment="1">
      <alignment horizontal="left" vertical="top"/>
    </xf>
    <xf numFmtId="0" fontId="133" fillId="34" borderId="0" xfId="502" applyFont="1" applyFill="1" applyBorder="1" applyAlignment="1">
      <alignment horizontal="left" wrapText="1"/>
    </xf>
    <xf numFmtId="0" fontId="117" fillId="34" borderId="0" xfId="502" applyFont="1" applyFill="1" applyAlignment="1">
      <alignment horizontal="left" vertical="center"/>
    </xf>
    <xf numFmtId="0" fontId="134" fillId="34" borderId="0" xfId="503" applyFont="1" applyFill="1" applyBorder="1" applyAlignment="1" applyProtection="1">
      <alignment horizontal="left"/>
    </xf>
    <xf numFmtId="0" fontId="133" fillId="34" borderId="0" xfId="502" applyFont="1" applyFill="1" applyBorder="1" applyAlignment="1">
      <alignment horizontal="left" vertical="center" wrapText="1"/>
    </xf>
    <xf numFmtId="0" fontId="32" fillId="34" borderId="34" xfId="502" applyFont="1" applyFill="1" applyBorder="1" applyAlignment="1">
      <alignment horizontal="center" vertical="center" wrapText="1"/>
    </xf>
    <xf numFmtId="0" fontId="51" fillId="0" borderId="33" xfId="502" applyFont="1" applyBorder="1" applyAlignment="1">
      <alignment horizontal="center" vertical="center" wrapText="1"/>
    </xf>
    <xf numFmtId="0" fontId="51" fillId="0" borderId="33" xfId="502" applyFont="1" applyBorder="1" applyAlignment="1"/>
    <xf numFmtId="0" fontId="32" fillId="34" borderId="51" xfId="502" applyFont="1" applyFill="1" applyBorder="1" applyAlignment="1">
      <alignment horizontal="center" vertical="center" wrapText="1"/>
    </xf>
    <xf numFmtId="0" fontId="51" fillId="0" borderId="3" xfId="502" applyFont="1" applyBorder="1" applyAlignment="1">
      <alignment wrapText="1"/>
    </xf>
    <xf numFmtId="0" fontId="139" fillId="34" borderId="0" xfId="503" applyFont="1" applyFill="1" applyAlignment="1">
      <alignment horizontal="left" vertical="center"/>
    </xf>
    <xf numFmtId="0" fontId="1" fillId="0" borderId="0" xfId="502" applyAlignment="1"/>
    <xf numFmtId="0" fontId="51" fillId="0" borderId="32" xfId="502" applyFont="1" applyBorder="1" applyAlignment="1">
      <alignment wrapText="1"/>
    </xf>
    <xf numFmtId="0" fontId="51" fillId="0" borderId="51" xfId="502" applyFont="1" applyBorder="1" applyAlignment="1"/>
    <xf numFmtId="0" fontId="51" fillId="0" borderId="51" xfId="502" applyFont="1" applyBorder="1" applyAlignment="1">
      <alignment horizontal="center" vertical="center" wrapText="1"/>
    </xf>
    <xf numFmtId="0" fontId="32" fillId="34" borderId="3" xfId="506" applyFont="1" applyFill="1" applyBorder="1" applyAlignment="1">
      <alignment horizontal="left" vertical="center"/>
    </xf>
    <xf numFmtId="0" fontId="32" fillId="34" borderId="0" xfId="506" applyFont="1" applyFill="1" applyBorder="1" applyAlignment="1">
      <alignment horizontal="left" vertical="center"/>
    </xf>
    <xf numFmtId="0" fontId="32" fillId="34" borderId="50" xfId="506" applyFont="1" applyFill="1" applyBorder="1" applyAlignment="1">
      <alignment horizontal="center" vertical="center"/>
    </xf>
    <xf numFmtId="0" fontId="32" fillId="34" borderId="0" xfId="506" applyFont="1" applyFill="1" applyAlignment="1">
      <alignment horizontal="left"/>
    </xf>
    <xf numFmtId="0" fontId="134" fillId="34" borderId="0" xfId="503" applyFill="1" applyBorder="1" applyAlignment="1">
      <alignment horizontal="left"/>
    </xf>
    <xf numFmtId="0" fontId="32" fillId="34" borderId="0" xfId="508" applyFont="1" applyFill="1" applyAlignment="1">
      <alignment horizontal="left" vertical="center"/>
    </xf>
    <xf numFmtId="0" fontId="27" fillId="34" borderId="0" xfId="508" applyFont="1" applyFill="1" applyAlignment="1">
      <alignment horizontal="left" vertical="top"/>
    </xf>
    <xf numFmtId="0" fontId="27" fillId="34" borderId="0" xfId="506" applyFont="1" applyFill="1"/>
    <xf numFmtId="0" fontId="32" fillId="34" borderId="3" xfId="414" applyFont="1" applyFill="1" applyBorder="1" applyAlignment="1">
      <alignment horizontal="left" vertical="center"/>
    </xf>
    <xf numFmtId="0" fontId="32" fillId="34" borderId="0" xfId="508" applyFont="1" applyFill="1"/>
    <xf numFmtId="0" fontId="35" fillId="34" borderId="0" xfId="508" applyFont="1" applyFill="1" applyAlignment="1">
      <alignment horizontal="left"/>
    </xf>
    <xf numFmtId="0" fontId="27" fillId="34" borderId="0" xfId="424" applyFont="1" applyFill="1" applyAlignment="1">
      <alignment horizontal="left" vertical="top" wrapText="1"/>
    </xf>
    <xf numFmtId="0" fontId="27" fillId="34" borderId="0" xfId="424" applyFont="1" applyFill="1" applyAlignment="1">
      <alignment horizontal="left"/>
    </xf>
    <xf numFmtId="0" fontId="101" fillId="34" borderId="0" xfId="64" applyFont="1" applyFill="1" applyAlignment="1" applyProtection="1"/>
    <xf numFmtId="0" fontId="35" fillId="34" borderId="0" xfId="424" applyFont="1" applyFill="1" applyAlignment="1">
      <alignment horizontal="left"/>
    </xf>
    <xf numFmtId="0" fontId="27" fillId="34" borderId="0" xfId="424" applyFont="1" applyFill="1" applyAlignment="1">
      <alignment vertical="top"/>
    </xf>
    <xf numFmtId="165" fontId="99" fillId="34" borderId="0" xfId="423" applyFont="1" applyFill="1" applyAlignment="1" applyProtection="1">
      <alignment horizontal="left" vertical="top"/>
      <protection locked="0"/>
    </xf>
    <xf numFmtId="0" fontId="29" fillId="34" borderId="0" xfId="424" applyFont="1" applyFill="1" applyBorder="1" applyAlignment="1">
      <alignment horizontal="left"/>
    </xf>
    <xf numFmtId="0" fontId="27" fillId="34" borderId="0" xfId="424" applyFont="1" applyFill="1" applyAlignment="1">
      <alignment vertical="top" wrapText="1"/>
    </xf>
    <xf numFmtId="0" fontId="27" fillId="34" borderId="0" xfId="425" applyFont="1" applyFill="1" applyAlignment="1">
      <alignment horizontal="left"/>
    </xf>
    <xf numFmtId="0" fontId="29" fillId="34" borderId="0" xfId="425" applyFont="1" applyFill="1" applyBorder="1" applyAlignment="1">
      <alignment horizontal="left"/>
    </xf>
    <xf numFmtId="0" fontId="4" fillId="0" borderId="0" xfId="422" applyAlignment="1">
      <alignment horizontal="left"/>
    </xf>
    <xf numFmtId="0" fontId="102" fillId="34" borderId="0" xfId="422" applyFont="1" applyFill="1" applyAlignment="1">
      <alignment vertical="center" readingOrder="1"/>
    </xf>
    <xf numFmtId="0" fontId="35" fillId="34" borderId="0" xfId="425" applyFont="1" applyFill="1" applyAlignment="1">
      <alignment horizontal="left"/>
    </xf>
    <xf numFmtId="0" fontId="25" fillId="34" borderId="0" xfId="2" applyFont="1" applyFill="1" applyAlignment="1" applyProtection="1">
      <alignment horizontal="left"/>
    </xf>
    <xf numFmtId="0" fontId="27" fillId="34" borderId="0" xfId="425" applyFont="1" applyFill="1" applyAlignment="1">
      <alignment vertical="top"/>
    </xf>
    <xf numFmtId="0" fontId="29" fillId="34" borderId="0" xfId="426" applyFont="1" applyFill="1" applyBorder="1" applyAlignment="1">
      <alignment horizontal="left"/>
    </xf>
    <xf numFmtId="0" fontId="27" fillId="34" borderId="0" xfId="425" applyFont="1" applyFill="1" applyAlignment="1">
      <alignment horizontal="left" vertical="top" wrapText="1"/>
    </xf>
    <xf numFmtId="0" fontId="25" fillId="2" borderId="0" xfId="2" applyFont="1" applyFill="1" applyAlignment="1" applyProtection="1">
      <alignment horizontal="left"/>
    </xf>
    <xf numFmtId="0" fontId="32" fillId="34" borderId="0" xfId="426" applyFont="1" applyFill="1" applyAlignment="1">
      <alignment horizontal="left" vertical="top" wrapText="1"/>
    </xf>
    <xf numFmtId="0" fontId="27" fillId="34" borderId="0" xfId="426" applyNumberFormat="1" applyFont="1" applyFill="1" applyBorder="1" applyAlignment="1">
      <alignment horizontal="left" vertical="top"/>
    </xf>
    <xf numFmtId="0" fontId="27" fillId="34" borderId="0" xfId="426" applyFont="1" applyFill="1" applyBorder="1" applyAlignment="1">
      <alignment horizontal="left"/>
    </xf>
    <xf numFmtId="0" fontId="37" fillId="34" borderId="0" xfId="426" applyFont="1" applyFill="1" applyBorder="1" applyAlignment="1">
      <alignment horizontal="right" vertical="center" wrapText="1"/>
    </xf>
    <xf numFmtId="0" fontId="37" fillId="34" borderId="0" xfId="426" applyFont="1" applyFill="1" applyBorder="1" applyAlignment="1">
      <alignment horizontal="center" vertical="center" wrapText="1"/>
    </xf>
    <xf numFmtId="0" fontId="27" fillId="34" borderId="0" xfId="426" applyNumberFormat="1" applyFont="1" applyFill="1" applyBorder="1" applyAlignment="1">
      <alignment horizontal="left" vertical="top" wrapText="1"/>
    </xf>
    <xf numFmtId="0" fontId="27" fillId="34" borderId="0" xfId="426" applyNumberFormat="1" applyFont="1" applyFill="1" applyBorder="1" applyAlignment="1"/>
    <xf numFmtId="0" fontId="35" fillId="34" borderId="0" xfId="426" applyFont="1" applyFill="1" applyBorder="1" applyAlignment="1">
      <alignment horizontal="left"/>
    </xf>
    <xf numFmtId="0" fontId="106" fillId="34" borderId="0" xfId="2" applyFont="1" applyFill="1" applyBorder="1" applyAlignment="1" applyProtection="1">
      <alignment horizontal="left"/>
    </xf>
    <xf numFmtId="0" fontId="32" fillId="34" borderId="0" xfId="426" applyFont="1" applyFill="1" applyBorder="1" applyAlignment="1">
      <alignment vertical="top"/>
    </xf>
    <xf numFmtId="0" fontId="32" fillId="34" borderId="3" xfId="426" applyFont="1" applyFill="1" applyBorder="1" applyAlignment="1">
      <alignment vertical="top"/>
    </xf>
    <xf numFmtId="0" fontId="32" fillId="34" borderId="34" xfId="426" applyFont="1" applyFill="1" applyBorder="1" applyAlignment="1">
      <alignment horizontal="center"/>
    </xf>
    <xf numFmtId="0" fontId="32" fillId="34" borderId="28" xfId="426" applyFont="1" applyFill="1" applyBorder="1" applyAlignment="1">
      <alignment horizontal="center"/>
    </xf>
    <xf numFmtId="0" fontId="32" fillId="34" borderId="33" xfId="426" applyFont="1" applyFill="1" applyBorder="1" applyAlignment="1">
      <alignment horizontal="center"/>
    </xf>
    <xf numFmtId="165" fontId="99" fillId="34" borderId="0" xfId="423" applyFont="1" applyFill="1" applyBorder="1" applyAlignment="1" applyProtection="1">
      <alignment vertical="top" wrapText="1"/>
      <protection locked="0"/>
    </xf>
    <xf numFmtId="0" fontId="27" fillId="34" borderId="0" xfId="427" applyFont="1" applyFill="1" applyAlignment="1">
      <alignment horizontal="left" vertical="top"/>
    </xf>
    <xf numFmtId="0" fontId="27" fillId="34" borderId="0" xfId="426" applyNumberFormat="1" applyFont="1" applyFill="1" applyAlignment="1">
      <alignment horizontal="left" vertical="top" wrapText="1"/>
    </xf>
    <xf numFmtId="0" fontId="32" fillId="34" borderId="3" xfId="426" applyFont="1" applyFill="1" applyBorder="1" applyAlignment="1">
      <alignment vertical="center"/>
    </xf>
    <xf numFmtId="0" fontId="32" fillId="34" borderId="0" xfId="427" applyFont="1" applyFill="1" applyBorder="1" applyAlignment="1">
      <alignment horizontal="left" vertical="center"/>
    </xf>
    <xf numFmtId="0" fontId="35" fillId="34" borderId="0" xfId="426" applyFont="1" applyFill="1" applyAlignment="1">
      <alignment horizontal="left" vertical="top"/>
    </xf>
    <xf numFmtId="0" fontId="27" fillId="34" borderId="0" xfId="426" applyFont="1" applyFill="1" applyAlignment="1">
      <alignment horizontal="left" vertical="top"/>
    </xf>
    <xf numFmtId="0" fontId="32" fillId="34" borderId="3" xfId="426" applyFont="1" applyFill="1" applyBorder="1" applyAlignment="1">
      <alignment horizontal="center" vertical="center"/>
    </xf>
    <xf numFmtId="0" fontId="27" fillId="34" borderId="0" xfId="427" applyFont="1" applyFill="1" applyAlignment="1">
      <alignment horizontal="left"/>
    </xf>
    <xf numFmtId="0" fontId="37" fillId="34" borderId="0" xfId="426" applyFont="1" applyFill="1" applyBorder="1" applyAlignment="1">
      <alignment horizontal="right" wrapText="1"/>
    </xf>
    <xf numFmtId="0" fontId="101" fillId="34" borderId="0" xfId="104" applyFont="1" applyFill="1" applyAlignment="1" applyProtection="1"/>
    <xf numFmtId="0" fontId="32" fillId="34" borderId="0" xfId="426" applyFont="1" applyFill="1" applyBorder="1" applyAlignment="1">
      <alignment horizontal="center" vertical="center"/>
    </xf>
    <xf numFmtId="0" fontId="102" fillId="0" borderId="0" xfId="422" applyFont="1" applyAlignment="1">
      <alignment horizontal="left" vertical="center" readingOrder="1"/>
    </xf>
    <xf numFmtId="0" fontId="27" fillId="34" borderId="0" xfId="426" applyFont="1" applyFill="1" applyAlignment="1">
      <alignment horizontal="left"/>
    </xf>
    <xf numFmtId="0" fontId="51" fillId="34" borderId="0" xfId="422" applyFont="1" applyFill="1" applyAlignment="1">
      <alignment horizontal="left"/>
    </xf>
    <xf numFmtId="0" fontId="27" fillId="34" borderId="0" xfId="426" applyFont="1" applyFill="1" applyAlignment="1">
      <alignment vertical="top" wrapText="1"/>
    </xf>
    <xf numFmtId="0" fontId="35" fillId="34" borderId="0" xfId="426" applyFont="1" applyFill="1" applyAlignment="1">
      <alignment horizontal="left"/>
    </xf>
    <xf numFmtId="0" fontId="4" fillId="34" borderId="3" xfId="422" applyFill="1" applyBorder="1" applyAlignment="1">
      <alignment horizontal="center"/>
    </xf>
    <xf numFmtId="0" fontId="27" fillId="0" borderId="0" xfId="476" applyFont="1" applyAlignment="1">
      <alignment horizontal="left"/>
    </xf>
    <xf numFmtId="0" fontId="27" fillId="34" borderId="0" xfId="476" applyFont="1" applyFill="1" applyAlignment="1">
      <alignment vertical="top" wrapText="1"/>
    </xf>
    <xf numFmtId="0" fontId="27" fillId="34" borderId="0" xfId="476" applyFont="1" applyFill="1" applyAlignment="1">
      <alignment wrapText="1"/>
    </xf>
    <xf numFmtId="0" fontId="32" fillId="2" borderId="0" xfId="476" applyFont="1" applyFill="1" applyAlignment="1"/>
    <xf numFmtId="0" fontId="29" fillId="34" borderId="0" xfId="473" applyFont="1" applyFill="1" applyBorder="1" applyAlignment="1"/>
    <xf numFmtId="0" fontId="25" fillId="34" borderId="0" xfId="2" applyFill="1" applyBorder="1" applyAlignment="1" applyProtection="1"/>
    <xf numFmtId="0" fontId="27" fillId="34" borderId="0" xfId="476" applyFont="1" applyFill="1" applyAlignment="1">
      <alignment vertical="top"/>
    </xf>
    <xf numFmtId="0" fontId="35" fillId="34" borderId="0" xfId="476" applyFont="1" applyFill="1" applyAlignment="1">
      <alignment horizontal="left"/>
    </xf>
    <xf numFmtId="0" fontId="27" fillId="0" borderId="0" xfId="476" applyFont="1" applyAlignment="1">
      <alignment wrapText="1"/>
    </xf>
    <xf numFmtId="0" fontId="2" fillId="0" borderId="0" xfId="476" applyAlignment="1">
      <alignment wrapText="1"/>
    </xf>
    <xf numFmtId="0" fontId="27" fillId="34" borderId="0" xfId="473" applyFont="1" applyFill="1" applyAlignment="1">
      <alignment vertical="top" wrapText="1"/>
    </xf>
    <xf numFmtId="0" fontId="27" fillId="34" borderId="0" xfId="473" applyFont="1" applyFill="1" applyAlignment="1">
      <alignment horizontal="left" vertical="top" wrapText="1"/>
    </xf>
    <xf numFmtId="0" fontId="2" fillId="0" borderId="0" xfId="476" applyAlignment="1">
      <alignment vertical="top" wrapText="1"/>
    </xf>
    <xf numFmtId="0" fontId="35" fillId="34" borderId="0" xfId="473" applyFont="1" applyFill="1" applyAlignment="1">
      <alignment horizontal="left"/>
    </xf>
    <xf numFmtId="0" fontId="117" fillId="0" borderId="0" xfId="0" applyFont="1" applyAlignment="1">
      <alignment vertical="top"/>
    </xf>
    <xf numFmtId="0" fontId="27" fillId="34" borderId="0" xfId="438" applyFont="1" applyFill="1" applyAlignment="1">
      <alignment horizontal="left"/>
    </xf>
    <xf numFmtId="0" fontId="51" fillId="0" borderId="0" xfId="0" applyFont="1" applyAlignment="1">
      <alignment horizontal="center"/>
    </xf>
    <xf numFmtId="0" fontId="32" fillId="2" borderId="0" xfId="0" applyFont="1" applyFill="1" applyAlignment="1"/>
    <xf numFmtId="0" fontId="117" fillId="0" borderId="0" xfId="476" applyFont="1" applyAlignment="1">
      <alignment vertical="top"/>
    </xf>
    <xf numFmtId="0" fontId="27" fillId="34" borderId="0" xfId="438" applyFont="1" applyFill="1"/>
    <xf numFmtId="0" fontId="91" fillId="0" borderId="0" xfId="476" applyFont="1" applyBorder="1" applyAlignment="1">
      <alignment horizontal="center"/>
    </xf>
    <xf numFmtId="0" fontId="116" fillId="0" borderId="0" xfId="476" applyFont="1" applyBorder="1" applyAlignment="1">
      <alignment horizontal="center"/>
    </xf>
    <xf numFmtId="0" fontId="117" fillId="0" borderId="0" xfId="476" applyFont="1" applyAlignment="1">
      <alignment wrapText="1"/>
    </xf>
    <xf numFmtId="0" fontId="117" fillId="0" borderId="0" xfId="476" applyFont="1" applyAlignment="1">
      <alignment vertical="top" wrapText="1"/>
    </xf>
    <xf numFmtId="0" fontId="27" fillId="34" borderId="0" xfId="438" applyFont="1" applyFill="1" applyAlignment="1">
      <alignment horizontal="left" vertical="top" wrapText="1"/>
    </xf>
    <xf numFmtId="0" fontId="133" fillId="0" borderId="0" xfId="476" applyFont="1" applyAlignment="1">
      <alignment horizontal="left"/>
    </xf>
    <xf numFmtId="0" fontId="117" fillId="0" borderId="0" xfId="476" applyFont="1" applyAlignment="1">
      <alignment horizontal="left"/>
    </xf>
    <xf numFmtId="0" fontId="32" fillId="0" borderId="3" xfId="476" applyFont="1" applyFill="1" applyBorder="1" applyAlignment="1">
      <alignment horizontal="center" wrapText="1"/>
    </xf>
    <xf numFmtId="0" fontId="32" fillId="0" borderId="50" xfId="476" applyFont="1" applyFill="1" applyBorder="1" applyAlignment="1">
      <alignment horizontal="center" wrapText="1"/>
    </xf>
    <xf numFmtId="0" fontId="51" fillId="0" borderId="0" xfId="476" applyFont="1" applyAlignment="1">
      <alignment horizontal="center"/>
    </xf>
    <xf numFmtId="0" fontId="27" fillId="34" borderId="0" xfId="476" applyFont="1" applyFill="1" applyAlignment="1">
      <alignment horizontal="left" vertical="top"/>
    </xf>
    <xf numFmtId="0" fontId="27" fillId="0" borderId="0" xfId="476" applyFont="1" applyAlignment="1"/>
    <xf numFmtId="0" fontId="2" fillId="0" borderId="0" xfId="476" applyBorder="1" applyAlignment="1">
      <alignment horizontal="center" vertical="center" textRotation="90"/>
    </xf>
    <xf numFmtId="0" fontId="2" fillId="0" borderId="26" xfId="476" applyBorder="1" applyAlignment="1">
      <alignment horizontal="center" vertical="center" textRotation="90"/>
    </xf>
    <xf numFmtId="0" fontId="2" fillId="0" borderId="52" xfId="476" applyBorder="1" applyAlignment="1">
      <alignment horizontal="center" vertical="center" textRotation="90"/>
    </xf>
    <xf numFmtId="0" fontId="2" fillId="0" borderId="3" xfId="476" applyBorder="1" applyAlignment="1">
      <alignment horizontal="center" vertical="center" textRotation="90"/>
    </xf>
    <xf numFmtId="0" fontId="51" fillId="0" borderId="0" xfId="476" applyFont="1"/>
    <xf numFmtId="0" fontId="51" fillId="0" borderId="26" xfId="476" applyFont="1" applyBorder="1" applyAlignment="1">
      <alignment horizontal="center"/>
    </xf>
    <xf numFmtId="0" fontId="51" fillId="0" borderId="0" xfId="476" applyFont="1" applyBorder="1" applyAlignment="1">
      <alignment horizontal="center"/>
    </xf>
    <xf numFmtId="0" fontId="3" fillId="34" borderId="3" xfId="500" applyFont="1" applyFill="1" applyBorder="1" applyAlignment="1">
      <alignment horizontal="center" vertical="center"/>
    </xf>
    <xf numFmtId="0" fontId="27" fillId="34" borderId="0" xfId="430" applyFont="1" applyFill="1" applyAlignment="1">
      <alignment horizontal="left"/>
    </xf>
    <xf numFmtId="0" fontId="25" fillId="34" borderId="0" xfId="2" applyFont="1" applyFill="1" applyBorder="1" applyAlignment="1" applyProtection="1">
      <alignment horizontal="left"/>
    </xf>
    <xf numFmtId="0" fontId="32" fillId="34" borderId="28" xfId="0" applyFont="1" applyFill="1" applyBorder="1" applyAlignment="1">
      <alignment horizontal="center" vertical="center"/>
    </xf>
    <xf numFmtId="0" fontId="96" fillId="34" borderId="0" xfId="0" applyFont="1" applyFill="1"/>
    <xf numFmtId="0" fontId="32" fillId="34" borderId="28" xfId="0" applyFont="1" applyFill="1" applyBorder="1" applyAlignment="1">
      <alignment horizontal="center" vertical="center" wrapText="1"/>
    </xf>
    <xf numFmtId="0" fontId="32" fillId="34" borderId="0" xfId="0" applyFont="1" applyFill="1" applyBorder="1" applyAlignment="1">
      <alignment vertical="center"/>
    </xf>
    <xf numFmtId="0" fontId="27" fillId="34" borderId="0" xfId="0" applyFont="1" applyFill="1"/>
    <xf numFmtId="0" fontId="99" fillId="34" borderId="0" xfId="0" applyFont="1" applyFill="1" applyBorder="1" applyAlignment="1">
      <alignment horizontal="left" vertical="center"/>
    </xf>
    <xf numFmtId="0" fontId="105" fillId="34" borderId="0" xfId="2" applyFont="1" applyFill="1" applyBorder="1" applyAlignment="1" applyProtection="1">
      <alignment horizontal="left" vertical="top" wrapText="1"/>
    </xf>
    <xf numFmtId="0" fontId="105" fillId="34" borderId="0" xfId="2" applyFont="1" applyFill="1" applyAlignment="1" applyProtection="1">
      <alignment vertical="top" wrapText="1"/>
    </xf>
    <xf numFmtId="3" fontId="32" fillId="34" borderId="27" xfId="0" applyNumberFormat="1" applyFont="1" applyFill="1" applyBorder="1" applyAlignment="1">
      <alignment horizontal="center" vertical="center"/>
    </xf>
    <xf numFmtId="3" fontId="32" fillId="34" borderId="37" xfId="0" applyNumberFormat="1" applyFont="1" applyFill="1" applyBorder="1" applyAlignment="1">
      <alignment horizontal="center" vertical="center"/>
    </xf>
    <xf numFmtId="169" fontId="32" fillId="34" borderId="27" xfId="0" applyNumberFormat="1" applyFont="1" applyFill="1" applyBorder="1" applyAlignment="1">
      <alignment horizontal="center" vertical="center"/>
    </xf>
    <xf numFmtId="169" fontId="32" fillId="34" borderId="37" xfId="0" applyNumberFormat="1" applyFont="1" applyFill="1" applyBorder="1" applyAlignment="1">
      <alignment horizontal="center" vertical="center"/>
    </xf>
    <xf numFmtId="0" fontId="105" fillId="34" borderId="0" xfId="2" applyFont="1" applyFill="1" applyBorder="1" applyAlignment="1" applyProtection="1">
      <alignment horizontal="left" vertical="top"/>
    </xf>
    <xf numFmtId="0" fontId="32" fillId="0" borderId="0" xfId="0" applyFont="1"/>
    <xf numFmtId="0" fontId="133" fillId="34" borderId="0" xfId="432" applyFont="1" applyFill="1" applyBorder="1" applyAlignment="1">
      <alignment horizontal="left"/>
    </xf>
    <xf numFmtId="0" fontId="27" fillId="0" borderId="0" xfId="0" applyFont="1" applyAlignment="1">
      <alignment horizontal="left" vertical="top"/>
    </xf>
    <xf numFmtId="0" fontId="117" fillId="34" borderId="0" xfId="433" applyFont="1" applyFill="1" applyAlignment="1"/>
    <xf numFmtId="0" fontId="27" fillId="34" borderId="0" xfId="0" applyFont="1" applyFill="1" applyAlignment="1"/>
    <xf numFmtId="0" fontId="117" fillId="34" borderId="0" xfId="433" applyFont="1" applyFill="1" applyAlignment="1">
      <alignment horizontal="left"/>
    </xf>
    <xf numFmtId="0" fontId="32" fillId="34" borderId="0" xfId="426" applyFont="1" applyFill="1" applyBorder="1" applyAlignment="1">
      <alignment horizontal="left"/>
    </xf>
    <xf numFmtId="0" fontId="25" fillId="34" borderId="0" xfId="2" applyFill="1" applyAlignment="1" applyProtection="1">
      <alignment horizontal="left"/>
    </xf>
    <xf numFmtId="0" fontId="27" fillId="0" borderId="0" xfId="73" applyFont="1" applyAlignment="1">
      <alignment wrapText="1"/>
    </xf>
    <xf numFmtId="0" fontId="53" fillId="0" borderId="0" xfId="73" applyAlignment="1">
      <alignment wrapText="1"/>
    </xf>
    <xf numFmtId="0" fontId="29" fillId="34" borderId="0" xfId="426" applyFont="1" applyFill="1" applyBorder="1" applyAlignment="1"/>
    <xf numFmtId="0" fontId="32" fillId="2" borderId="0" xfId="73" applyFont="1" applyFill="1" applyAlignment="1"/>
    <xf numFmtId="0" fontId="51" fillId="34" borderId="0" xfId="73" applyFont="1" applyFill="1"/>
    <xf numFmtId="0" fontId="102" fillId="0" borderId="28" xfId="73" applyFont="1" applyBorder="1" applyAlignment="1">
      <alignment horizontal="center" vertical="center" wrapText="1"/>
    </xf>
    <xf numFmtId="0" fontId="102" fillId="0" borderId="34" xfId="73" applyFont="1" applyBorder="1" applyAlignment="1">
      <alignment horizontal="center" vertical="center" wrapText="1"/>
    </xf>
    <xf numFmtId="0" fontId="102" fillId="0" borderId="33" xfId="73" applyFont="1" applyBorder="1" applyAlignment="1">
      <alignment horizontal="center" vertical="center" wrapText="1"/>
    </xf>
    <xf numFmtId="0" fontId="51" fillId="0" borderId="0" xfId="73" applyFont="1" applyAlignment="1">
      <alignment horizontal="left" vertical="center"/>
    </xf>
    <xf numFmtId="0" fontId="126" fillId="0" borderId="0" xfId="73" applyFont="1" applyAlignment="1">
      <alignment wrapText="1"/>
    </xf>
    <xf numFmtId="0" fontId="102" fillId="34" borderId="34" xfId="73" applyFont="1" applyFill="1" applyBorder="1" applyAlignment="1">
      <alignment horizontal="center"/>
    </xf>
    <xf numFmtId="0" fontId="102" fillId="34" borderId="33" xfId="73" applyFont="1" applyFill="1" applyBorder="1" applyAlignment="1">
      <alignment horizontal="center"/>
    </xf>
    <xf numFmtId="0" fontId="116" fillId="34" borderId="0" xfId="73" applyFont="1" applyFill="1" applyBorder="1" applyAlignment="1">
      <alignment horizontal="center"/>
    </xf>
    <xf numFmtId="0" fontId="102" fillId="34" borderId="28" xfId="73" applyFont="1" applyFill="1" applyBorder="1" applyAlignment="1">
      <alignment horizontal="center"/>
    </xf>
    <xf numFmtId="0" fontId="51" fillId="34" borderId="0" xfId="73" applyFont="1" applyFill="1" applyBorder="1"/>
    <xf numFmtId="0" fontId="27" fillId="0" borderId="0" xfId="73" applyFont="1" applyAlignment="1">
      <alignment horizontal="left"/>
    </xf>
    <xf numFmtId="0" fontId="117" fillId="34" borderId="0" xfId="73" applyFont="1" applyFill="1"/>
    <xf numFmtId="0" fontId="116" fillId="34" borderId="1" xfId="73" applyFont="1" applyFill="1" applyBorder="1" applyAlignment="1">
      <alignment horizontal="center"/>
    </xf>
    <xf numFmtId="0" fontId="53" fillId="0" borderId="1" xfId="73" applyBorder="1" applyAlignment="1">
      <alignment horizontal="center"/>
    </xf>
    <xf numFmtId="0" fontId="130" fillId="0" borderId="1" xfId="73" applyFont="1" applyBorder="1" applyAlignment="1">
      <alignment horizontal="center"/>
    </xf>
  </cellXfs>
  <cellStyles count="509">
    <cellStyle name="% 2" xfId="138"/>
    <cellStyle name="% 2 2" xfId="439"/>
    <cellStyle name="20% - Accent1 2" xfId="7"/>
    <cellStyle name="20% - Accent1 2 2" xfId="88"/>
    <cellStyle name="20% - Accent1 2 2 2" xfId="234"/>
    <cellStyle name="20% - Accent1 2 2 3" xfId="314"/>
    <cellStyle name="20% - Accent1 2 3" xfId="235"/>
    <cellStyle name="20% - Accent1 2 3 2" xfId="440"/>
    <cellStyle name="20% - Accent1 2 4" xfId="313"/>
    <cellStyle name="20% - Accent1 3" xfId="139"/>
    <cellStyle name="20% - Accent2 2" xfId="8"/>
    <cellStyle name="20% - Accent2 2 2" xfId="89"/>
    <cellStyle name="20% - Accent2 2 2 2" xfId="236"/>
    <cellStyle name="20% - Accent2 2 2 3" xfId="316"/>
    <cellStyle name="20% - Accent2 2 3" xfId="237"/>
    <cellStyle name="20% - Accent2 2 3 2" xfId="441"/>
    <cellStyle name="20% - Accent2 2 4" xfId="315"/>
    <cellStyle name="20% - Accent2 3" xfId="140"/>
    <cellStyle name="20% - Accent3 2" xfId="9"/>
    <cellStyle name="20% - Accent3 2 2" xfId="90"/>
    <cellStyle name="20% - Accent3 2 2 2" xfId="238"/>
    <cellStyle name="20% - Accent3 2 2 3" xfId="318"/>
    <cellStyle name="20% - Accent3 2 3" xfId="239"/>
    <cellStyle name="20% - Accent3 2 3 2" xfId="442"/>
    <cellStyle name="20% - Accent3 2 4" xfId="317"/>
    <cellStyle name="20% - Accent3 3" xfId="141"/>
    <cellStyle name="20% - Accent4 2" xfId="10"/>
    <cellStyle name="20% - Accent4 2 2" xfId="91"/>
    <cellStyle name="20% - Accent4 2 2 2" xfId="240"/>
    <cellStyle name="20% - Accent4 2 2 3" xfId="320"/>
    <cellStyle name="20% - Accent4 2 3" xfId="241"/>
    <cellStyle name="20% - Accent4 2 3 2" xfId="443"/>
    <cellStyle name="20% - Accent4 2 4" xfId="319"/>
    <cellStyle name="20% - Accent4 3" xfId="142"/>
    <cellStyle name="20% - Accent5 2" xfId="11"/>
    <cellStyle name="20% - Accent5 2 2" xfId="92"/>
    <cellStyle name="20% - Accent5 2 2 2" xfId="242"/>
    <cellStyle name="20% - Accent5 2 2 3" xfId="322"/>
    <cellStyle name="20% - Accent5 2 3" xfId="243"/>
    <cellStyle name="20% - Accent5 2 3 2" xfId="444"/>
    <cellStyle name="20% - Accent5 2 4" xfId="321"/>
    <cellStyle name="20% - Accent5 3" xfId="143"/>
    <cellStyle name="20% - Accent6 2" xfId="12"/>
    <cellStyle name="20% - Accent6 2 2" xfId="93"/>
    <cellStyle name="20% - Accent6 2 2 2" xfId="244"/>
    <cellStyle name="20% - Accent6 2 2 3" xfId="324"/>
    <cellStyle name="20% - Accent6 2 3" xfId="245"/>
    <cellStyle name="20% - Accent6 2 3 2" xfId="445"/>
    <cellStyle name="20% - Accent6 2 4" xfId="323"/>
    <cellStyle name="20% - Accent6 3" xfId="144"/>
    <cellStyle name="40% - Accent1 2" xfId="13"/>
    <cellStyle name="40% - Accent1 2 2" xfId="94"/>
    <cellStyle name="40% - Accent1 2 2 2" xfId="246"/>
    <cellStyle name="40% - Accent1 2 2 3" xfId="326"/>
    <cellStyle name="40% - Accent1 2 3" xfId="247"/>
    <cellStyle name="40% - Accent1 2 3 2" xfId="446"/>
    <cellStyle name="40% - Accent1 2 4" xfId="325"/>
    <cellStyle name="40% - Accent1 3" xfId="145"/>
    <cellStyle name="40% - Accent2 2" xfId="14"/>
    <cellStyle name="40% - Accent2 2 2" xfId="95"/>
    <cellStyle name="40% - Accent2 2 2 2" xfId="248"/>
    <cellStyle name="40% - Accent2 2 2 3" xfId="328"/>
    <cellStyle name="40% - Accent2 2 3" xfId="249"/>
    <cellStyle name="40% - Accent2 2 3 2" xfId="447"/>
    <cellStyle name="40% - Accent2 2 4" xfId="327"/>
    <cellStyle name="40% - Accent2 3" xfId="146"/>
    <cellStyle name="40% - Accent3 2" xfId="15"/>
    <cellStyle name="40% - Accent3 2 2" xfId="96"/>
    <cellStyle name="40% - Accent3 2 2 2" xfId="250"/>
    <cellStyle name="40% - Accent3 2 2 3" xfId="330"/>
    <cellStyle name="40% - Accent3 2 3" xfId="251"/>
    <cellStyle name="40% - Accent3 2 3 2" xfId="448"/>
    <cellStyle name="40% - Accent3 2 4" xfId="329"/>
    <cellStyle name="40% - Accent3 3" xfId="147"/>
    <cellStyle name="40% - Accent4 2" xfId="16"/>
    <cellStyle name="40% - Accent4 2 2" xfId="97"/>
    <cellStyle name="40% - Accent4 2 2 2" xfId="252"/>
    <cellStyle name="40% - Accent4 2 2 3" xfId="332"/>
    <cellStyle name="40% - Accent4 2 3" xfId="253"/>
    <cellStyle name="40% - Accent4 2 3 2" xfId="449"/>
    <cellStyle name="40% - Accent4 2 4" xfId="331"/>
    <cellStyle name="40% - Accent4 3" xfId="148"/>
    <cellStyle name="40% - Accent5 2" xfId="17"/>
    <cellStyle name="40% - Accent5 2 2" xfId="98"/>
    <cellStyle name="40% - Accent5 2 2 2" xfId="254"/>
    <cellStyle name="40% - Accent5 2 2 3" xfId="334"/>
    <cellStyle name="40% - Accent5 2 3" xfId="255"/>
    <cellStyle name="40% - Accent5 2 3 2" xfId="450"/>
    <cellStyle name="40% - Accent5 2 4" xfId="333"/>
    <cellStyle name="40% - Accent5 3" xfId="149"/>
    <cellStyle name="40% - Accent6 2" xfId="18"/>
    <cellStyle name="40% - Accent6 2 2" xfId="99"/>
    <cellStyle name="40% - Accent6 2 2 2" xfId="256"/>
    <cellStyle name="40% - Accent6 2 2 3" xfId="336"/>
    <cellStyle name="40% - Accent6 2 3" xfId="257"/>
    <cellStyle name="40% - Accent6 2 3 2" xfId="451"/>
    <cellStyle name="40% - Accent6 2 4" xfId="335"/>
    <cellStyle name="40% - Accent6 3" xfId="150"/>
    <cellStyle name="60% - Accent1 2" xfId="19"/>
    <cellStyle name="60% - Accent1 2 2" xfId="383"/>
    <cellStyle name="60% - Accent1 3" xfId="151"/>
    <cellStyle name="60% - Accent2 2" xfId="20"/>
    <cellStyle name="60% - Accent2 2 2" xfId="384"/>
    <cellStyle name="60% - Accent2 3" xfId="152"/>
    <cellStyle name="60% - Accent3 2" xfId="21"/>
    <cellStyle name="60% - Accent3 2 2" xfId="385"/>
    <cellStyle name="60% - Accent3 3" xfId="153"/>
    <cellStyle name="60% - Accent4 2" xfId="22"/>
    <cellStyle name="60% - Accent4 2 2" xfId="386"/>
    <cellStyle name="60% - Accent4 3" xfId="154"/>
    <cellStyle name="60% - Accent5 2" xfId="23"/>
    <cellStyle name="60% - Accent5 2 2" xfId="387"/>
    <cellStyle name="60% - Accent5 3" xfId="155"/>
    <cellStyle name="60% - Accent6 2" xfId="24"/>
    <cellStyle name="60% - Accent6 2 2" xfId="388"/>
    <cellStyle name="60% - Accent6 3" xfId="156"/>
    <cellStyle name="Accent1 2" xfId="25"/>
    <cellStyle name="Accent1 2 2" xfId="389"/>
    <cellStyle name="Accent1 3" xfId="157"/>
    <cellStyle name="Accent2 2" xfId="26"/>
    <cellStyle name="Accent2 2 2" xfId="390"/>
    <cellStyle name="Accent2 3" xfId="158"/>
    <cellStyle name="Accent3 2" xfId="27"/>
    <cellStyle name="Accent3 2 2" xfId="391"/>
    <cellStyle name="Accent3 3" xfId="159"/>
    <cellStyle name="Accent4 2" xfId="28"/>
    <cellStyle name="Accent4 2 2" xfId="392"/>
    <cellStyle name="Accent4 3" xfId="160"/>
    <cellStyle name="Accent5 2" xfId="29"/>
    <cellStyle name="Accent5 2 2" xfId="393"/>
    <cellStyle name="Accent5 3" xfId="161"/>
    <cellStyle name="Accent6 2" xfId="30"/>
    <cellStyle name="Accent6 2 2" xfId="394"/>
    <cellStyle name="Accent6 3" xfId="162"/>
    <cellStyle name="Bad 2" xfId="31"/>
    <cellStyle name="Bad 2 2" xfId="395"/>
    <cellStyle name="Bad 3" xfId="163"/>
    <cellStyle name="Bulletin Cells" xfId="164"/>
    <cellStyle name="Bulletin Cells 2" xfId="165"/>
    <cellStyle name="Calculation 2" xfId="32"/>
    <cellStyle name="Calculation 2 2" xfId="396"/>
    <cellStyle name="Calculation 3" xfId="166"/>
    <cellStyle name="Calculation 3 2" xfId="452"/>
    <cellStyle name="Calculation 4" xfId="167"/>
    <cellStyle name="Calculation 4 2" xfId="453"/>
    <cellStyle name="cells" xfId="122"/>
    <cellStyle name="cells 2" xfId="454"/>
    <cellStyle name="Check Cell 2" xfId="33"/>
    <cellStyle name="Check Cell 2 2" xfId="397"/>
    <cellStyle name="Check Cell 3" xfId="168"/>
    <cellStyle name="column field" xfId="123"/>
    <cellStyle name="column field 2" xfId="455"/>
    <cellStyle name="Comma" xfId="1" builtinId="3"/>
    <cellStyle name="Comma 10" xfId="428"/>
    <cellStyle name="Comma 2" xfId="34"/>
    <cellStyle name="Comma 2 2" xfId="100"/>
    <cellStyle name="Comma 2 2 2" xfId="258"/>
    <cellStyle name="Comma 2 2 3" xfId="338"/>
    <cellStyle name="Comma 2 3" xfId="169"/>
    <cellStyle name="Comma 2 4" xfId="170"/>
    <cellStyle name="Comma 2 5" xfId="337"/>
    <cellStyle name="Comma 2 6" xfId="456"/>
    <cellStyle name="Comma 3" xfId="35"/>
    <cellStyle name="Comma 3 2" xfId="457"/>
    <cellStyle name="Comma 4" xfId="36"/>
    <cellStyle name="Comma 4 2" xfId="101"/>
    <cellStyle name="Comma 4 2 2" xfId="259"/>
    <cellStyle name="Comma 4 2 3" xfId="340"/>
    <cellStyle name="Comma 4 3" xfId="171"/>
    <cellStyle name="Comma 4 3 2" xfId="172"/>
    <cellStyle name="Comma 4 3 2 2" xfId="458"/>
    <cellStyle name="Comma 4 3 3" xfId="459"/>
    <cellStyle name="Comma 4 4" xfId="339"/>
    <cellStyle name="Comma 5" xfId="37"/>
    <cellStyle name="Comma 5 2" xfId="102"/>
    <cellStyle name="Comma 5 2 2" xfId="260"/>
    <cellStyle name="Comma 5 2 3" xfId="342"/>
    <cellStyle name="Comma 5 3" xfId="261"/>
    <cellStyle name="Comma 5 4" xfId="341"/>
    <cellStyle name="Comma 6" xfId="68"/>
    <cellStyle name="Comma 6 2" xfId="103"/>
    <cellStyle name="Comma 6 2 2" xfId="262"/>
    <cellStyle name="Comma 6 2 3" xfId="344"/>
    <cellStyle name="Comma 6 3" xfId="263"/>
    <cellStyle name="Comma 6 4" xfId="343"/>
    <cellStyle name="Comma 6 5" xfId="431"/>
    <cellStyle name="Comma 7" xfId="124"/>
    <cellStyle name="Comma 7 2" xfId="173"/>
    <cellStyle name="Comma 7 2 2" xfId="460"/>
    <cellStyle name="Comma 7 3" xfId="461"/>
    <cellStyle name="Comma 8" xfId="174"/>
    <cellStyle name="Comma 8 2" xfId="462"/>
    <cellStyle name="Comma 9" xfId="264"/>
    <cellStyle name="Explanatory Text 2" xfId="38"/>
    <cellStyle name="Explanatory Text 2 2" xfId="398"/>
    <cellStyle name="Explanatory Text 3" xfId="175"/>
    <cellStyle name="field names" xfId="125"/>
    <cellStyle name="Followed Hyperlink 2" xfId="399"/>
    <cellStyle name="footer" xfId="265"/>
    <cellStyle name="Good 2" xfId="39"/>
    <cellStyle name="Good 2 2" xfId="400"/>
    <cellStyle name="Good 3" xfId="176"/>
    <cellStyle name="Heading" xfId="177"/>
    <cellStyle name="Heading 1 1" xfId="178"/>
    <cellStyle name="Heading 1 2" xfId="40"/>
    <cellStyle name="Heading 1 2 2" xfId="401"/>
    <cellStyle name="Heading 1 3" xfId="179"/>
    <cellStyle name="Heading 2 2" xfId="41"/>
    <cellStyle name="Heading 2 2 2" xfId="402"/>
    <cellStyle name="Heading 2 3" xfId="180"/>
    <cellStyle name="Heading 3 2" xfId="42"/>
    <cellStyle name="Heading 3 2 2" xfId="403"/>
    <cellStyle name="Heading 3 3" xfId="181"/>
    <cellStyle name="Heading 4 2" xfId="43"/>
    <cellStyle name="Heading 4 2 2" xfId="404"/>
    <cellStyle name="Heading 4 3" xfId="182"/>
    <cellStyle name="Headings" xfId="75"/>
    <cellStyle name="Headings 2" xfId="266"/>
    <cellStyle name="Headings 3" xfId="345"/>
    <cellStyle name="Hyperlink" xfId="2" builtinId="8"/>
    <cellStyle name="Hyperlink 2" xfId="44"/>
    <cellStyle name="Hyperlink 2 2" xfId="64"/>
    <cellStyle name="Hyperlink 2 3" xfId="183"/>
    <cellStyle name="Hyperlink 2 4" xfId="267"/>
    <cellStyle name="Hyperlink 3" xfId="65"/>
    <cellStyle name="Hyperlink 3 2" xfId="104"/>
    <cellStyle name="Hyperlink 3 3" xfId="405"/>
    <cellStyle name="Hyperlink 4" xfId="184"/>
    <cellStyle name="Hyperlink 5" xfId="268"/>
    <cellStyle name="Hyperlink 5 2" xfId="463"/>
    <cellStyle name="Hyperlink 6" xfId="503"/>
    <cellStyle name="Input 2" xfId="45"/>
    <cellStyle name="Input 2 2" xfId="406"/>
    <cellStyle name="Input 3" xfId="185"/>
    <cellStyle name="Input 3 2" xfId="464"/>
    <cellStyle name="Input 4" xfId="186"/>
    <cellStyle name="Input 4 2" xfId="465"/>
    <cellStyle name="Linked Cell 2" xfId="46"/>
    <cellStyle name="Linked Cell 2 2" xfId="407"/>
    <cellStyle name="Linked Cell 3" xfId="187"/>
    <cellStyle name="Neutral 2" xfId="47"/>
    <cellStyle name="Neutral 2 2" xfId="408"/>
    <cellStyle name="Neutral 3" xfId="188"/>
    <cellStyle name="Normal" xfId="0" builtinId="0"/>
    <cellStyle name="Normal 10" xfId="126"/>
    <cellStyle name="Normal 10 2" xfId="189"/>
    <cellStyle name="Normal 10 2 2" xfId="190"/>
    <cellStyle name="Normal 10 2 2 2" xfId="466"/>
    <cellStyle name="Normal 10 2 3" xfId="191"/>
    <cellStyle name="Normal 10 2 4" xfId="467"/>
    <cellStyle name="Normal 10 3" xfId="192"/>
    <cellStyle name="Normal 10 3 2" xfId="468"/>
    <cellStyle name="Normal 11" xfId="193"/>
    <cellStyle name="Normal 11 2" xfId="421"/>
    <cellStyle name="Normal 11 3" xfId="506"/>
    <cellStyle name="Normal 12" xfId="194"/>
    <cellStyle name="Normal 12 2" xfId="469"/>
    <cellStyle name="Normal 13" xfId="195"/>
    <cellStyle name="Normal 13 2" xfId="470"/>
    <cellStyle name="Normal 14" xfId="196"/>
    <cellStyle name="Normal 14 2" xfId="471"/>
    <cellStyle name="Normal 15" xfId="197"/>
    <cellStyle name="Normal 16" xfId="198"/>
    <cellStyle name="Normal 16 2" xfId="199"/>
    <cellStyle name="Normal 17" xfId="269"/>
    <cellStyle name="Normal 17 2" xfId="472"/>
    <cellStyle name="Normal 18" xfId="270"/>
    <cellStyle name="Normal 19" xfId="271"/>
    <cellStyle name="Normal 2" xfId="48"/>
    <cellStyle name="Normal 2 10" xfId="438"/>
    <cellStyle name="Normal 2 2" xfId="49"/>
    <cellStyle name="Normal 2 2 2" xfId="63"/>
    <cellStyle name="Normal 2 2 2 2" xfId="86"/>
    <cellStyle name="Normal 2 2 2 2 2" xfId="127"/>
    <cellStyle name="Normal 2 2 2 2 2 2" xfId="200"/>
    <cellStyle name="Normal 2 2 2 2 2 2 2" xfId="473"/>
    <cellStyle name="Normal 2 2 2 2 2 3" xfId="474"/>
    <cellStyle name="Normal 2 2 2 2 3" xfId="128"/>
    <cellStyle name="Normal 2 2 2 2 3 2" xfId="129"/>
    <cellStyle name="Normal 2 2 2 2 3 2 2" xfId="475"/>
    <cellStyle name="Normal 2 2 2 2 3 3" xfId="426"/>
    <cellStyle name="Normal 2 2 2 2 4" xfId="201"/>
    <cellStyle name="Normal 2 2 2 2 4 2" xfId="425"/>
    <cellStyle name="Normal 2 2 2 2 5" xfId="348"/>
    <cellStyle name="Normal 2 2 2 2 6" xfId="424"/>
    <cellStyle name="Normal 2 2 2 3" xfId="120"/>
    <cellStyle name="Normal 2 2 2 3 2" xfId="272"/>
    <cellStyle name="Normal 2 2 2 3 3" xfId="349"/>
    <cellStyle name="Normal 2 2 2 4" xfId="130"/>
    <cellStyle name="Normal 2 2 2 4 2" xfId="430"/>
    <cellStyle name="Normal 2 2 2 5" xfId="347"/>
    <cellStyle name="Normal 2 2 2 6" xfId="420"/>
    <cellStyle name="Normal 2 2 3" xfId="73"/>
    <cellStyle name="Normal 2 2 3 2" xfId="432"/>
    <cellStyle name="Normal 2 2 4" xfId="105"/>
    <cellStyle name="Normal 2 2 4 2" xfId="273"/>
    <cellStyle name="Normal 2 2 4 3" xfId="350"/>
    <cellStyle name="Normal 2 2 5" xfId="274"/>
    <cellStyle name="Normal 2 2 5 2" xfId="476"/>
    <cellStyle name="Normal 2 2 6" xfId="275"/>
    <cellStyle name="Normal 2 2 7" xfId="306"/>
    <cellStyle name="Normal 2 2 8" xfId="311"/>
    <cellStyle name="Normal 2 2 9" xfId="346"/>
    <cellStyle name="Normal 2 3" xfId="76"/>
    <cellStyle name="Normal 2 3 2" xfId="137"/>
    <cellStyle name="Normal 2 3 2 2" xfId="477"/>
    <cellStyle name="Normal 2 3 3" xfId="276"/>
    <cellStyle name="Normal 2 3 4" xfId="351"/>
    <cellStyle name="Normal 2 4" xfId="202"/>
    <cellStyle name="Normal 2 4 2" xfId="478"/>
    <cellStyle name="Normal 2 5" xfId="277"/>
    <cellStyle name="Normal 2 5 2" xfId="479"/>
    <cellStyle name="Normal 2 5 3" xfId="501"/>
    <cellStyle name="Normal 2 6" xfId="278"/>
    <cellStyle name="Normal 2 6 2" xfId="480"/>
    <cellStyle name="Normal 2 7" xfId="304"/>
    <cellStyle name="Normal 2 8" xfId="309"/>
    <cellStyle name="Normal 2 9" xfId="435"/>
    <cellStyle name="Normal 20" xfId="302"/>
    <cellStyle name="Normal 21" xfId="307"/>
    <cellStyle name="Normal 22" xfId="437"/>
    <cellStyle name="Normal 23" xfId="502"/>
    <cellStyle name="Normal 3" xfId="50"/>
    <cellStyle name="Normal 3 10" xfId="310"/>
    <cellStyle name="Normal 3 11" xfId="352"/>
    <cellStyle name="Normal 3 2" xfId="51"/>
    <cellStyle name="Normal 3 2 2" xfId="481"/>
    <cellStyle name="Normal 3 3" xfId="69"/>
    <cellStyle name="Normal 3 3 2" xfId="106"/>
    <cellStyle name="Normal 3 3 2 2" xfId="279"/>
    <cellStyle name="Normal 3 3 2 3" xfId="354"/>
    <cellStyle name="Normal 3 3 3" xfId="280"/>
    <cellStyle name="Normal 3 3 4" xfId="353"/>
    <cellStyle name="Normal 3 3 5" xfId="422"/>
    <cellStyle name="Normal 3 4" xfId="72"/>
    <cellStyle name="Normal 3 4 2" xfId="107"/>
    <cellStyle name="Normal 3 4 2 2" xfId="281"/>
    <cellStyle name="Normal 3 4 2 3" xfId="356"/>
    <cellStyle name="Normal 3 4 3" xfId="282"/>
    <cellStyle name="Normal 3 4 4" xfId="355"/>
    <cellStyle name="Normal 3 5" xfId="108"/>
    <cellStyle name="Normal 3 5 2" xfId="283"/>
    <cellStyle name="Normal 3 5 3" xfId="357"/>
    <cellStyle name="Normal 3 6" xfId="131"/>
    <cellStyle name="Normal 3 6 2" xfId="482"/>
    <cellStyle name="Normal 3 7" xfId="203"/>
    <cellStyle name="Normal 3 8" xfId="204"/>
    <cellStyle name="Normal 3 9" xfId="305"/>
    <cellStyle name="Normal 3 9 2" xfId="483"/>
    <cellStyle name="Normal 4" xfId="52"/>
    <cellStyle name="Normal 4 2" xfId="66"/>
    <cellStyle name="Normal 4 2 2" xfId="109"/>
    <cellStyle name="Normal 4 2 2 2" xfId="205"/>
    <cellStyle name="Normal 4 2 2 3" xfId="360"/>
    <cellStyle name="Normal 4 2 2 4" xfId="427"/>
    <cellStyle name="Normal 4 2 3" xfId="284"/>
    <cellStyle name="Normal 4 2 4" xfId="359"/>
    <cellStyle name="Normal 4 3" xfId="85"/>
    <cellStyle name="Normal 4 3 2" xfId="132"/>
    <cellStyle name="Normal 4 3 2 2" xfId="133"/>
    <cellStyle name="Normal 4 3 2 3" xfId="484"/>
    <cellStyle name="Normal 4 3 3" xfId="361"/>
    <cellStyle name="Normal 4 4" xfId="206"/>
    <cellStyle name="Normal 4 5" xfId="285"/>
    <cellStyle name="Normal 4 6" xfId="358"/>
    <cellStyle name="Normal 4 7" xfId="433"/>
    <cellStyle name="Normal 5" xfId="71"/>
    <cellStyle name="Normal 5 2" xfId="110"/>
    <cellStyle name="Normal 5 2 2" xfId="286"/>
    <cellStyle name="Normal 5 2 3" xfId="363"/>
    <cellStyle name="Normal 5 3" xfId="287"/>
    <cellStyle name="Normal 5 4" xfId="362"/>
    <cellStyle name="Normal 5 5" xfId="508"/>
    <cellStyle name="Normal 6" xfId="67"/>
    <cellStyle name="Normal 6 2" xfId="111"/>
    <cellStyle name="Normal 6 2 2" xfId="288"/>
    <cellStyle name="Normal 6 2 3" xfId="365"/>
    <cellStyle name="Normal 6 3" xfId="207"/>
    <cellStyle name="Normal 6 3 2" xfId="485"/>
    <cellStyle name="Normal 6 4" xfId="364"/>
    <cellStyle name="Normal 7" xfId="119"/>
    <cellStyle name="Normal 7 2" xfId="289"/>
    <cellStyle name="Normal 7 3" xfId="366"/>
    <cellStyle name="Normal 7 4" xfId="507"/>
    <cellStyle name="Normal 8" xfId="6"/>
    <cellStyle name="Normal 8 2" xfId="134"/>
    <cellStyle name="Normal 8 2 2" xfId="486"/>
    <cellStyle name="Normal 8 3" xfId="367"/>
    <cellStyle name="Normal 9" xfId="121"/>
    <cellStyle name="Normal 9 2" xfId="233"/>
    <cellStyle name="Normal 9 3" xfId="487"/>
    <cellStyle name="Normal_3.1" xfId="409"/>
    <cellStyle name="Normal_A3.7" xfId="410"/>
    <cellStyle name="Normal_ASBR" xfId="411"/>
    <cellStyle name="Normal_Components of projected change 2006-2031" xfId="382"/>
    <cellStyle name="Normal_Components of projected change 2006-2031 2" xfId="500"/>
    <cellStyle name="Normal_DColeman040701" xfId="412"/>
    <cellStyle name="Normal_DColeman040701 2" xfId="413"/>
    <cellStyle name="Normal_Tab_S6a 2" xfId="504"/>
    <cellStyle name="Normal_TABLE1-7 2" xfId="414"/>
    <cellStyle name="Normal_TABLE2" xfId="381"/>
    <cellStyle name="Normal_TABLE4 2" xfId="415"/>
    <cellStyle name="Normal_WebframesCC" xfId="3"/>
    <cellStyle name="Normal_WebframesSingYear" xfId="423"/>
    <cellStyle name="Normal10" xfId="4"/>
    <cellStyle name="Normal10 2" xfId="112"/>
    <cellStyle name="Normal10 2 2" xfId="290"/>
    <cellStyle name="Normal10 2 3" xfId="368"/>
    <cellStyle name="Normal10 3" xfId="53"/>
    <cellStyle name="Normal10 3 2" xfId="291"/>
    <cellStyle name="Normal10 3 3" xfId="369"/>
    <cellStyle name="Normal10 4" xfId="292"/>
    <cellStyle name="Normal10 5" xfId="312"/>
    <cellStyle name="Note 2" xfId="54"/>
    <cellStyle name="Note 2 2" xfId="113"/>
    <cellStyle name="Note 2 2 2" xfId="293"/>
    <cellStyle name="Note 2 2 3" xfId="371"/>
    <cellStyle name="Note 2 3" xfId="294"/>
    <cellStyle name="Note 2 3 2" xfId="488"/>
    <cellStyle name="Note 2 4" xfId="295"/>
    <cellStyle name="Note 2 5" xfId="370"/>
    <cellStyle name="Note 3" xfId="135"/>
    <cellStyle name="Note 4" xfId="208"/>
    <cellStyle name="Note 4 2" xfId="489"/>
    <cellStyle name="Output 2" xfId="55"/>
    <cellStyle name="Output 2 2" xfId="416"/>
    <cellStyle name="Output 3" xfId="209"/>
    <cellStyle name="Percent 10" xfId="308"/>
    <cellStyle name="Percent 11" xfId="429"/>
    <cellStyle name="Percent 12" xfId="505"/>
    <cellStyle name="Percent 2" xfId="56"/>
    <cellStyle name="Percent 2 2" xfId="77"/>
    <cellStyle name="Percent 2 2 2" xfId="210"/>
    <cellStyle name="Percent 2 2 3" xfId="373"/>
    <cellStyle name="Percent 2 3" xfId="211"/>
    <cellStyle name="Percent 2 3 2" xfId="212"/>
    <cellStyle name="Percent 2 3 2 2" xfId="490"/>
    <cellStyle name="Percent 2 3 3" xfId="491"/>
    <cellStyle name="Percent 2 4" xfId="296"/>
    <cellStyle name="Percent 2 5" xfId="372"/>
    <cellStyle name="Percent 2 6" xfId="434"/>
    <cellStyle name="Percent 2 7" xfId="436"/>
    <cellStyle name="Percent 3" xfId="57"/>
    <cellStyle name="Percent 3 2" xfId="74"/>
    <cellStyle name="Percent 3 2 2" xfId="114"/>
    <cellStyle name="Percent 3 2 2 2" xfId="297"/>
    <cellStyle name="Percent 3 2 2 3" xfId="376"/>
    <cellStyle name="Percent 3 2 3" xfId="298"/>
    <cellStyle name="Percent 3 2 4" xfId="375"/>
    <cellStyle name="Percent 3 3" xfId="87"/>
    <cellStyle name="Percent 3 3 2" xfId="232"/>
    <cellStyle name="Percent 3 3 3" xfId="377"/>
    <cellStyle name="Percent 3 4" xfId="299"/>
    <cellStyle name="Percent 3 5" xfId="374"/>
    <cellStyle name="Percent 4" xfId="58"/>
    <cellStyle name="Percent 4 2" xfId="213"/>
    <cellStyle name="Percent 4 2 2" xfId="492"/>
    <cellStyle name="Percent 5" xfId="70"/>
    <cellStyle name="Percent 5 2" xfId="115"/>
    <cellStyle name="Percent 5 2 2" xfId="300"/>
    <cellStyle name="Percent 5 2 3" xfId="379"/>
    <cellStyle name="Percent 5 3" xfId="214"/>
    <cellStyle name="Percent 5 3 2" xfId="493"/>
    <cellStyle name="Percent 5 4" xfId="378"/>
    <cellStyle name="Percent 6" xfId="116"/>
    <cellStyle name="Percent 6 2" xfId="301"/>
    <cellStyle name="Percent 6 3" xfId="380"/>
    <cellStyle name="Percent 7" xfId="215"/>
    <cellStyle name="Percent 7 2" xfId="216"/>
    <cellStyle name="Percent 7 2 2" xfId="494"/>
    <cellStyle name="Percent 7 3" xfId="495"/>
    <cellStyle name="Percent 8" xfId="217"/>
    <cellStyle name="Percent 8 2" xfId="218"/>
    <cellStyle name="Percent 9" xfId="303"/>
    <cellStyle name="rowfield" xfId="136"/>
    <cellStyle name="rowfield 2" xfId="496"/>
    <cellStyle name="rowfield 3" xfId="497"/>
    <cellStyle name="rowfield 4" xfId="498"/>
    <cellStyle name="Style1" xfId="78"/>
    <cellStyle name="Style2" xfId="79"/>
    <cellStyle name="Style3" xfId="80"/>
    <cellStyle name="Style4" xfId="81"/>
    <cellStyle name="Style5" xfId="82"/>
    <cellStyle name="Style6" xfId="83"/>
    <cellStyle name="Style6 2" xfId="219"/>
    <cellStyle name="Style7" xfId="84"/>
    <cellStyle name="Style7 2" xfId="220"/>
    <cellStyle name="Table Cells" xfId="221"/>
    <cellStyle name="Table Cells 2" xfId="222"/>
    <cellStyle name="Table Cells 3" xfId="499"/>
    <cellStyle name="Table Column Headings" xfId="223"/>
    <cellStyle name="Table Number" xfId="224"/>
    <cellStyle name="Table Number 2" xfId="225"/>
    <cellStyle name="Table Row Headings" xfId="226"/>
    <cellStyle name="Table Row Headings 2" xfId="227"/>
    <cellStyle name="Table Title" xfId="228"/>
    <cellStyle name="Title 2" xfId="59"/>
    <cellStyle name="Title 2 2" xfId="417"/>
    <cellStyle name="Title 3" xfId="229"/>
    <cellStyle name="Total 2" xfId="60"/>
    <cellStyle name="Total 2 2" xfId="418"/>
    <cellStyle name="Total 3" xfId="230"/>
    <cellStyle name="Warning Text 2" xfId="61"/>
    <cellStyle name="Warning Text 2 2" xfId="419"/>
    <cellStyle name="Warning Text 3" xfId="231"/>
    <cellStyle name="whole number" xfId="5"/>
    <cellStyle name="whole number 2" xfId="62"/>
    <cellStyle name="whole number 2 2" xfId="117"/>
    <cellStyle name="whole number 3" xfId="118"/>
  </cellStyles>
  <dxfs count="0"/>
  <tableStyles count="0" defaultTableStyle="TableStyleMedium2" defaultPivotStyle="PivotStyleLight16"/>
  <colors>
    <mruColors>
      <color rgb="FF2DA197"/>
      <color rgb="FF1C625B"/>
      <color rgb="FFD5ECEA"/>
      <color rgb="FF7F7F7F"/>
      <color rgb="FF7DD3C9"/>
      <color rgb="FF7DC9D3"/>
      <color rgb="FFD5E8F4"/>
      <color rgb="FF96D0CB"/>
      <color rgb="FF66BAAA"/>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0.xml"/><Relationship Id="rId117" Type="http://schemas.openxmlformats.org/officeDocument/2006/relationships/worksheet" Target="worksheets/sheet68.xml"/><Relationship Id="rId21" Type="http://schemas.openxmlformats.org/officeDocument/2006/relationships/worksheet" Target="worksheets/sheet14.xml"/><Relationship Id="rId42" Type="http://schemas.openxmlformats.org/officeDocument/2006/relationships/chartsheet" Target="chartsheets/sheet17.xml"/><Relationship Id="rId47" Type="http://schemas.openxmlformats.org/officeDocument/2006/relationships/worksheet" Target="worksheets/sheet29.xml"/><Relationship Id="rId63" Type="http://schemas.openxmlformats.org/officeDocument/2006/relationships/worksheet" Target="worksheets/sheet38.xml"/><Relationship Id="rId68" Type="http://schemas.openxmlformats.org/officeDocument/2006/relationships/chartsheet" Target="chartsheets/sheet28.xml"/><Relationship Id="rId84" Type="http://schemas.openxmlformats.org/officeDocument/2006/relationships/chartsheet" Target="chartsheets/sheet36.xml"/><Relationship Id="rId89" Type="http://schemas.openxmlformats.org/officeDocument/2006/relationships/worksheet" Target="worksheets/sheet51.xml"/><Relationship Id="rId112" Type="http://schemas.openxmlformats.org/officeDocument/2006/relationships/chartsheet" Target="chartsheets/sheet48.xml"/><Relationship Id="rId133" Type="http://schemas.openxmlformats.org/officeDocument/2006/relationships/worksheet" Target="worksheets/sheet77.xml"/><Relationship Id="rId138" Type="http://schemas.openxmlformats.org/officeDocument/2006/relationships/worksheet" Target="worksheets/sheet80.xml"/><Relationship Id="rId16" Type="http://schemas.openxmlformats.org/officeDocument/2006/relationships/worksheet" Target="worksheets/sheet10.xml"/><Relationship Id="rId107" Type="http://schemas.openxmlformats.org/officeDocument/2006/relationships/worksheet" Target="worksheets/sheet62.xml"/><Relationship Id="rId11" Type="http://schemas.openxmlformats.org/officeDocument/2006/relationships/worksheet" Target="worksheets/sheet7.xml"/><Relationship Id="rId32" Type="http://schemas.openxmlformats.org/officeDocument/2006/relationships/chartsheet" Target="chartsheets/sheet13.xml"/><Relationship Id="rId37" Type="http://schemas.openxmlformats.org/officeDocument/2006/relationships/worksheet" Target="worksheets/sheet23.xml"/><Relationship Id="rId53" Type="http://schemas.openxmlformats.org/officeDocument/2006/relationships/chartsheet" Target="chartsheets/sheet20.xml"/><Relationship Id="rId58" Type="http://schemas.openxmlformats.org/officeDocument/2006/relationships/chartsheet" Target="chartsheets/sheet23.xml"/><Relationship Id="rId74" Type="http://schemas.openxmlformats.org/officeDocument/2006/relationships/chartsheet" Target="chartsheets/sheet31.xml"/><Relationship Id="rId79" Type="http://schemas.openxmlformats.org/officeDocument/2006/relationships/worksheet" Target="worksheets/sheet46.xml"/><Relationship Id="rId102" Type="http://schemas.openxmlformats.org/officeDocument/2006/relationships/worksheet" Target="worksheets/sheet59.xml"/><Relationship Id="rId123" Type="http://schemas.openxmlformats.org/officeDocument/2006/relationships/worksheet" Target="worksheets/sheet71.xml"/><Relationship Id="rId128" Type="http://schemas.openxmlformats.org/officeDocument/2006/relationships/chartsheet" Target="chartsheets/sheet54.xml"/><Relationship Id="rId144" Type="http://schemas.openxmlformats.org/officeDocument/2006/relationships/externalLink" Target="externalLinks/externalLink3.xml"/><Relationship Id="rId149" Type="http://schemas.openxmlformats.org/officeDocument/2006/relationships/sharedStrings" Target="sharedStrings.xml"/><Relationship Id="rId5" Type="http://schemas.openxmlformats.org/officeDocument/2006/relationships/chartsheet" Target="chartsheets/sheet2.xml"/><Relationship Id="rId90" Type="http://schemas.openxmlformats.org/officeDocument/2006/relationships/chartsheet" Target="chartsheets/sheet39.xml"/><Relationship Id="rId95" Type="http://schemas.openxmlformats.org/officeDocument/2006/relationships/worksheet" Target="worksheets/sheet54.xml"/><Relationship Id="rId22" Type="http://schemas.openxmlformats.org/officeDocument/2006/relationships/chartsheet" Target="chartsheets/sheet8.xml"/><Relationship Id="rId27" Type="http://schemas.openxmlformats.org/officeDocument/2006/relationships/worksheet" Target="worksheets/sheet17.xml"/><Relationship Id="rId43" Type="http://schemas.openxmlformats.org/officeDocument/2006/relationships/chartsheet" Target="chartsheets/sheet18.xml"/><Relationship Id="rId48" Type="http://schemas.openxmlformats.org/officeDocument/2006/relationships/worksheet" Target="worksheets/sheet30.xml"/><Relationship Id="rId64" Type="http://schemas.openxmlformats.org/officeDocument/2006/relationships/chartsheet" Target="chartsheets/sheet26.xml"/><Relationship Id="rId69" Type="http://schemas.openxmlformats.org/officeDocument/2006/relationships/worksheet" Target="worksheets/sheet41.xml"/><Relationship Id="rId113" Type="http://schemas.openxmlformats.org/officeDocument/2006/relationships/worksheet" Target="worksheets/sheet65.xml"/><Relationship Id="rId118" Type="http://schemas.openxmlformats.org/officeDocument/2006/relationships/chartsheet" Target="chartsheets/sheet50.xml"/><Relationship Id="rId134" Type="http://schemas.openxmlformats.org/officeDocument/2006/relationships/chartsheet" Target="chartsheets/sheet57.xml"/><Relationship Id="rId139" Type="http://schemas.openxmlformats.org/officeDocument/2006/relationships/chartsheet" Target="chartsheets/sheet59.xml"/><Relationship Id="rId80" Type="http://schemas.openxmlformats.org/officeDocument/2006/relationships/chartsheet" Target="chartsheets/sheet34.xml"/><Relationship Id="rId85" Type="http://schemas.openxmlformats.org/officeDocument/2006/relationships/worksheet" Target="worksheets/sheet49.xml"/><Relationship Id="rId150" Type="http://schemas.openxmlformats.org/officeDocument/2006/relationships/calcChain" Target="calcChain.xml"/><Relationship Id="rId12" Type="http://schemas.openxmlformats.org/officeDocument/2006/relationships/chartsheet" Target="chartsheets/sheet5.xml"/><Relationship Id="rId17" Type="http://schemas.openxmlformats.org/officeDocument/2006/relationships/worksheet" Target="worksheets/sheet11.xml"/><Relationship Id="rId25" Type="http://schemas.openxmlformats.org/officeDocument/2006/relationships/worksheet" Target="worksheets/sheet16.xml"/><Relationship Id="rId33" Type="http://schemas.openxmlformats.org/officeDocument/2006/relationships/worksheet" Target="worksheets/sheet20.xml"/><Relationship Id="rId38" Type="http://schemas.openxmlformats.org/officeDocument/2006/relationships/chartsheet" Target="chartsheets/sheet15.xml"/><Relationship Id="rId46" Type="http://schemas.openxmlformats.org/officeDocument/2006/relationships/worksheet" Target="worksheets/sheet28.xml"/><Relationship Id="rId59" Type="http://schemas.openxmlformats.org/officeDocument/2006/relationships/worksheet" Target="worksheets/sheet36.xml"/><Relationship Id="rId67" Type="http://schemas.openxmlformats.org/officeDocument/2006/relationships/worksheet" Target="worksheets/sheet40.xml"/><Relationship Id="rId103" Type="http://schemas.openxmlformats.org/officeDocument/2006/relationships/worksheet" Target="worksheets/sheet60.xml"/><Relationship Id="rId108" Type="http://schemas.openxmlformats.org/officeDocument/2006/relationships/chartsheet" Target="chartsheets/sheet46.xml"/><Relationship Id="rId116" Type="http://schemas.openxmlformats.org/officeDocument/2006/relationships/chartsheet" Target="chartsheets/sheet49.xml"/><Relationship Id="rId124" Type="http://schemas.openxmlformats.org/officeDocument/2006/relationships/worksheet" Target="worksheets/sheet72.xml"/><Relationship Id="rId129" Type="http://schemas.openxmlformats.org/officeDocument/2006/relationships/chartsheet" Target="chartsheets/sheet55.xml"/><Relationship Id="rId137" Type="http://schemas.openxmlformats.org/officeDocument/2006/relationships/chartsheet" Target="chartsheets/sheet58.xml"/><Relationship Id="rId20" Type="http://schemas.openxmlformats.org/officeDocument/2006/relationships/chartsheet" Target="chartsheets/sheet7.xml"/><Relationship Id="rId41" Type="http://schemas.openxmlformats.org/officeDocument/2006/relationships/chartsheet" Target="chartsheets/sheet16.xml"/><Relationship Id="rId54" Type="http://schemas.openxmlformats.org/officeDocument/2006/relationships/worksheet" Target="worksheets/sheet34.xml"/><Relationship Id="rId62" Type="http://schemas.openxmlformats.org/officeDocument/2006/relationships/chartsheet" Target="chartsheets/sheet25.xml"/><Relationship Id="rId70" Type="http://schemas.openxmlformats.org/officeDocument/2006/relationships/chartsheet" Target="chartsheets/sheet29.xml"/><Relationship Id="rId75" Type="http://schemas.openxmlformats.org/officeDocument/2006/relationships/worksheet" Target="worksheets/sheet44.xml"/><Relationship Id="rId83" Type="http://schemas.openxmlformats.org/officeDocument/2006/relationships/worksheet" Target="worksheets/sheet48.xml"/><Relationship Id="rId88" Type="http://schemas.openxmlformats.org/officeDocument/2006/relationships/chartsheet" Target="chartsheets/sheet38.xml"/><Relationship Id="rId91" Type="http://schemas.openxmlformats.org/officeDocument/2006/relationships/worksheet" Target="worksheets/sheet52.xml"/><Relationship Id="rId96" Type="http://schemas.openxmlformats.org/officeDocument/2006/relationships/chartsheet" Target="chartsheets/sheet42.xml"/><Relationship Id="rId111" Type="http://schemas.openxmlformats.org/officeDocument/2006/relationships/worksheet" Target="worksheets/sheet64.xml"/><Relationship Id="rId132" Type="http://schemas.openxmlformats.org/officeDocument/2006/relationships/chartsheet" Target="chartsheets/sheet56.xml"/><Relationship Id="rId140" Type="http://schemas.openxmlformats.org/officeDocument/2006/relationships/worksheet" Target="worksheets/sheet81.xml"/><Relationship Id="rId145"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worksheet" Target="worksheets/sheet9.xml"/><Relationship Id="rId23" Type="http://schemas.openxmlformats.org/officeDocument/2006/relationships/worksheet" Target="worksheets/sheet15.xml"/><Relationship Id="rId28" Type="http://schemas.openxmlformats.org/officeDocument/2006/relationships/chartsheet" Target="chartsheets/sheet11.xml"/><Relationship Id="rId36" Type="http://schemas.openxmlformats.org/officeDocument/2006/relationships/chartsheet" Target="chartsheets/sheet14.xml"/><Relationship Id="rId49" Type="http://schemas.openxmlformats.org/officeDocument/2006/relationships/worksheet" Target="worksheets/sheet31.xml"/><Relationship Id="rId57" Type="http://schemas.openxmlformats.org/officeDocument/2006/relationships/worksheet" Target="worksheets/sheet35.xml"/><Relationship Id="rId106" Type="http://schemas.openxmlformats.org/officeDocument/2006/relationships/chartsheet" Target="chartsheets/sheet45.xml"/><Relationship Id="rId114" Type="http://schemas.openxmlformats.org/officeDocument/2006/relationships/worksheet" Target="worksheets/sheet66.xml"/><Relationship Id="rId119" Type="http://schemas.openxmlformats.org/officeDocument/2006/relationships/worksheet" Target="worksheets/sheet69.xml"/><Relationship Id="rId127" Type="http://schemas.openxmlformats.org/officeDocument/2006/relationships/worksheet" Target="worksheets/sheet74.xml"/><Relationship Id="rId10" Type="http://schemas.openxmlformats.org/officeDocument/2006/relationships/worksheet" Target="worksheets/sheet6.xml"/><Relationship Id="rId31" Type="http://schemas.openxmlformats.org/officeDocument/2006/relationships/worksheet" Target="worksheets/sheet19.xml"/><Relationship Id="rId44" Type="http://schemas.openxmlformats.org/officeDocument/2006/relationships/worksheet" Target="worksheets/sheet26.xml"/><Relationship Id="rId52" Type="http://schemas.openxmlformats.org/officeDocument/2006/relationships/chartsheet" Target="chartsheets/sheet19.xml"/><Relationship Id="rId60" Type="http://schemas.openxmlformats.org/officeDocument/2006/relationships/chartsheet" Target="chartsheets/sheet24.xml"/><Relationship Id="rId65" Type="http://schemas.openxmlformats.org/officeDocument/2006/relationships/worksheet" Target="worksheets/sheet39.xml"/><Relationship Id="rId73" Type="http://schemas.openxmlformats.org/officeDocument/2006/relationships/worksheet" Target="worksheets/sheet43.xml"/><Relationship Id="rId78" Type="http://schemas.openxmlformats.org/officeDocument/2006/relationships/chartsheet" Target="chartsheets/sheet33.xml"/><Relationship Id="rId81" Type="http://schemas.openxmlformats.org/officeDocument/2006/relationships/worksheet" Target="worksheets/sheet47.xml"/><Relationship Id="rId86" Type="http://schemas.openxmlformats.org/officeDocument/2006/relationships/chartsheet" Target="chartsheets/sheet37.xml"/><Relationship Id="rId94" Type="http://schemas.openxmlformats.org/officeDocument/2006/relationships/chartsheet" Target="chartsheets/sheet41.xml"/><Relationship Id="rId99" Type="http://schemas.openxmlformats.org/officeDocument/2006/relationships/worksheet" Target="worksheets/sheet57.xml"/><Relationship Id="rId101" Type="http://schemas.openxmlformats.org/officeDocument/2006/relationships/worksheet" Target="worksheets/sheet58.xml"/><Relationship Id="rId122" Type="http://schemas.openxmlformats.org/officeDocument/2006/relationships/chartsheet" Target="chartsheets/sheet52.xml"/><Relationship Id="rId130" Type="http://schemas.openxmlformats.org/officeDocument/2006/relationships/worksheet" Target="worksheets/sheet75.xml"/><Relationship Id="rId135" Type="http://schemas.openxmlformats.org/officeDocument/2006/relationships/worksheet" Target="worksheets/sheet78.xml"/><Relationship Id="rId143" Type="http://schemas.openxmlformats.org/officeDocument/2006/relationships/externalLink" Target="externalLinks/externalLink2.xml"/><Relationship Id="rId148" Type="http://schemas.openxmlformats.org/officeDocument/2006/relationships/styles" Target="styles.xml"/><Relationship Id="rId151" Type="http://schemas.openxmlformats.org/officeDocument/2006/relationships/customXml" Target="../customXml/item1.xml"/><Relationship Id="rId4" Type="http://schemas.openxmlformats.org/officeDocument/2006/relationships/worksheet" Target="worksheets/sheet3.xml"/><Relationship Id="rId9" Type="http://schemas.openxmlformats.org/officeDocument/2006/relationships/chartsheet" Target="chartsheets/sheet4.xml"/><Relationship Id="rId13" Type="http://schemas.openxmlformats.org/officeDocument/2006/relationships/worksheet" Target="worksheets/sheet8.xml"/><Relationship Id="rId18" Type="http://schemas.openxmlformats.org/officeDocument/2006/relationships/worksheet" Target="worksheets/sheet12.xml"/><Relationship Id="rId39" Type="http://schemas.openxmlformats.org/officeDocument/2006/relationships/worksheet" Target="worksheets/sheet24.xml"/><Relationship Id="rId109" Type="http://schemas.openxmlformats.org/officeDocument/2006/relationships/worksheet" Target="worksheets/sheet63.xml"/><Relationship Id="rId34" Type="http://schemas.openxmlformats.org/officeDocument/2006/relationships/worksheet" Target="worksheets/sheet21.xml"/><Relationship Id="rId50" Type="http://schemas.openxmlformats.org/officeDocument/2006/relationships/worksheet" Target="worksheets/sheet32.xml"/><Relationship Id="rId55" Type="http://schemas.openxmlformats.org/officeDocument/2006/relationships/chartsheet" Target="chartsheets/sheet21.xml"/><Relationship Id="rId76" Type="http://schemas.openxmlformats.org/officeDocument/2006/relationships/chartsheet" Target="chartsheets/sheet32.xml"/><Relationship Id="rId97" Type="http://schemas.openxmlformats.org/officeDocument/2006/relationships/worksheet" Target="worksheets/sheet55.xml"/><Relationship Id="rId104" Type="http://schemas.openxmlformats.org/officeDocument/2006/relationships/chartsheet" Target="chartsheets/sheet44.xml"/><Relationship Id="rId120" Type="http://schemas.openxmlformats.org/officeDocument/2006/relationships/chartsheet" Target="chartsheets/sheet51.xml"/><Relationship Id="rId125" Type="http://schemas.openxmlformats.org/officeDocument/2006/relationships/worksheet" Target="worksheets/sheet73.xml"/><Relationship Id="rId141" Type="http://schemas.openxmlformats.org/officeDocument/2006/relationships/worksheet" Target="worksheets/sheet82.xml"/><Relationship Id="rId146" Type="http://schemas.openxmlformats.org/officeDocument/2006/relationships/externalLink" Target="externalLinks/externalLink5.xml"/><Relationship Id="rId7" Type="http://schemas.openxmlformats.org/officeDocument/2006/relationships/chartsheet" Target="chartsheets/sheet3.xml"/><Relationship Id="rId71" Type="http://schemas.openxmlformats.org/officeDocument/2006/relationships/worksheet" Target="worksheets/sheet42.xml"/><Relationship Id="rId92" Type="http://schemas.openxmlformats.org/officeDocument/2006/relationships/chartsheet" Target="chartsheets/sheet40.xml"/><Relationship Id="rId2" Type="http://schemas.openxmlformats.org/officeDocument/2006/relationships/worksheet" Target="worksheets/sheet2.xml"/><Relationship Id="rId29" Type="http://schemas.openxmlformats.org/officeDocument/2006/relationships/worksheet" Target="worksheets/sheet18.xml"/><Relationship Id="rId24" Type="http://schemas.openxmlformats.org/officeDocument/2006/relationships/chartsheet" Target="chartsheets/sheet9.xml"/><Relationship Id="rId40" Type="http://schemas.openxmlformats.org/officeDocument/2006/relationships/worksheet" Target="worksheets/sheet25.xml"/><Relationship Id="rId45" Type="http://schemas.openxmlformats.org/officeDocument/2006/relationships/worksheet" Target="worksheets/sheet27.xml"/><Relationship Id="rId66" Type="http://schemas.openxmlformats.org/officeDocument/2006/relationships/chartsheet" Target="chartsheets/sheet27.xml"/><Relationship Id="rId87" Type="http://schemas.openxmlformats.org/officeDocument/2006/relationships/worksheet" Target="worksheets/sheet50.xml"/><Relationship Id="rId110" Type="http://schemas.openxmlformats.org/officeDocument/2006/relationships/chartsheet" Target="chartsheets/sheet47.xml"/><Relationship Id="rId115" Type="http://schemas.openxmlformats.org/officeDocument/2006/relationships/worksheet" Target="worksheets/sheet67.xml"/><Relationship Id="rId131" Type="http://schemas.openxmlformats.org/officeDocument/2006/relationships/worksheet" Target="worksheets/sheet76.xml"/><Relationship Id="rId136" Type="http://schemas.openxmlformats.org/officeDocument/2006/relationships/worksheet" Target="worksheets/sheet79.xml"/><Relationship Id="rId61" Type="http://schemas.openxmlformats.org/officeDocument/2006/relationships/worksheet" Target="worksheets/sheet37.xml"/><Relationship Id="rId82" Type="http://schemas.openxmlformats.org/officeDocument/2006/relationships/chartsheet" Target="chartsheets/sheet35.xml"/><Relationship Id="rId19" Type="http://schemas.openxmlformats.org/officeDocument/2006/relationships/worksheet" Target="worksheets/sheet13.xml"/><Relationship Id="rId14" Type="http://schemas.openxmlformats.org/officeDocument/2006/relationships/chartsheet" Target="chartsheets/sheet6.xml"/><Relationship Id="rId30" Type="http://schemas.openxmlformats.org/officeDocument/2006/relationships/chartsheet" Target="chartsheets/sheet12.xml"/><Relationship Id="rId35" Type="http://schemas.openxmlformats.org/officeDocument/2006/relationships/worksheet" Target="worksheets/sheet22.xml"/><Relationship Id="rId56" Type="http://schemas.openxmlformats.org/officeDocument/2006/relationships/chartsheet" Target="chartsheets/sheet22.xml"/><Relationship Id="rId77" Type="http://schemas.openxmlformats.org/officeDocument/2006/relationships/worksheet" Target="worksheets/sheet45.xml"/><Relationship Id="rId100" Type="http://schemas.openxmlformats.org/officeDocument/2006/relationships/chartsheet" Target="chartsheets/sheet43.xml"/><Relationship Id="rId105" Type="http://schemas.openxmlformats.org/officeDocument/2006/relationships/worksheet" Target="worksheets/sheet61.xml"/><Relationship Id="rId126" Type="http://schemas.openxmlformats.org/officeDocument/2006/relationships/chartsheet" Target="chartsheets/sheet53.xml"/><Relationship Id="rId147" Type="http://schemas.openxmlformats.org/officeDocument/2006/relationships/theme" Target="theme/theme1.xml"/><Relationship Id="rId8" Type="http://schemas.openxmlformats.org/officeDocument/2006/relationships/worksheet" Target="worksheets/sheet5.xml"/><Relationship Id="rId51" Type="http://schemas.openxmlformats.org/officeDocument/2006/relationships/worksheet" Target="worksheets/sheet33.xml"/><Relationship Id="rId72" Type="http://schemas.openxmlformats.org/officeDocument/2006/relationships/chartsheet" Target="chartsheets/sheet30.xml"/><Relationship Id="rId93" Type="http://schemas.openxmlformats.org/officeDocument/2006/relationships/worksheet" Target="worksheets/sheet53.xml"/><Relationship Id="rId98" Type="http://schemas.openxmlformats.org/officeDocument/2006/relationships/worksheet" Target="worksheets/sheet56.xml"/><Relationship Id="rId121" Type="http://schemas.openxmlformats.org/officeDocument/2006/relationships/worksheet" Target="worksheets/sheet70.xml"/><Relationship Id="rId142" Type="http://schemas.openxmlformats.org/officeDocument/2006/relationships/externalLink" Target="externalLinks/externalLink1.xml"/><Relationship Id="rId3" Type="http://schemas.openxmlformats.org/officeDocument/2006/relationships/chartsheet" Target="chart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82.xml"/><Relationship Id="rId1" Type="http://schemas.openxmlformats.org/officeDocument/2006/relationships/themeOverride" Target="../theme/themeOverride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1.1: Population of Scotland, actual and projected figures, 1971 to 2041</a:t>
            </a:r>
          </a:p>
        </c:rich>
      </c:tx>
      <c:layout>
        <c:manualLayout>
          <c:xMode val="edge"/>
          <c:yMode val="edge"/>
          <c:x val="0.11557717155859115"/>
          <c:y val="6.2794348508634227E-3"/>
        </c:manualLayout>
      </c:layout>
      <c:overlay val="1"/>
    </c:title>
    <c:autoTitleDeleted val="0"/>
    <c:plotArea>
      <c:layout>
        <c:manualLayout>
          <c:layoutTarget val="inner"/>
          <c:xMode val="edge"/>
          <c:yMode val="edge"/>
          <c:x val="5.2354963321892455E-2"/>
          <c:y val="6.6636271405041511E-2"/>
          <c:w val="0.8659937815465375"/>
          <c:h val="0.79974336541265678"/>
        </c:manualLayout>
      </c:layout>
      <c:areaChart>
        <c:grouping val="standard"/>
        <c:varyColors val="0"/>
        <c:ser>
          <c:idx val="2"/>
          <c:order val="2"/>
          <c:spPr>
            <a:solidFill>
              <a:schemeClr val="bg1">
                <a:lumMod val="65000"/>
              </a:schemeClr>
            </a:solidFill>
            <a:ln w="57150">
              <a:solidFill>
                <a:schemeClr val="bg1">
                  <a:lumMod val="65000"/>
                </a:schemeClr>
              </a:solidFill>
              <a:prstDash val="solid"/>
            </a:ln>
          </c:spPr>
          <c:cat>
            <c:numRef>
              <c:f>'Data 1.1'!$B$6:$B$76</c:f>
              <c:numCache>
                <c:formatCode>0</c:formatCode>
                <c:ptCount val="71"/>
                <c:pt idx="0" formatCode="General">
                  <c:v>1971</c:v>
                </c:pt>
                <c:pt idx="1">
                  <c:v>1972</c:v>
                </c:pt>
                <c:pt idx="2">
                  <c:v>1973</c:v>
                </c:pt>
                <c:pt idx="3">
                  <c:v>1974</c:v>
                </c:pt>
                <c:pt idx="4">
                  <c:v>1975</c:v>
                </c:pt>
                <c:pt idx="5">
                  <c:v>1976</c:v>
                </c:pt>
                <c:pt idx="6">
                  <c:v>1977</c:v>
                </c:pt>
                <c:pt idx="7" formatCode="General">
                  <c:v>1978</c:v>
                </c:pt>
                <c:pt idx="8" formatCode="General">
                  <c:v>1979</c:v>
                </c:pt>
                <c:pt idx="9" formatCode="General">
                  <c:v>1980</c:v>
                </c:pt>
                <c:pt idx="10" formatCode="General">
                  <c:v>1981</c:v>
                </c:pt>
                <c:pt idx="11" formatCode="General">
                  <c:v>1982</c:v>
                </c:pt>
                <c:pt idx="12" formatCode="General">
                  <c:v>1983</c:v>
                </c:pt>
                <c:pt idx="13" formatCode="General">
                  <c:v>1984</c:v>
                </c:pt>
                <c:pt idx="14" formatCode="General">
                  <c:v>1985</c:v>
                </c:pt>
                <c:pt idx="15" formatCode="General">
                  <c:v>1986</c:v>
                </c:pt>
                <c:pt idx="16" formatCode="General">
                  <c:v>1987</c:v>
                </c:pt>
                <c:pt idx="17" formatCode="General">
                  <c:v>1988</c:v>
                </c:pt>
                <c:pt idx="18" formatCode="General">
                  <c:v>1989</c:v>
                </c:pt>
                <c:pt idx="19" formatCode="General">
                  <c:v>1990</c:v>
                </c:pt>
                <c:pt idx="20" formatCode="General">
                  <c:v>1991</c:v>
                </c:pt>
                <c:pt idx="21" formatCode="General">
                  <c:v>1992</c:v>
                </c:pt>
                <c:pt idx="22" formatCode="General">
                  <c:v>1993</c:v>
                </c:pt>
                <c:pt idx="23" formatCode="General">
                  <c:v>1994</c:v>
                </c:pt>
                <c:pt idx="24" formatCode="General">
                  <c:v>1995</c:v>
                </c:pt>
                <c:pt idx="25" formatCode="General">
                  <c:v>1996</c:v>
                </c:pt>
                <c:pt idx="26" formatCode="General">
                  <c:v>1997</c:v>
                </c:pt>
                <c:pt idx="27" formatCode="General">
                  <c:v>1998</c:v>
                </c:pt>
                <c:pt idx="28" formatCode="General">
                  <c:v>1999</c:v>
                </c:pt>
                <c:pt idx="29" formatCode="General">
                  <c:v>2000</c:v>
                </c:pt>
                <c:pt idx="30" formatCode="General">
                  <c:v>2001</c:v>
                </c:pt>
                <c:pt idx="31" formatCode="General">
                  <c:v>2002</c:v>
                </c:pt>
                <c:pt idx="32" formatCode="General">
                  <c:v>2003</c:v>
                </c:pt>
                <c:pt idx="33" formatCode="General">
                  <c:v>2004</c:v>
                </c:pt>
                <c:pt idx="34" formatCode="General">
                  <c:v>2005</c:v>
                </c:pt>
                <c:pt idx="35" formatCode="General">
                  <c:v>2006</c:v>
                </c:pt>
                <c:pt idx="36" formatCode="General">
                  <c:v>2007</c:v>
                </c:pt>
                <c:pt idx="37" formatCode="General">
                  <c:v>2008</c:v>
                </c:pt>
                <c:pt idx="38" formatCode="General">
                  <c:v>2009</c:v>
                </c:pt>
                <c:pt idx="39" formatCode="General">
                  <c:v>2010</c:v>
                </c:pt>
                <c:pt idx="40" formatCode="General">
                  <c:v>2011</c:v>
                </c:pt>
                <c:pt idx="41" formatCode="General">
                  <c:v>2012</c:v>
                </c:pt>
                <c:pt idx="42" formatCode="General">
                  <c:v>2013</c:v>
                </c:pt>
                <c:pt idx="43" formatCode="General">
                  <c:v>2014</c:v>
                </c:pt>
                <c:pt idx="44" formatCode="General">
                  <c:v>2015</c:v>
                </c:pt>
                <c:pt idx="45" formatCode="General">
                  <c:v>2016</c:v>
                </c:pt>
                <c:pt idx="46" formatCode="General">
                  <c:v>2017</c:v>
                </c:pt>
                <c:pt idx="47" formatCode="General">
                  <c:v>2018</c:v>
                </c:pt>
                <c:pt idx="48" formatCode="General">
                  <c:v>2019</c:v>
                </c:pt>
                <c:pt idx="49" formatCode="General">
                  <c:v>2020</c:v>
                </c:pt>
                <c:pt idx="50" formatCode="General">
                  <c:v>2021</c:v>
                </c:pt>
                <c:pt idx="51" formatCode="General">
                  <c:v>2022</c:v>
                </c:pt>
                <c:pt idx="52" formatCode="General">
                  <c:v>2023</c:v>
                </c:pt>
                <c:pt idx="53" formatCode="General">
                  <c:v>2024</c:v>
                </c:pt>
                <c:pt idx="54" formatCode="General">
                  <c:v>2025</c:v>
                </c:pt>
                <c:pt idx="55" formatCode="General">
                  <c:v>2026</c:v>
                </c:pt>
                <c:pt idx="56" formatCode="General">
                  <c:v>2027</c:v>
                </c:pt>
                <c:pt idx="57" formatCode="General">
                  <c:v>2028</c:v>
                </c:pt>
                <c:pt idx="58" formatCode="General">
                  <c:v>2029</c:v>
                </c:pt>
                <c:pt idx="59" formatCode="General">
                  <c:v>2030</c:v>
                </c:pt>
                <c:pt idx="60" formatCode="General">
                  <c:v>2031</c:v>
                </c:pt>
                <c:pt idx="61" formatCode="General">
                  <c:v>2032</c:v>
                </c:pt>
                <c:pt idx="62" formatCode="General">
                  <c:v>2033</c:v>
                </c:pt>
                <c:pt idx="63" formatCode="General">
                  <c:v>2034</c:v>
                </c:pt>
                <c:pt idx="64" formatCode="General">
                  <c:v>2035</c:v>
                </c:pt>
                <c:pt idx="65" formatCode="General">
                  <c:v>2036</c:v>
                </c:pt>
                <c:pt idx="66" formatCode="General">
                  <c:v>2037</c:v>
                </c:pt>
                <c:pt idx="67" formatCode="General">
                  <c:v>2038</c:v>
                </c:pt>
                <c:pt idx="68" formatCode="General">
                  <c:v>2039</c:v>
                </c:pt>
                <c:pt idx="69" formatCode="General">
                  <c:v>2040</c:v>
                </c:pt>
                <c:pt idx="70" formatCode="General">
                  <c:v>2041</c:v>
                </c:pt>
              </c:numCache>
            </c:numRef>
          </c:cat>
          <c:val>
            <c:numRef>
              <c:f>('Data 1.1'!$C$6:$C$52,'Data 1.1'!$D$75:$D$98)</c:f>
              <c:numCache>
                <c:formatCode>0.00</c:formatCode>
                <c:ptCount val="71"/>
                <c:pt idx="0">
                  <c:v>5.2355999999999998</c:v>
                </c:pt>
                <c:pt idx="1">
                  <c:v>5.2305999999999999</c:v>
                </c:pt>
                <c:pt idx="2">
                  <c:v>5.2339000000000002</c:v>
                </c:pt>
                <c:pt idx="3">
                  <c:v>5.2408000000000001</c:v>
                </c:pt>
                <c:pt idx="4">
                  <c:v>5.2324000000000002</c:v>
                </c:pt>
                <c:pt idx="5">
                  <c:v>5.2333999999999996</c:v>
                </c:pt>
                <c:pt idx="6">
                  <c:v>5.2262000000000004</c:v>
                </c:pt>
                <c:pt idx="7">
                  <c:v>5.2122999999999999</c:v>
                </c:pt>
                <c:pt idx="8">
                  <c:v>5.2035999999999998</c:v>
                </c:pt>
                <c:pt idx="9">
                  <c:v>5.1939000000000002</c:v>
                </c:pt>
                <c:pt idx="10">
                  <c:v>5.1802000000000001</c:v>
                </c:pt>
                <c:pt idx="11">
                  <c:v>5.1645399999999997</c:v>
                </c:pt>
                <c:pt idx="12">
                  <c:v>5.1481199999999996</c:v>
                </c:pt>
                <c:pt idx="13">
                  <c:v>5.1388800000000003</c:v>
                </c:pt>
                <c:pt idx="14">
                  <c:v>5.1278899999999998</c:v>
                </c:pt>
                <c:pt idx="15">
                  <c:v>5.1117600000000003</c:v>
                </c:pt>
                <c:pt idx="16">
                  <c:v>5.0990200000000003</c:v>
                </c:pt>
                <c:pt idx="17">
                  <c:v>5.0774400000000002</c:v>
                </c:pt>
                <c:pt idx="18">
                  <c:v>5.0781900000000002</c:v>
                </c:pt>
                <c:pt idx="19">
                  <c:v>5.08127</c:v>
                </c:pt>
                <c:pt idx="20" formatCode="#,##0.00">
                  <c:v>5.0833300000000001</c:v>
                </c:pt>
                <c:pt idx="21" formatCode="#,##0.00">
                  <c:v>5.0856199999999996</c:v>
                </c:pt>
                <c:pt idx="22" formatCode="#,##0.00">
                  <c:v>5.09246</c:v>
                </c:pt>
                <c:pt idx="23" formatCode="#,##0.00">
                  <c:v>5.1022100000000004</c:v>
                </c:pt>
                <c:pt idx="24" formatCode="#,##0.00">
                  <c:v>5.1036900000000003</c:v>
                </c:pt>
                <c:pt idx="25" formatCode="#,##0.00">
                  <c:v>5.0921900000000004</c:v>
                </c:pt>
                <c:pt idx="26" formatCode="#,##0.00">
                  <c:v>5.0833399999999997</c:v>
                </c:pt>
                <c:pt idx="27" formatCode="#,##0.00">
                  <c:v>5.07707</c:v>
                </c:pt>
                <c:pt idx="28" formatCode="#,##0.00">
                  <c:v>5.0719500000000002</c:v>
                </c:pt>
                <c:pt idx="29" formatCode="#,##0.00">
                  <c:v>5.0629400000000002</c:v>
                </c:pt>
                <c:pt idx="30" formatCode="#,##0.00">
                  <c:v>5.0641999999999996</c:v>
                </c:pt>
                <c:pt idx="31" formatCode="#,##0.00">
                  <c:v>5.0659999999999998</c:v>
                </c:pt>
                <c:pt idx="32" formatCode="#,##0.00">
                  <c:v>5.0685000000000002</c:v>
                </c:pt>
                <c:pt idx="33" formatCode="#,##0.00">
                  <c:v>5.0842999999999998</c:v>
                </c:pt>
                <c:pt idx="34" formatCode="#,##0.00">
                  <c:v>5.1101999999999999</c:v>
                </c:pt>
                <c:pt idx="35" formatCode="#,##0.00">
                  <c:v>5.1331000000000007</c:v>
                </c:pt>
                <c:pt idx="36" formatCode="#,##0.00">
                  <c:v>5.17</c:v>
                </c:pt>
                <c:pt idx="37" formatCode="#,##0.00">
                  <c:v>5.2028999999999996</c:v>
                </c:pt>
                <c:pt idx="38" formatCode="#,##0.00">
                  <c:v>5.2318999999999996</c:v>
                </c:pt>
                <c:pt idx="39" formatCode="#,##0.00">
                  <c:v>5.2622</c:v>
                </c:pt>
                <c:pt idx="40" formatCode="#,##0.00">
                  <c:v>5.2999000000000001</c:v>
                </c:pt>
                <c:pt idx="41" formatCode="#,##0.00">
                  <c:v>5.3136000000000001</c:v>
                </c:pt>
                <c:pt idx="42" formatCode="#,##0.00">
                  <c:v>5.3277000000000001</c:v>
                </c:pt>
                <c:pt idx="43" formatCode="#,##0.00">
                  <c:v>5.3476000000000008</c:v>
                </c:pt>
                <c:pt idx="44" formatCode="#,##0.00">
                  <c:v>5.3730000000000002</c:v>
                </c:pt>
                <c:pt idx="45">
                  <c:v>5.4047000000000001</c:v>
                </c:pt>
                <c:pt idx="46">
                  <c:v>5.4248000000000003</c:v>
                </c:pt>
              </c:numCache>
            </c:numRef>
          </c:val>
          <c:extLst>
            <c:ext xmlns:c16="http://schemas.microsoft.com/office/drawing/2014/chart" uri="{C3380CC4-5D6E-409C-BE32-E72D297353CC}">
              <c16:uniqueId val="{00000000-C3B5-4C06-8226-897407516C9A}"/>
            </c:ext>
          </c:extLst>
        </c:ser>
        <c:dLbls>
          <c:showLegendKey val="0"/>
          <c:showVal val="0"/>
          <c:showCatName val="0"/>
          <c:showSerName val="0"/>
          <c:showPercent val="0"/>
          <c:showBubbleSize val="0"/>
        </c:dLbls>
        <c:axId val="187666816"/>
        <c:axId val="187668736"/>
      </c:areaChart>
      <c:lineChart>
        <c:grouping val="standard"/>
        <c:varyColors val="0"/>
        <c:ser>
          <c:idx val="1"/>
          <c:order val="0"/>
          <c:spPr>
            <a:ln w="19050">
              <a:solidFill>
                <a:schemeClr val="bg1">
                  <a:lumMod val="65000"/>
                </a:schemeClr>
              </a:solidFill>
              <a:prstDash val="solid"/>
            </a:ln>
          </c:spPr>
          <c:marker>
            <c:symbol val="none"/>
          </c:marker>
          <c:cat>
            <c:numRef>
              <c:f>'Data 1.1'!$B$6:$B$76</c:f>
              <c:numCache>
                <c:formatCode>0</c:formatCode>
                <c:ptCount val="71"/>
                <c:pt idx="0" formatCode="General">
                  <c:v>1971</c:v>
                </c:pt>
                <c:pt idx="1">
                  <c:v>1972</c:v>
                </c:pt>
                <c:pt idx="2">
                  <c:v>1973</c:v>
                </c:pt>
                <c:pt idx="3">
                  <c:v>1974</c:v>
                </c:pt>
                <c:pt idx="4">
                  <c:v>1975</c:v>
                </c:pt>
                <c:pt idx="5">
                  <c:v>1976</c:v>
                </c:pt>
                <c:pt idx="6">
                  <c:v>1977</c:v>
                </c:pt>
                <c:pt idx="7" formatCode="General">
                  <c:v>1978</c:v>
                </c:pt>
                <c:pt idx="8" formatCode="General">
                  <c:v>1979</c:v>
                </c:pt>
                <c:pt idx="9" formatCode="General">
                  <c:v>1980</c:v>
                </c:pt>
                <c:pt idx="10" formatCode="General">
                  <c:v>1981</c:v>
                </c:pt>
                <c:pt idx="11" formatCode="General">
                  <c:v>1982</c:v>
                </c:pt>
                <c:pt idx="12" formatCode="General">
                  <c:v>1983</c:v>
                </c:pt>
                <c:pt idx="13" formatCode="General">
                  <c:v>1984</c:v>
                </c:pt>
                <c:pt idx="14" formatCode="General">
                  <c:v>1985</c:v>
                </c:pt>
                <c:pt idx="15" formatCode="General">
                  <c:v>1986</c:v>
                </c:pt>
                <c:pt idx="16" formatCode="General">
                  <c:v>1987</c:v>
                </c:pt>
                <c:pt idx="17" formatCode="General">
                  <c:v>1988</c:v>
                </c:pt>
                <c:pt idx="18" formatCode="General">
                  <c:v>1989</c:v>
                </c:pt>
                <c:pt idx="19" formatCode="General">
                  <c:v>1990</c:v>
                </c:pt>
                <c:pt idx="20" formatCode="General">
                  <c:v>1991</c:v>
                </c:pt>
                <c:pt idx="21" formatCode="General">
                  <c:v>1992</c:v>
                </c:pt>
                <c:pt idx="22" formatCode="General">
                  <c:v>1993</c:v>
                </c:pt>
                <c:pt idx="23" formatCode="General">
                  <c:v>1994</c:v>
                </c:pt>
                <c:pt idx="24" formatCode="General">
                  <c:v>1995</c:v>
                </c:pt>
                <c:pt idx="25" formatCode="General">
                  <c:v>1996</c:v>
                </c:pt>
                <c:pt idx="26" formatCode="General">
                  <c:v>1997</c:v>
                </c:pt>
                <c:pt idx="27" formatCode="General">
                  <c:v>1998</c:v>
                </c:pt>
                <c:pt idx="28" formatCode="General">
                  <c:v>1999</c:v>
                </c:pt>
                <c:pt idx="29" formatCode="General">
                  <c:v>2000</c:v>
                </c:pt>
                <c:pt idx="30" formatCode="General">
                  <c:v>2001</c:v>
                </c:pt>
                <c:pt idx="31" formatCode="General">
                  <c:v>2002</c:v>
                </c:pt>
                <c:pt idx="32" formatCode="General">
                  <c:v>2003</c:v>
                </c:pt>
                <c:pt idx="33" formatCode="General">
                  <c:v>2004</c:v>
                </c:pt>
                <c:pt idx="34" formatCode="General">
                  <c:v>2005</c:v>
                </c:pt>
                <c:pt idx="35" formatCode="General">
                  <c:v>2006</c:v>
                </c:pt>
                <c:pt idx="36" formatCode="General">
                  <c:v>2007</c:v>
                </c:pt>
                <c:pt idx="37" formatCode="General">
                  <c:v>2008</c:v>
                </c:pt>
                <c:pt idx="38" formatCode="General">
                  <c:v>2009</c:v>
                </c:pt>
                <c:pt idx="39" formatCode="General">
                  <c:v>2010</c:v>
                </c:pt>
                <c:pt idx="40" formatCode="General">
                  <c:v>2011</c:v>
                </c:pt>
                <c:pt idx="41" formatCode="General">
                  <c:v>2012</c:v>
                </c:pt>
                <c:pt idx="42" formatCode="General">
                  <c:v>2013</c:v>
                </c:pt>
                <c:pt idx="43" formatCode="General">
                  <c:v>2014</c:v>
                </c:pt>
                <c:pt idx="44" formatCode="General">
                  <c:v>2015</c:v>
                </c:pt>
                <c:pt idx="45" formatCode="General">
                  <c:v>2016</c:v>
                </c:pt>
                <c:pt idx="46" formatCode="General">
                  <c:v>2017</c:v>
                </c:pt>
                <c:pt idx="47" formatCode="General">
                  <c:v>2018</c:v>
                </c:pt>
                <c:pt idx="48" formatCode="General">
                  <c:v>2019</c:v>
                </c:pt>
                <c:pt idx="49" formatCode="General">
                  <c:v>2020</c:v>
                </c:pt>
                <c:pt idx="50" formatCode="General">
                  <c:v>2021</c:v>
                </c:pt>
                <c:pt idx="51" formatCode="General">
                  <c:v>2022</c:v>
                </c:pt>
                <c:pt idx="52" formatCode="General">
                  <c:v>2023</c:v>
                </c:pt>
                <c:pt idx="53" formatCode="General">
                  <c:v>2024</c:v>
                </c:pt>
                <c:pt idx="54" formatCode="General">
                  <c:v>2025</c:v>
                </c:pt>
                <c:pt idx="55" formatCode="General">
                  <c:v>2026</c:v>
                </c:pt>
                <c:pt idx="56" formatCode="General">
                  <c:v>2027</c:v>
                </c:pt>
                <c:pt idx="57" formatCode="General">
                  <c:v>2028</c:v>
                </c:pt>
                <c:pt idx="58" formatCode="General">
                  <c:v>2029</c:v>
                </c:pt>
                <c:pt idx="59" formatCode="General">
                  <c:v>2030</c:v>
                </c:pt>
                <c:pt idx="60" formatCode="General">
                  <c:v>2031</c:v>
                </c:pt>
                <c:pt idx="61" formatCode="General">
                  <c:v>2032</c:v>
                </c:pt>
                <c:pt idx="62" formatCode="General">
                  <c:v>2033</c:v>
                </c:pt>
                <c:pt idx="63" formatCode="General">
                  <c:v>2034</c:v>
                </c:pt>
                <c:pt idx="64" formatCode="General">
                  <c:v>2035</c:v>
                </c:pt>
                <c:pt idx="65" formatCode="General">
                  <c:v>2036</c:v>
                </c:pt>
                <c:pt idx="66" formatCode="General">
                  <c:v>2037</c:v>
                </c:pt>
                <c:pt idx="67" formatCode="General">
                  <c:v>2038</c:v>
                </c:pt>
                <c:pt idx="68" formatCode="General">
                  <c:v>2039</c:v>
                </c:pt>
                <c:pt idx="69" formatCode="General">
                  <c:v>2040</c:v>
                </c:pt>
                <c:pt idx="70" formatCode="General">
                  <c:v>2041</c:v>
                </c:pt>
              </c:numCache>
            </c:numRef>
          </c:cat>
          <c:val>
            <c:numRef>
              <c:f>('Data 1.1'!$C$6:$C$52,'Data 1.1'!$D$75:$D$98)</c:f>
              <c:numCache>
                <c:formatCode>0.00</c:formatCode>
                <c:ptCount val="71"/>
                <c:pt idx="0">
                  <c:v>5.2355999999999998</c:v>
                </c:pt>
                <c:pt idx="1">
                  <c:v>5.2305999999999999</c:v>
                </c:pt>
                <c:pt idx="2">
                  <c:v>5.2339000000000002</c:v>
                </c:pt>
                <c:pt idx="3">
                  <c:v>5.2408000000000001</c:v>
                </c:pt>
                <c:pt idx="4">
                  <c:v>5.2324000000000002</c:v>
                </c:pt>
                <c:pt idx="5">
                  <c:v>5.2333999999999996</c:v>
                </c:pt>
                <c:pt idx="6">
                  <c:v>5.2262000000000004</c:v>
                </c:pt>
                <c:pt idx="7">
                  <c:v>5.2122999999999999</c:v>
                </c:pt>
                <c:pt idx="8">
                  <c:v>5.2035999999999998</c:v>
                </c:pt>
                <c:pt idx="9">
                  <c:v>5.1939000000000002</c:v>
                </c:pt>
                <c:pt idx="10">
                  <c:v>5.1802000000000001</c:v>
                </c:pt>
                <c:pt idx="11">
                  <c:v>5.1645399999999997</c:v>
                </c:pt>
                <c:pt idx="12">
                  <c:v>5.1481199999999996</c:v>
                </c:pt>
                <c:pt idx="13">
                  <c:v>5.1388800000000003</c:v>
                </c:pt>
                <c:pt idx="14">
                  <c:v>5.1278899999999998</c:v>
                </c:pt>
                <c:pt idx="15">
                  <c:v>5.1117600000000003</c:v>
                </c:pt>
                <c:pt idx="16">
                  <c:v>5.0990200000000003</c:v>
                </c:pt>
                <c:pt idx="17">
                  <c:v>5.0774400000000002</c:v>
                </c:pt>
                <c:pt idx="18">
                  <c:v>5.0781900000000002</c:v>
                </c:pt>
                <c:pt idx="19">
                  <c:v>5.08127</c:v>
                </c:pt>
                <c:pt idx="20" formatCode="#,##0.00">
                  <c:v>5.0833300000000001</c:v>
                </c:pt>
                <c:pt idx="21" formatCode="#,##0.00">
                  <c:v>5.0856199999999996</c:v>
                </c:pt>
                <c:pt idx="22" formatCode="#,##0.00">
                  <c:v>5.09246</c:v>
                </c:pt>
                <c:pt idx="23" formatCode="#,##0.00">
                  <c:v>5.1022100000000004</c:v>
                </c:pt>
                <c:pt idx="24" formatCode="#,##0.00">
                  <c:v>5.1036900000000003</c:v>
                </c:pt>
                <c:pt idx="25" formatCode="#,##0.00">
                  <c:v>5.0921900000000004</c:v>
                </c:pt>
                <c:pt idx="26" formatCode="#,##0.00">
                  <c:v>5.0833399999999997</c:v>
                </c:pt>
                <c:pt idx="27" formatCode="#,##0.00">
                  <c:v>5.07707</c:v>
                </c:pt>
                <c:pt idx="28" formatCode="#,##0.00">
                  <c:v>5.0719500000000002</c:v>
                </c:pt>
                <c:pt idx="29" formatCode="#,##0.00">
                  <c:v>5.0629400000000002</c:v>
                </c:pt>
                <c:pt idx="30" formatCode="#,##0.00">
                  <c:v>5.0641999999999996</c:v>
                </c:pt>
                <c:pt idx="31" formatCode="#,##0.00">
                  <c:v>5.0659999999999998</c:v>
                </c:pt>
                <c:pt idx="32" formatCode="#,##0.00">
                  <c:v>5.0685000000000002</c:v>
                </c:pt>
                <c:pt idx="33" formatCode="#,##0.00">
                  <c:v>5.0842999999999998</c:v>
                </c:pt>
                <c:pt idx="34" formatCode="#,##0.00">
                  <c:v>5.1101999999999999</c:v>
                </c:pt>
                <c:pt idx="35" formatCode="#,##0.00">
                  <c:v>5.1331000000000007</c:v>
                </c:pt>
                <c:pt idx="36" formatCode="#,##0.00">
                  <c:v>5.17</c:v>
                </c:pt>
                <c:pt idx="37" formatCode="#,##0.00">
                  <c:v>5.2028999999999996</c:v>
                </c:pt>
                <c:pt idx="38" formatCode="#,##0.00">
                  <c:v>5.2318999999999996</c:v>
                </c:pt>
                <c:pt idx="39" formatCode="#,##0.00">
                  <c:v>5.2622</c:v>
                </c:pt>
                <c:pt idx="40" formatCode="#,##0.00">
                  <c:v>5.2999000000000001</c:v>
                </c:pt>
                <c:pt idx="41" formatCode="#,##0.00">
                  <c:v>5.3136000000000001</c:v>
                </c:pt>
                <c:pt idx="42" formatCode="#,##0.00">
                  <c:v>5.3277000000000001</c:v>
                </c:pt>
                <c:pt idx="43" formatCode="#,##0.00">
                  <c:v>5.3476000000000008</c:v>
                </c:pt>
                <c:pt idx="44" formatCode="#,##0.00">
                  <c:v>5.3730000000000002</c:v>
                </c:pt>
                <c:pt idx="45">
                  <c:v>5.4047000000000001</c:v>
                </c:pt>
                <c:pt idx="46">
                  <c:v>5.4248000000000003</c:v>
                </c:pt>
              </c:numCache>
            </c:numRef>
          </c:val>
          <c:smooth val="0"/>
          <c:extLst>
            <c:ext xmlns:c16="http://schemas.microsoft.com/office/drawing/2014/chart" uri="{C3380CC4-5D6E-409C-BE32-E72D297353CC}">
              <c16:uniqueId val="{00000001-C3B5-4C06-8226-897407516C9A}"/>
            </c:ext>
          </c:extLst>
        </c:ser>
        <c:ser>
          <c:idx val="0"/>
          <c:order val="1"/>
          <c:spPr>
            <a:ln>
              <a:solidFill>
                <a:schemeClr val="bg1">
                  <a:lumMod val="65000"/>
                </a:schemeClr>
              </a:solidFill>
              <a:prstDash val="dash"/>
            </a:ln>
            <a:effectLst/>
          </c:spPr>
          <c:marker>
            <c:symbol val="none"/>
          </c:marker>
          <c:cat>
            <c:numRef>
              <c:f>'Data 1.1'!$B$6:$B$76</c:f>
              <c:numCache>
                <c:formatCode>0</c:formatCode>
                <c:ptCount val="71"/>
                <c:pt idx="0" formatCode="General">
                  <c:v>1971</c:v>
                </c:pt>
                <c:pt idx="1">
                  <c:v>1972</c:v>
                </c:pt>
                <c:pt idx="2">
                  <c:v>1973</c:v>
                </c:pt>
                <c:pt idx="3">
                  <c:v>1974</c:v>
                </c:pt>
                <c:pt idx="4">
                  <c:v>1975</c:v>
                </c:pt>
                <c:pt idx="5">
                  <c:v>1976</c:v>
                </c:pt>
                <c:pt idx="6">
                  <c:v>1977</c:v>
                </c:pt>
                <c:pt idx="7" formatCode="General">
                  <c:v>1978</c:v>
                </c:pt>
                <c:pt idx="8" formatCode="General">
                  <c:v>1979</c:v>
                </c:pt>
                <c:pt idx="9" formatCode="General">
                  <c:v>1980</c:v>
                </c:pt>
                <c:pt idx="10" formatCode="General">
                  <c:v>1981</c:v>
                </c:pt>
                <c:pt idx="11" formatCode="General">
                  <c:v>1982</c:v>
                </c:pt>
                <c:pt idx="12" formatCode="General">
                  <c:v>1983</c:v>
                </c:pt>
                <c:pt idx="13" formatCode="General">
                  <c:v>1984</c:v>
                </c:pt>
                <c:pt idx="14" formatCode="General">
                  <c:v>1985</c:v>
                </c:pt>
                <c:pt idx="15" formatCode="General">
                  <c:v>1986</c:v>
                </c:pt>
                <c:pt idx="16" formatCode="General">
                  <c:v>1987</c:v>
                </c:pt>
                <c:pt idx="17" formatCode="General">
                  <c:v>1988</c:v>
                </c:pt>
                <c:pt idx="18" formatCode="General">
                  <c:v>1989</c:v>
                </c:pt>
                <c:pt idx="19" formatCode="General">
                  <c:v>1990</c:v>
                </c:pt>
                <c:pt idx="20" formatCode="General">
                  <c:v>1991</c:v>
                </c:pt>
                <c:pt idx="21" formatCode="General">
                  <c:v>1992</c:v>
                </c:pt>
                <c:pt idx="22" formatCode="General">
                  <c:v>1993</c:v>
                </c:pt>
                <c:pt idx="23" formatCode="General">
                  <c:v>1994</c:v>
                </c:pt>
                <c:pt idx="24" formatCode="General">
                  <c:v>1995</c:v>
                </c:pt>
                <c:pt idx="25" formatCode="General">
                  <c:v>1996</c:v>
                </c:pt>
                <c:pt idx="26" formatCode="General">
                  <c:v>1997</c:v>
                </c:pt>
                <c:pt idx="27" formatCode="General">
                  <c:v>1998</c:v>
                </c:pt>
                <c:pt idx="28" formatCode="General">
                  <c:v>1999</c:v>
                </c:pt>
                <c:pt idx="29" formatCode="General">
                  <c:v>2000</c:v>
                </c:pt>
                <c:pt idx="30" formatCode="General">
                  <c:v>2001</c:v>
                </c:pt>
                <c:pt idx="31" formatCode="General">
                  <c:v>2002</c:v>
                </c:pt>
                <c:pt idx="32" formatCode="General">
                  <c:v>2003</c:v>
                </c:pt>
                <c:pt idx="33" formatCode="General">
                  <c:v>2004</c:v>
                </c:pt>
                <c:pt idx="34" formatCode="General">
                  <c:v>2005</c:v>
                </c:pt>
                <c:pt idx="35" formatCode="General">
                  <c:v>2006</c:v>
                </c:pt>
                <c:pt idx="36" formatCode="General">
                  <c:v>2007</c:v>
                </c:pt>
                <c:pt idx="37" formatCode="General">
                  <c:v>2008</c:v>
                </c:pt>
                <c:pt idx="38" formatCode="General">
                  <c:v>2009</c:v>
                </c:pt>
                <c:pt idx="39" formatCode="General">
                  <c:v>2010</c:v>
                </c:pt>
                <c:pt idx="40" formatCode="General">
                  <c:v>2011</c:v>
                </c:pt>
                <c:pt idx="41" formatCode="General">
                  <c:v>2012</c:v>
                </c:pt>
                <c:pt idx="42" formatCode="General">
                  <c:v>2013</c:v>
                </c:pt>
                <c:pt idx="43" formatCode="General">
                  <c:v>2014</c:v>
                </c:pt>
                <c:pt idx="44" formatCode="General">
                  <c:v>2015</c:v>
                </c:pt>
                <c:pt idx="45" formatCode="General">
                  <c:v>2016</c:v>
                </c:pt>
                <c:pt idx="46" formatCode="General">
                  <c:v>2017</c:v>
                </c:pt>
                <c:pt idx="47" formatCode="General">
                  <c:v>2018</c:v>
                </c:pt>
                <c:pt idx="48" formatCode="General">
                  <c:v>2019</c:v>
                </c:pt>
                <c:pt idx="49" formatCode="General">
                  <c:v>2020</c:v>
                </c:pt>
                <c:pt idx="50" formatCode="General">
                  <c:v>2021</c:v>
                </c:pt>
                <c:pt idx="51" formatCode="General">
                  <c:v>2022</c:v>
                </c:pt>
                <c:pt idx="52" formatCode="General">
                  <c:v>2023</c:v>
                </c:pt>
                <c:pt idx="53" formatCode="General">
                  <c:v>2024</c:v>
                </c:pt>
                <c:pt idx="54" formatCode="General">
                  <c:v>2025</c:v>
                </c:pt>
                <c:pt idx="55" formatCode="General">
                  <c:v>2026</c:v>
                </c:pt>
                <c:pt idx="56" formatCode="General">
                  <c:v>2027</c:v>
                </c:pt>
                <c:pt idx="57" formatCode="General">
                  <c:v>2028</c:v>
                </c:pt>
                <c:pt idx="58" formatCode="General">
                  <c:v>2029</c:v>
                </c:pt>
                <c:pt idx="59" formatCode="General">
                  <c:v>2030</c:v>
                </c:pt>
                <c:pt idx="60" formatCode="General">
                  <c:v>2031</c:v>
                </c:pt>
                <c:pt idx="61" formatCode="General">
                  <c:v>2032</c:v>
                </c:pt>
                <c:pt idx="62" formatCode="General">
                  <c:v>2033</c:v>
                </c:pt>
                <c:pt idx="63" formatCode="General">
                  <c:v>2034</c:v>
                </c:pt>
                <c:pt idx="64" formatCode="General">
                  <c:v>2035</c:v>
                </c:pt>
                <c:pt idx="65" formatCode="General">
                  <c:v>2036</c:v>
                </c:pt>
                <c:pt idx="66" formatCode="General">
                  <c:v>2037</c:v>
                </c:pt>
                <c:pt idx="67" formatCode="General">
                  <c:v>2038</c:v>
                </c:pt>
                <c:pt idx="68" formatCode="General">
                  <c:v>2039</c:v>
                </c:pt>
                <c:pt idx="69" formatCode="General">
                  <c:v>2040</c:v>
                </c:pt>
                <c:pt idx="70" formatCode="General">
                  <c:v>2041</c:v>
                </c:pt>
              </c:numCache>
            </c:numRef>
          </c:cat>
          <c:val>
            <c:numRef>
              <c:f>('Data 1.1'!$D$28:$D$74,'Data 1.1'!$C$53:$C$76)</c:f>
              <c:numCache>
                <c:formatCode>General</c:formatCode>
                <c:ptCount val="71"/>
                <c:pt idx="47" formatCode="0.00">
                  <c:v>5.4490800000000004</c:v>
                </c:pt>
                <c:pt idx="48" formatCode="0.00">
                  <c:v>5.4703239999999997</c:v>
                </c:pt>
                <c:pt idx="49" formatCode="0.00">
                  <c:v>5.4906040000000003</c:v>
                </c:pt>
                <c:pt idx="50" formatCode="0.00">
                  <c:v>5.5084610000000005</c:v>
                </c:pt>
                <c:pt idx="51" formatCode="0.00">
                  <c:v>5.5237759999999998</c:v>
                </c:pt>
                <c:pt idx="52" formatCode="0.00">
                  <c:v>5.5379589999999999</c:v>
                </c:pt>
                <c:pt idx="53" formatCode="0.00">
                  <c:v>5.5519410000000002</c:v>
                </c:pt>
                <c:pt idx="54" formatCode="0.00">
                  <c:v>5.5656119999999998</c:v>
                </c:pt>
                <c:pt idx="55" formatCode="0.00">
                  <c:v>5.5788219999999997</c:v>
                </c:pt>
                <c:pt idx="56" formatCode="0.00">
                  <c:v>5.5914709999999994</c:v>
                </c:pt>
                <c:pt idx="57" formatCode="0.00">
                  <c:v>5.6035429999999993</c:v>
                </c:pt>
                <c:pt idx="58" formatCode="0.00">
                  <c:v>5.614884</c:v>
                </c:pt>
                <c:pt idx="59" formatCode="0.00">
                  <c:v>5.6253700000000002</c:v>
                </c:pt>
                <c:pt idx="60" formatCode="0.00">
                  <c:v>5.6350609999999994</c:v>
                </c:pt>
                <c:pt idx="61" formatCode="0.00">
                  <c:v>5.6438569999999997</c:v>
                </c:pt>
                <c:pt idx="62" formatCode="0.00">
                  <c:v>5.6517850000000003</c:v>
                </c:pt>
                <c:pt idx="63" formatCode="0.00">
                  <c:v>5.6588710000000004</c:v>
                </c:pt>
                <c:pt idx="64" formatCode="0.00">
                  <c:v>5.6652089999999999</c:v>
                </c:pt>
                <c:pt idx="65" formatCode="0.00">
                  <c:v>5.6708950000000007</c:v>
                </c:pt>
                <c:pt idx="66" formatCode="0.00">
                  <c:v>5.6760450000000002</c:v>
                </c:pt>
                <c:pt idx="67" formatCode="0.00">
                  <c:v>5.6808040000000002</c:v>
                </c:pt>
                <c:pt idx="68" formatCode="0.00">
                  <c:v>5.685244</c:v>
                </c:pt>
                <c:pt idx="69" formatCode="0.00">
                  <c:v>5.6893950000000002</c:v>
                </c:pt>
                <c:pt idx="70" formatCode="0.00">
                  <c:v>5.6932010000000002</c:v>
                </c:pt>
              </c:numCache>
            </c:numRef>
          </c:val>
          <c:smooth val="0"/>
          <c:extLst>
            <c:ext xmlns:c16="http://schemas.microsoft.com/office/drawing/2014/chart" uri="{C3380CC4-5D6E-409C-BE32-E72D297353CC}">
              <c16:uniqueId val="{00000002-C3B5-4C06-8226-897407516C9A}"/>
            </c:ext>
          </c:extLst>
        </c:ser>
        <c:ser>
          <c:idx val="3"/>
          <c:order val="3"/>
          <c:spPr>
            <a:ln w="57150">
              <a:noFill/>
              <a:prstDash val="sysDash"/>
            </a:ln>
          </c:spPr>
          <c:marker>
            <c:symbol val="none"/>
          </c:marker>
          <c:cat>
            <c:numRef>
              <c:f>'Data 1.1'!$B$6:$B$76</c:f>
              <c:numCache>
                <c:formatCode>0</c:formatCode>
                <c:ptCount val="71"/>
                <c:pt idx="0" formatCode="General">
                  <c:v>1971</c:v>
                </c:pt>
                <c:pt idx="1">
                  <c:v>1972</c:v>
                </c:pt>
                <c:pt idx="2">
                  <c:v>1973</c:v>
                </c:pt>
                <c:pt idx="3">
                  <c:v>1974</c:v>
                </c:pt>
                <c:pt idx="4">
                  <c:v>1975</c:v>
                </c:pt>
                <c:pt idx="5">
                  <c:v>1976</c:v>
                </c:pt>
                <c:pt idx="6">
                  <c:v>1977</c:v>
                </c:pt>
                <c:pt idx="7" formatCode="General">
                  <c:v>1978</c:v>
                </c:pt>
                <c:pt idx="8" formatCode="General">
                  <c:v>1979</c:v>
                </c:pt>
                <c:pt idx="9" formatCode="General">
                  <c:v>1980</c:v>
                </c:pt>
                <c:pt idx="10" formatCode="General">
                  <c:v>1981</c:v>
                </c:pt>
                <c:pt idx="11" formatCode="General">
                  <c:v>1982</c:v>
                </c:pt>
                <c:pt idx="12" formatCode="General">
                  <c:v>1983</c:v>
                </c:pt>
                <c:pt idx="13" formatCode="General">
                  <c:v>1984</c:v>
                </c:pt>
                <c:pt idx="14" formatCode="General">
                  <c:v>1985</c:v>
                </c:pt>
                <c:pt idx="15" formatCode="General">
                  <c:v>1986</c:v>
                </c:pt>
                <c:pt idx="16" formatCode="General">
                  <c:v>1987</c:v>
                </c:pt>
                <c:pt idx="17" formatCode="General">
                  <c:v>1988</c:v>
                </c:pt>
                <c:pt idx="18" formatCode="General">
                  <c:v>1989</c:v>
                </c:pt>
                <c:pt idx="19" formatCode="General">
                  <c:v>1990</c:v>
                </c:pt>
                <c:pt idx="20" formatCode="General">
                  <c:v>1991</c:v>
                </c:pt>
                <c:pt idx="21" formatCode="General">
                  <c:v>1992</c:v>
                </c:pt>
                <c:pt idx="22" formatCode="General">
                  <c:v>1993</c:v>
                </c:pt>
                <c:pt idx="23" formatCode="General">
                  <c:v>1994</c:v>
                </c:pt>
                <c:pt idx="24" formatCode="General">
                  <c:v>1995</c:v>
                </c:pt>
                <c:pt idx="25" formatCode="General">
                  <c:v>1996</c:v>
                </c:pt>
                <c:pt idx="26" formatCode="General">
                  <c:v>1997</c:v>
                </c:pt>
                <c:pt idx="27" formatCode="General">
                  <c:v>1998</c:v>
                </c:pt>
                <c:pt idx="28" formatCode="General">
                  <c:v>1999</c:v>
                </c:pt>
                <c:pt idx="29" formatCode="General">
                  <c:v>2000</c:v>
                </c:pt>
                <c:pt idx="30" formatCode="General">
                  <c:v>2001</c:v>
                </c:pt>
                <c:pt idx="31" formatCode="General">
                  <c:v>2002</c:v>
                </c:pt>
                <c:pt idx="32" formatCode="General">
                  <c:v>2003</c:v>
                </c:pt>
                <c:pt idx="33" formatCode="General">
                  <c:v>2004</c:v>
                </c:pt>
                <c:pt idx="34" formatCode="General">
                  <c:v>2005</c:v>
                </c:pt>
                <c:pt idx="35" formatCode="General">
                  <c:v>2006</c:v>
                </c:pt>
                <c:pt idx="36" formatCode="General">
                  <c:v>2007</c:v>
                </c:pt>
                <c:pt idx="37" formatCode="General">
                  <c:v>2008</c:v>
                </c:pt>
                <c:pt idx="38" formatCode="General">
                  <c:v>2009</c:v>
                </c:pt>
                <c:pt idx="39" formatCode="General">
                  <c:v>2010</c:v>
                </c:pt>
                <c:pt idx="40" formatCode="General">
                  <c:v>2011</c:v>
                </c:pt>
                <c:pt idx="41" formatCode="General">
                  <c:v>2012</c:v>
                </c:pt>
                <c:pt idx="42" formatCode="General">
                  <c:v>2013</c:v>
                </c:pt>
                <c:pt idx="43" formatCode="General">
                  <c:v>2014</c:v>
                </c:pt>
                <c:pt idx="44" formatCode="General">
                  <c:v>2015</c:v>
                </c:pt>
                <c:pt idx="45" formatCode="General">
                  <c:v>2016</c:v>
                </c:pt>
                <c:pt idx="46" formatCode="General">
                  <c:v>2017</c:v>
                </c:pt>
                <c:pt idx="47" formatCode="General">
                  <c:v>2018</c:v>
                </c:pt>
                <c:pt idx="48" formatCode="General">
                  <c:v>2019</c:v>
                </c:pt>
                <c:pt idx="49" formatCode="General">
                  <c:v>2020</c:v>
                </c:pt>
                <c:pt idx="50" formatCode="General">
                  <c:v>2021</c:v>
                </c:pt>
                <c:pt idx="51" formatCode="General">
                  <c:v>2022</c:v>
                </c:pt>
                <c:pt idx="52" formatCode="General">
                  <c:v>2023</c:v>
                </c:pt>
                <c:pt idx="53" formatCode="General">
                  <c:v>2024</c:v>
                </c:pt>
                <c:pt idx="54" formatCode="General">
                  <c:v>2025</c:v>
                </c:pt>
                <c:pt idx="55" formatCode="General">
                  <c:v>2026</c:v>
                </c:pt>
                <c:pt idx="56" formatCode="General">
                  <c:v>2027</c:v>
                </c:pt>
                <c:pt idx="57" formatCode="General">
                  <c:v>2028</c:v>
                </c:pt>
                <c:pt idx="58" formatCode="General">
                  <c:v>2029</c:v>
                </c:pt>
                <c:pt idx="59" formatCode="General">
                  <c:v>2030</c:v>
                </c:pt>
                <c:pt idx="60" formatCode="General">
                  <c:v>2031</c:v>
                </c:pt>
                <c:pt idx="61" formatCode="General">
                  <c:v>2032</c:v>
                </c:pt>
                <c:pt idx="62" formatCode="General">
                  <c:v>2033</c:v>
                </c:pt>
                <c:pt idx="63" formatCode="General">
                  <c:v>2034</c:v>
                </c:pt>
                <c:pt idx="64" formatCode="General">
                  <c:v>2035</c:v>
                </c:pt>
                <c:pt idx="65" formatCode="General">
                  <c:v>2036</c:v>
                </c:pt>
                <c:pt idx="66" formatCode="General">
                  <c:v>2037</c:v>
                </c:pt>
                <c:pt idx="67" formatCode="General">
                  <c:v>2038</c:v>
                </c:pt>
                <c:pt idx="68" formatCode="General">
                  <c:v>2039</c:v>
                </c:pt>
                <c:pt idx="69" formatCode="General">
                  <c:v>2040</c:v>
                </c:pt>
                <c:pt idx="70" formatCode="General">
                  <c:v>2041</c:v>
                </c:pt>
              </c:numCache>
            </c:numRef>
          </c:cat>
          <c:val>
            <c:numRef>
              <c:f>('Data 1.1'!$D$28:$D$74,'Data 1.1'!$C$53:$C$76)</c:f>
              <c:numCache>
                <c:formatCode>General</c:formatCode>
                <c:ptCount val="71"/>
                <c:pt idx="47" formatCode="0.00">
                  <c:v>5.4490800000000004</c:v>
                </c:pt>
                <c:pt idx="48" formatCode="0.00">
                  <c:v>5.4703239999999997</c:v>
                </c:pt>
                <c:pt idx="49" formatCode="0.00">
                  <c:v>5.4906040000000003</c:v>
                </c:pt>
                <c:pt idx="50" formatCode="0.00">
                  <c:v>5.5084610000000005</c:v>
                </c:pt>
                <c:pt idx="51" formatCode="0.00">
                  <c:v>5.5237759999999998</c:v>
                </c:pt>
                <c:pt idx="52" formatCode="0.00">
                  <c:v>5.5379589999999999</c:v>
                </c:pt>
                <c:pt idx="53" formatCode="0.00">
                  <c:v>5.5519410000000002</c:v>
                </c:pt>
                <c:pt idx="54" formatCode="0.00">
                  <c:v>5.5656119999999998</c:v>
                </c:pt>
                <c:pt idx="55" formatCode="0.00">
                  <c:v>5.5788219999999997</c:v>
                </c:pt>
                <c:pt idx="56" formatCode="0.00">
                  <c:v>5.5914709999999994</c:v>
                </c:pt>
                <c:pt idx="57" formatCode="0.00">
                  <c:v>5.6035429999999993</c:v>
                </c:pt>
                <c:pt idx="58" formatCode="0.00">
                  <c:v>5.614884</c:v>
                </c:pt>
                <c:pt idx="59" formatCode="0.00">
                  <c:v>5.6253700000000002</c:v>
                </c:pt>
                <c:pt idx="60" formatCode="0.00">
                  <c:v>5.6350609999999994</c:v>
                </c:pt>
                <c:pt idx="61" formatCode="0.00">
                  <c:v>5.6438569999999997</c:v>
                </c:pt>
                <c:pt idx="62" formatCode="0.00">
                  <c:v>5.6517850000000003</c:v>
                </c:pt>
                <c:pt idx="63" formatCode="0.00">
                  <c:v>5.6588710000000004</c:v>
                </c:pt>
                <c:pt idx="64" formatCode="0.00">
                  <c:v>5.6652089999999999</c:v>
                </c:pt>
                <c:pt idx="65" formatCode="0.00">
                  <c:v>5.6708950000000007</c:v>
                </c:pt>
                <c:pt idx="66" formatCode="0.00">
                  <c:v>5.6760450000000002</c:v>
                </c:pt>
                <c:pt idx="67" formatCode="0.00">
                  <c:v>5.6808040000000002</c:v>
                </c:pt>
                <c:pt idx="68" formatCode="0.00">
                  <c:v>5.685244</c:v>
                </c:pt>
                <c:pt idx="69" formatCode="0.00">
                  <c:v>5.6893950000000002</c:v>
                </c:pt>
                <c:pt idx="70" formatCode="0.00">
                  <c:v>5.6932010000000002</c:v>
                </c:pt>
              </c:numCache>
            </c:numRef>
          </c:val>
          <c:smooth val="0"/>
          <c:extLst>
            <c:ext xmlns:c16="http://schemas.microsoft.com/office/drawing/2014/chart" uri="{C3380CC4-5D6E-409C-BE32-E72D297353CC}">
              <c16:uniqueId val="{00000003-C3B5-4C06-8226-897407516C9A}"/>
            </c:ext>
          </c:extLst>
        </c:ser>
        <c:dLbls>
          <c:showLegendKey val="0"/>
          <c:showVal val="0"/>
          <c:showCatName val="0"/>
          <c:showSerName val="0"/>
          <c:showPercent val="0"/>
          <c:showBubbleSize val="0"/>
        </c:dLbls>
        <c:marker val="1"/>
        <c:smooth val="0"/>
        <c:axId val="187666816"/>
        <c:axId val="187668736"/>
      </c:lineChart>
      <c:catAx>
        <c:axId val="187666816"/>
        <c:scaling>
          <c:orientation val="minMax"/>
        </c:scaling>
        <c:delete val="0"/>
        <c:axPos val="b"/>
        <c:title>
          <c:tx>
            <c:rich>
              <a:bodyPr/>
              <a:lstStyle/>
              <a:p>
                <a:pPr>
                  <a:defRPr sz="1400" b="1" i="0" u="none" strike="noStrike" baseline="0">
                    <a:solidFill>
                      <a:schemeClr val="tx1"/>
                    </a:solidFill>
                    <a:latin typeface="Arial"/>
                    <a:ea typeface="Arial"/>
                    <a:cs typeface="Arial"/>
                  </a:defRPr>
                </a:pPr>
                <a:r>
                  <a:rPr lang="en-GB" sz="1200">
                    <a:solidFill>
                      <a:schemeClr val="tx1"/>
                    </a:solidFill>
                  </a:rPr>
                  <a:t>Year</a:t>
                </a:r>
              </a:p>
            </c:rich>
          </c:tx>
          <c:layout>
            <c:manualLayout>
              <c:xMode val="edge"/>
              <c:yMode val="edge"/>
              <c:x val="0.45984101218116968"/>
              <c:y val="0.96423594937956703"/>
            </c:manualLayout>
          </c:layout>
          <c:overlay val="0"/>
          <c:spPr>
            <a:noFill/>
            <a:ln w="25400">
              <a:noFill/>
            </a:ln>
          </c:spPr>
        </c:title>
        <c:numFmt formatCode="General" sourceLinked="1"/>
        <c:majorTickMark val="out"/>
        <c:minorTickMark val="none"/>
        <c:tickLblPos val="nextTo"/>
        <c:spPr>
          <a:noFill/>
          <a:ln w="3175">
            <a:solidFill>
              <a:schemeClr val="bg1">
                <a:lumMod val="65000"/>
              </a:schemeClr>
            </a:solidFill>
            <a:prstDash val="solid"/>
          </a:ln>
        </c:spPr>
        <c:txPr>
          <a:bodyPr rot="-2700000" vert="horz"/>
          <a:lstStyle/>
          <a:p>
            <a:pPr>
              <a:defRPr sz="1200" b="0" i="0" u="none" strike="noStrike" baseline="0">
                <a:solidFill>
                  <a:sysClr val="windowText" lastClr="000000"/>
                </a:solidFill>
                <a:latin typeface="Arial"/>
                <a:ea typeface="Arial"/>
                <a:cs typeface="Arial"/>
              </a:defRPr>
            </a:pPr>
            <a:endParaRPr lang="en-US"/>
          </a:p>
        </c:txPr>
        <c:crossAx val="187668736"/>
        <c:crosses val="autoZero"/>
        <c:auto val="1"/>
        <c:lblAlgn val="ctr"/>
        <c:lblOffset val="100"/>
        <c:tickLblSkip val="5"/>
        <c:tickMarkSkip val="5"/>
        <c:noMultiLvlLbl val="0"/>
      </c:catAx>
      <c:valAx>
        <c:axId val="187668736"/>
        <c:scaling>
          <c:orientation val="minMax"/>
          <c:max val="7"/>
          <c:min val="0"/>
        </c:scaling>
        <c:delete val="0"/>
        <c:axPos val="l"/>
        <c:title>
          <c:tx>
            <c:rich>
              <a:bodyPr/>
              <a:lstStyle/>
              <a:p>
                <a:pPr>
                  <a:defRPr sz="1200" b="1" i="0" u="none" strike="noStrike" baseline="0">
                    <a:solidFill>
                      <a:schemeClr val="tx1"/>
                    </a:solidFill>
                    <a:latin typeface="Arial"/>
                    <a:ea typeface="Arial"/>
                    <a:cs typeface="Arial"/>
                  </a:defRPr>
                </a:pPr>
                <a:r>
                  <a:rPr lang="en-GB" sz="1200">
                    <a:solidFill>
                      <a:schemeClr val="tx1"/>
                    </a:solidFill>
                  </a:rPr>
                  <a:t>Persons (millions)</a:t>
                </a:r>
              </a:p>
            </c:rich>
          </c:tx>
          <c:layout>
            <c:manualLayout>
              <c:xMode val="edge"/>
              <c:yMode val="edge"/>
              <c:x val="5.8672533920058672E-3"/>
              <c:y val="0.32583625074179839"/>
            </c:manualLayout>
          </c:layout>
          <c:overlay val="0"/>
          <c:spPr>
            <a:noFill/>
            <a:ln w="25400">
              <a:noFill/>
            </a:ln>
          </c:spPr>
        </c:title>
        <c:numFmt formatCode="#,##0" sourceLinked="0"/>
        <c:majorTickMark val="out"/>
        <c:minorTickMark val="none"/>
        <c:tickLblPos val="nextTo"/>
        <c:spPr>
          <a:noFill/>
          <a:ln w="3175">
            <a:solidFill>
              <a:schemeClr val="bg1">
                <a:lumMod val="65000"/>
              </a:schemeClr>
            </a:solidFill>
            <a:prstDash val="solid"/>
          </a:ln>
        </c:spPr>
        <c:txPr>
          <a:bodyPr rot="0" vert="horz"/>
          <a:lstStyle/>
          <a:p>
            <a:pPr>
              <a:defRPr sz="1200" b="0" i="0" u="none" strike="noStrike" baseline="0">
                <a:solidFill>
                  <a:sysClr val="windowText" lastClr="000000"/>
                </a:solidFill>
                <a:latin typeface="Arial"/>
                <a:ea typeface="Arial"/>
                <a:cs typeface="Arial"/>
              </a:defRPr>
            </a:pPr>
            <a:endParaRPr lang="en-US"/>
          </a:p>
        </c:txPr>
        <c:crossAx val="187666816"/>
        <c:crosses val="autoZero"/>
        <c:crossBetween val="between"/>
        <c:majorUnit val="1"/>
      </c:valAx>
      <c:spPr>
        <a:noFill/>
        <a:ln w="25400">
          <a:noFill/>
        </a:ln>
      </c:spPr>
    </c:plotArea>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2.1: Births and deaths, Scotland 1951-2017</a:t>
            </a:r>
          </a:p>
        </c:rich>
      </c:tx>
      <c:overlay val="1"/>
    </c:title>
    <c:autoTitleDeleted val="0"/>
    <c:plotArea>
      <c:layout>
        <c:manualLayout>
          <c:layoutTarget val="inner"/>
          <c:xMode val="edge"/>
          <c:yMode val="edge"/>
          <c:x val="9.799964773380225E-2"/>
          <c:y val="7.4818799268490083E-2"/>
          <c:w val="0.86994239581438471"/>
          <c:h val="0.79405460269127992"/>
        </c:manualLayout>
      </c:layout>
      <c:areaChart>
        <c:grouping val="standard"/>
        <c:varyColors val="0"/>
        <c:ser>
          <c:idx val="0"/>
          <c:order val="2"/>
          <c:tx>
            <c:v>Births</c:v>
          </c:tx>
          <c:spPr>
            <a:solidFill>
              <a:srgbClr val="E2E2E2"/>
            </a:solidFill>
            <a:ln cap="rnd">
              <a:noFill/>
            </a:ln>
          </c:spPr>
          <c:val>
            <c:numRef>
              <c:f>'Data 2.1'!$B$6:$B$72</c:f>
              <c:numCache>
                <c:formatCode>#,##0</c:formatCode>
                <c:ptCount val="67"/>
                <c:pt idx="0">
                  <c:v>90639</c:v>
                </c:pt>
                <c:pt idx="1">
                  <c:v>90422</c:v>
                </c:pt>
                <c:pt idx="2">
                  <c:v>90913</c:v>
                </c:pt>
                <c:pt idx="3">
                  <c:v>92315</c:v>
                </c:pt>
                <c:pt idx="4">
                  <c:v>92539</c:v>
                </c:pt>
                <c:pt idx="5">
                  <c:v>95313</c:v>
                </c:pt>
                <c:pt idx="6">
                  <c:v>97977</c:v>
                </c:pt>
                <c:pt idx="7">
                  <c:v>99481</c:v>
                </c:pt>
                <c:pt idx="8">
                  <c:v>99251</c:v>
                </c:pt>
                <c:pt idx="9">
                  <c:v>101292</c:v>
                </c:pt>
                <c:pt idx="10">
                  <c:v>101169</c:v>
                </c:pt>
                <c:pt idx="11">
                  <c:v>104334</c:v>
                </c:pt>
                <c:pt idx="12">
                  <c:v>102691</c:v>
                </c:pt>
                <c:pt idx="13">
                  <c:v>104355</c:v>
                </c:pt>
                <c:pt idx="14">
                  <c:v>100660</c:v>
                </c:pt>
                <c:pt idx="15">
                  <c:v>96536</c:v>
                </c:pt>
                <c:pt idx="16">
                  <c:v>96221</c:v>
                </c:pt>
                <c:pt idx="17">
                  <c:v>94786</c:v>
                </c:pt>
                <c:pt idx="18">
                  <c:v>90290</c:v>
                </c:pt>
                <c:pt idx="19">
                  <c:v>87335</c:v>
                </c:pt>
                <c:pt idx="20">
                  <c:v>86728</c:v>
                </c:pt>
                <c:pt idx="21">
                  <c:v>78550</c:v>
                </c:pt>
                <c:pt idx="22">
                  <c:v>74392</c:v>
                </c:pt>
                <c:pt idx="23">
                  <c:v>70093</c:v>
                </c:pt>
                <c:pt idx="24">
                  <c:v>67943</c:v>
                </c:pt>
                <c:pt idx="25">
                  <c:v>64895</c:v>
                </c:pt>
                <c:pt idx="26">
                  <c:v>62342</c:v>
                </c:pt>
                <c:pt idx="27">
                  <c:v>64295</c:v>
                </c:pt>
                <c:pt idx="28">
                  <c:v>68366</c:v>
                </c:pt>
                <c:pt idx="29">
                  <c:v>68892</c:v>
                </c:pt>
                <c:pt idx="30">
                  <c:v>69054</c:v>
                </c:pt>
                <c:pt idx="31">
                  <c:v>66196</c:v>
                </c:pt>
                <c:pt idx="32">
                  <c:v>65078</c:v>
                </c:pt>
                <c:pt idx="33">
                  <c:v>65106</c:v>
                </c:pt>
                <c:pt idx="34">
                  <c:v>66676</c:v>
                </c:pt>
                <c:pt idx="35">
                  <c:v>65812</c:v>
                </c:pt>
                <c:pt idx="36">
                  <c:v>66241</c:v>
                </c:pt>
                <c:pt idx="37">
                  <c:v>66212</c:v>
                </c:pt>
                <c:pt idx="38">
                  <c:v>63480</c:v>
                </c:pt>
                <c:pt idx="39">
                  <c:v>65973</c:v>
                </c:pt>
                <c:pt idx="40">
                  <c:v>67024</c:v>
                </c:pt>
                <c:pt idx="41">
                  <c:v>65789</c:v>
                </c:pt>
                <c:pt idx="42">
                  <c:v>63337</c:v>
                </c:pt>
                <c:pt idx="43">
                  <c:v>61656</c:v>
                </c:pt>
                <c:pt idx="44">
                  <c:v>60051</c:v>
                </c:pt>
                <c:pt idx="45">
                  <c:v>59296</c:v>
                </c:pt>
                <c:pt idx="46">
                  <c:v>59440</c:v>
                </c:pt>
                <c:pt idx="47">
                  <c:v>57319</c:v>
                </c:pt>
                <c:pt idx="48">
                  <c:v>55147</c:v>
                </c:pt>
                <c:pt idx="49">
                  <c:v>53076</c:v>
                </c:pt>
                <c:pt idx="50">
                  <c:v>52527</c:v>
                </c:pt>
                <c:pt idx="51">
                  <c:v>51270</c:v>
                </c:pt>
                <c:pt idx="52">
                  <c:v>52432</c:v>
                </c:pt>
                <c:pt idx="53">
                  <c:v>53957</c:v>
                </c:pt>
                <c:pt idx="54">
                  <c:v>54386</c:v>
                </c:pt>
                <c:pt idx="55">
                  <c:v>55690</c:v>
                </c:pt>
                <c:pt idx="56">
                  <c:v>57781</c:v>
                </c:pt>
                <c:pt idx="57">
                  <c:v>60041</c:v>
                </c:pt>
                <c:pt idx="58">
                  <c:v>59046</c:v>
                </c:pt>
                <c:pt idx="59">
                  <c:v>58791</c:v>
                </c:pt>
                <c:pt idx="60">
                  <c:v>58590</c:v>
                </c:pt>
                <c:pt idx="61">
                  <c:v>58027</c:v>
                </c:pt>
                <c:pt idx="62">
                  <c:v>56014</c:v>
                </c:pt>
                <c:pt idx="63">
                  <c:v>56725</c:v>
                </c:pt>
                <c:pt idx="64">
                  <c:v>55098</c:v>
                </c:pt>
                <c:pt idx="65">
                  <c:v>54488</c:v>
                </c:pt>
                <c:pt idx="66">
                  <c:v>52861</c:v>
                </c:pt>
              </c:numCache>
            </c:numRef>
          </c:val>
          <c:extLst>
            <c:ext xmlns:c16="http://schemas.microsoft.com/office/drawing/2014/chart" uri="{C3380CC4-5D6E-409C-BE32-E72D297353CC}">
              <c16:uniqueId val="{00000000-1B20-43D2-9549-4F38CDBAD54A}"/>
            </c:ext>
          </c:extLst>
        </c:ser>
        <c:ser>
          <c:idx val="3"/>
          <c:order val="3"/>
          <c:tx>
            <c:v>Deaths</c:v>
          </c:tx>
          <c:spPr>
            <a:solidFill>
              <a:srgbClr val="2E8ACA"/>
            </a:solidFill>
            <a:ln>
              <a:noFill/>
            </a:ln>
          </c:spPr>
          <c:val>
            <c:numRef>
              <c:f>'Data 2.1'!$C$6:$C$72</c:f>
              <c:numCache>
                <c:formatCode>#,##0</c:formatCode>
                <c:ptCount val="67"/>
                <c:pt idx="0">
                  <c:v>65778</c:v>
                </c:pt>
                <c:pt idx="1">
                  <c:v>61510</c:v>
                </c:pt>
                <c:pt idx="2">
                  <c:v>58878</c:v>
                </c:pt>
                <c:pt idx="3">
                  <c:v>61380</c:v>
                </c:pt>
                <c:pt idx="4">
                  <c:v>61645</c:v>
                </c:pt>
                <c:pt idx="5">
                  <c:v>61792</c:v>
                </c:pt>
                <c:pt idx="6">
                  <c:v>61143</c:v>
                </c:pt>
                <c:pt idx="7">
                  <c:v>62065</c:v>
                </c:pt>
                <c:pt idx="8">
                  <c:v>63061</c:v>
                </c:pt>
                <c:pt idx="9">
                  <c:v>61764</c:v>
                </c:pt>
                <c:pt idx="10">
                  <c:v>63928</c:v>
                </c:pt>
                <c:pt idx="11">
                  <c:v>63189</c:v>
                </c:pt>
                <c:pt idx="12">
                  <c:v>65521</c:v>
                </c:pt>
                <c:pt idx="13">
                  <c:v>61039</c:v>
                </c:pt>
                <c:pt idx="14">
                  <c:v>62868</c:v>
                </c:pt>
                <c:pt idx="15">
                  <c:v>63689</c:v>
                </c:pt>
                <c:pt idx="16">
                  <c:v>59523</c:v>
                </c:pt>
                <c:pt idx="17">
                  <c:v>63311</c:v>
                </c:pt>
                <c:pt idx="18">
                  <c:v>63821</c:v>
                </c:pt>
                <c:pt idx="19">
                  <c:v>63640</c:v>
                </c:pt>
                <c:pt idx="20">
                  <c:v>61614</c:v>
                </c:pt>
                <c:pt idx="21">
                  <c:v>65017</c:v>
                </c:pt>
                <c:pt idx="22">
                  <c:v>64545</c:v>
                </c:pt>
                <c:pt idx="23">
                  <c:v>64740</c:v>
                </c:pt>
                <c:pt idx="24">
                  <c:v>63125</c:v>
                </c:pt>
                <c:pt idx="25">
                  <c:v>65253</c:v>
                </c:pt>
                <c:pt idx="26">
                  <c:v>62294</c:v>
                </c:pt>
                <c:pt idx="27">
                  <c:v>65123</c:v>
                </c:pt>
                <c:pt idx="28">
                  <c:v>65747</c:v>
                </c:pt>
                <c:pt idx="29">
                  <c:v>63299</c:v>
                </c:pt>
                <c:pt idx="30">
                  <c:v>63828</c:v>
                </c:pt>
                <c:pt idx="31">
                  <c:v>65022</c:v>
                </c:pt>
                <c:pt idx="32">
                  <c:v>63454</c:v>
                </c:pt>
                <c:pt idx="33">
                  <c:v>62345</c:v>
                </c:pt>
                <c:pt idx="34">
                  <c:v>63967</c:v>
                </c:pt>
                <c:pt idx="35">
                  <c:v>63467</c:v>
                </c:pt>
                <c:pt idx="36">
                  <c:v>62014</c:v>
                </c:pt>
                <c:pt idx="37">
                  <c:v>61957</c:v>
                </c:pt>
                <c:pt idx="38">
                  <c:v>65017</c:v>
                </c:pt>
                <c:pt idx="39">
                  <c:v>61527</c:v>
                </c:pt>
                <c:pt idx="40">
                  <c:v>61041</c:v>
                </c:pt>
                <c:pt idx="41">
                  <c:v>60937</c:v>
                </c:pt>
                <c:pt idx="42">
                  <c:v>64049</c:v>
                </c:pt>
                <c:pt idx="43">
                  <c:v>59328</c:v>
                </c:pt>
                <c:pt idx="44">
                  <c:v>60500</c:v>
                </c:pt>
                <c:pt idx="45">
                  <c:v>60654</c:v>
                </c:pt>
                <c:pt idx="46">
                  <c:v>59494</c:v>
                </c:pt>
                <c:pt idx="47">
                  <c:v>59164</c:v>
                </c:pt>
                <c:pt idx="48">
                  <c:v>60281</c:v>
                </c:pt>
                <c:pt idx="49">
                  <c:v>57799</c:v>
                </c:pt>
                <c:pt idx="50">
                  <c:v>57382</c:v>
                </c:pt>
                <c:pt idx="51">
                  <c:v>58103</c:v>
                </c:pt>
                <c:pt idx="52">
                  <c:v>58472</c:v>
                </c:pt>
                <c:pt idx="53">
                  <c:v>56187</c:v>
                </c:pt>
                <c:pt idx="54">
                  <c:v>55747</c:v>
                </c:pt>
                <c:pt idx="55">
                  <c:v>55093</c:v>
                </c:pt>
                <c:pt idx="56">
                  <c:v>55986</c:v>
                </c:pt>
                <c:pt idx="57">
                  <c:v>55700</c:v>
                </c:pt>
                <c:pt idx="58">
                  <c:v>53856</c:v>
                </c:pt>
                <c:pt idx="59">
                  <c:v>53967</c:v>
                </c:pt>
                <c:pt idx="60">
                  <c:v>53661</c:v>
                </c:pt>
                <c:pt idx="61">
                  <c:v>54937</c:v>
                </c:pt>
                <c:pt idx="62">
                  <c:v>54700</c:v>
                </c:pt>
                <c:pt idx="63">
                  <c:v>54239</c:v>
                </c:pt>
                <c:pt idx="64">
                  <c:v>57579</c:v>
                </c:pt>
                <c:pt idx="65">
                  <c:v>56728</c:v>
                </c:pt>
                <c:pt idx="66">
                  <c:v>57883</c:v>
                </c:pt>
              </c:numCache>
            </c:numRef>
          </c:val>
          <c:extLst>
            <c:ext xmlns:c16="http://schemas.microsoft.com/office/drawing/2014/chart" uri="{C3380CC4-5D6E-409C-BE32-E72D297353CC}">
              <c16:uniqueId val="{00000001-1B20-43D2-9549-4F38CDBAD54A}"/>
            </c:ext>
          </c:extLst>
        </c:ser>
        <c:ser>
          <c:idx val="4"/>
          <c:order val="4"/>
          <c:tx>
            <c:v>lowest value</c:v>
          </c:tx>
          <c:spPr>
            <a:solidFill>
              <a:schemeClr val="bg1"/>
            </a:solidFill>
            <a:ln w="25400">
              <a:solidFill>
                <a:schemeClr val="bg1"/>
              </a:solidFill>
            </a:ln>
          </c:spPr>
          <c:val>
            <c:numRef>
              <c:f>'Data 2.1'!$G$6:$G$72</c:f>
              <c:numCache>
                <c:formatCode>#,##0</c:formatCode>
                <c:ptCount val="67"/>
                <c:pt idx="0">
                  <c:v>65778</c:v>
                </c:pt>
                <c:pt idx="1">
                  <c:v>61510</c:v>
                </c:pt>
                <c:pt idx="2">
                  <c:v>58878</c:v>
                </c:pt>
                <c:pt idx="3">
                  <c:v>61380</c:v>
                </c:pt>
                <c:pt idx="4">
                  <c:v>61645</c:v>
                </c:pt>
                <c:pt idx="5">
                  <c:v>61792</c:v>
                </c:pt>
                <c:pt idx="6">
                  <c:v>61143</c:v>
                </c:pt>
                <c:pt idx="7">
                  <c:v>62065</c:v>
                </c:pt>
                <c:pt idx="8">
                  <c:v>63061</c:v>
                </c:pt>
                <c:pt idx="9">
                  <c:v>61764</c:v>
                </c:pt>
                <c:pt idx="10">
                  <c:v>63928</c:v>
                </c:pt>
                <c:pt idx="11">
                  <c:v>63189</c:v>
                </c:pt>
                <c:pt idx="12">
                  <c:v>65521</c:v>
                </c:pt>
                <c:pt idx="13">
                  <c:v>61039</c:v>
                </c:pt>
                <c:pt idx="14">
                  <c:v>62868</c:v>
                </c:pt>
                <c:pt idx="15">
                  <c:v>63689</c:v>
                </c:pt>
                <c:pt idx="16">
                  <c:v>59523</c:v>
                </c:pt>
                <c:pt idx="17">
                  <c:v>63311</c:v>
                </c:pt>
                <c:pt idx="18">
                  <c:v>63821</c:v>
                </c:pt>
                <c:pt idx="19">
                  <c:v>63640</c:v>
                </c:pt>
                <c:pt idx="20">
                  <c:v>61614</c:v>
                </c:pt>
                <c:pt idx="21">
                  <c:v>65017</c:v>
                </c:pt>
                <c:pt idx="22">
                  <c:v>64545</c:v>
                </c:pt>
                <c:pt idx="23">
                  <c:v>64740</c:v>
                </c:pt>
                <c:pt idx="24">
                  <c:v>63125</c:v>
                </c:pt>
                <c:pt idx="25">
                  <c:v>64895</c:v>
                </c:pt>
                <c:pt idx="26">
                  <c:v>62294</c:v>
                </c:pt>
                <c:pt idx="27">
                  <c:v>64295</c:v>
                </c:pt>
                <c:pt idx="28">
                  <c:v>65747</c:v>
                </c:pt>
                <c:pt idx="29">
                  <c:v>63299</c:v>
                </c:pt>
                <c:pt idx="30">
                  <c:v>63828</c:v>
                </c:pt>
                <c:pt idx="31">
                  <c:v>65022</c:v>
                </c:pt>
                <c:pt idx="32">
                  <c:v>63454</c:v>
                </c:pt>
                <c:pt idx="33">
                  <c:v>62345</c:v>
                </c:pt>
                <c:pt idx="34">
                  <c:v>63967</c:v>
                </c:pt>
                <c:pt idx="35">
                  <c:v>63467</c:v>
                </c:pt>
                <c:pt idx="36">
                  <c:v>62014</c:v>
                </c:pt>
                <c:pt idx="37">
                  <c:v>61957</c:v>
                </c:pt>
                <c:pt idx="38">
                  <c:v>63480</c:v>
                </c:pt>
                <c:pt idx="39">
                  <c:v>61527</c:v>
                </c:pt>
                <c:pt idx="40">
                  <c:v>61041</c:v>
                </c:pt>
                <c:pt idx="41">
                  <c:v>60937</c:v>
                </c:pt>
                <c:pt idx="42">
                  <c:v>63337</c:v>
                </c:pt>
                <c:pt idx="43">
                  <c:v>59328</c:v>
                </c:pt>
                <c:pt idx="44">
                  <c:v>60051</c:v>
                </c:pt>
                <c:pt idx="45">
                  <c:v>59296</c:v>
                </c:pt>
                <c:pt idx="46">
                  <c:v>59440</c:v>
                </c:pt>
                <c:pt idx="47">
                  <c:v>57319</c:v>
                </c:pt>
                <c:pt idx="48">
                  <c:v>55147</c:v>
                </c:pt>
                <c:pt idx="49">
                  <c:v>53076</c:v>
                </c:pt>
                <c:pt idx="50">
                  <c:v>52527</c:v>
                </c:pt>
                <c:pt idx="51">
                  <c:v>51270</c:v>
                </c:pt>
                <c:pt idx="52">
                  <c:v>52432</c:v>
                </c:pt>
                <c:pt idx="53">
                  <c:v>53957</c:v>
                </c:pt>
                <c:pt idx="54">
                  <c:v>54386</c:v>
                </c:pt>
                <c:pt idx="55">
                  <c:v>55093</c:v>
                </c:pt>
                <c:pt idx="56">
                  <c:v>55986</c:v>
                </c:pt>
                <c:pt idx="57">
                  <c:v>55700</c:v>
                </c:pt>
                <c:pt idx="58">
                  <c:v>53856</c:v>
                </c:pt>
                <c:pt idx="59">
                  <c:v>53967</c:v>
                </c:pt>
                <c:pt idx="60">
                  <c:v>53661</c:v>
                </c:pt>
                <c:pt idx="61">
                  <c:v>54937</c:v>
                </c:pt>
                <c:pt idx="62">
                  <c:v>54700</c:v>
                </c:pt>
                <c:pt idx="63">
                  <c:v>54239</c:v>
                </c:pt>
                <c:pt idx="64">
                  <c:v>55098</c:v>
                </c:pt>
                <c:pt idx="65">
                  <c:v>54488</c:v>
                </c:pt>
                <c:pt idx="66" formatCode="General">
                  <c:v>52861</c:v>
                </c:pt>
              </c:numCache>
            </c:numRef>
          </c:val>
          <c:extLst>
            <c:ext xmlns:c16="http://schemas.microsoft.com/office/drawing/2014/chart" uri="{C3380CC4-5D6E-409C-BE32-E72D297353CC}">
              <c16:uniqueId val="{00000002-1B20-43D2-9549-4F38CDBAD54A}"/>
            </c:ext>
          </c:extLst>
        </c:ser>
        <c:dLbls>
          <c:showLegendKey val="0"/>
          <c:showVal val="0"/>
          <c:showCatName val="0"/>
          <c:showSerName val="0"/>
          <c:showPercent val="0"/>
          <c:showBubbleSize val="0"/>
        </c:dLbls>
        <c:axId val="44952192"/>
        <c:axId val="45368064"/>
      </c:areaChart>
      <c:lineChart>
        <c:grouping val="standard"/>
        <c:varyColors val="0"/>
        <c:ser>
          <c:idx val="1"/>
          <c:order val="0"/>
          <c:tx>
            <c:v> Births</c:v>
          </c:tx>
          <c:spPr>
            <a:ln w="50800" cap="sq">
              <a:solidFill>
                <a:srgbClr val="2E8ACA"/>
              </a:solidFill>
              <a:prstDash val="sysDash"/>
            </a:ln>
          </c:spPr>
          <c:marker>
            <c:symbol val="none"/>
          </c:marker>
          <c:cat>
            <c:numRef>
              <c:f>'Data 2.1'!$F$6:$F$72</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2.1'!$B$6:$B$72</c:f>
              <c:numCache>
                <c:formatCode>#,##0</c:formatCode>
                <c:ptCount val="67"/>
                <c:pt idx="0">
                  <c:v>90639</c:v>
                </c:pt>
                <c:pt idx="1">
                  <c:v>90422</c:v>
                </c:pt>
                <c:pt idx="2">
                  <c:v>90913</c:v>
                </c:pt>
                <c:pt idx="3">
                  <c:v>92315</c:v>
                </c:pt>
                <c:pt idx="4">
                  <c:v>92539</c:v>
                </c:pt>
                <c:pt idx="5">
                  <c:v>95313</c:v>
                </c:pt>
                <c:pt idx="6">
                  <c:v>97977</c:v>
                </c:pt>
                <c:pt idx="7">
                  <c:v>99481</c:v>
                </c:pt>
                <c:pt idx="8">
                  <c:v>99251</c:v>
                </c:pt>
                <c:pt idx="9">
                  <c:v>101292</c:v>
                </c:pt>
                <c:pt idx="10">
                  <c:v>101169</c:v>
                </c:pt>
                <c:pt idx="11">
                  <c:v>104334</c:v>
                </c:pt>
                <c:pt idx="12">
                  <c:v>102691</c:v>
                </c:pt>
                <c:pt idx="13">
                  <c:v>104355</c:v>
                </c:pt>
                <c:pt idx="14">
                  <c:v>100660</c:v>
                </c:pt>
                <c:pt idx="15">
                  <c:v>96536</c:v>
                </c:pt>
                <c:pt idx="16">
                  <c:v>96221</c:v>
                </c:pt>
                <c:pt idx="17">
                  <c:v>94786</c:v>
                </c:pt>
                <c:pt idx="18">
                  <c:v>90290</c:v>
                </c:pt>
                <c:pt idx="19">
                  <c:v>87335</c:v>
                </c:pt>
                <c:pt idx="20">
                  <c:v>86728</c:v>
                </c:pt>
                <c:pt idx="21">
                  <c:v>78550</c:v>
                </c:pt>
                <c:pt idx="22">
                  <c:v>74392</c:v>
                </c:pt>
                <c:pt idx="23">
                  <c:v>70093</c:v>
                </c:pt>
                <c:pt idx="24">
                  <c:v>67943</c:v>
                </c:pt>
                <c:pt idx="25">
                  <c:v>64895</c:v>
                </c:pt>
                <c:pt idx="26">
                  <c:v>62342</c:v>
                </c:pt>
                <c:pt idx="27">
                  <c:v>64295</c:v>
                </c:pt>
                <c:pt idx="28">
                  <c:v>68366</c:v>
                </c:pt>
                <c:pt idx="29">
                  <c:v>68892</c:v>
                </c:pt>
                <c:pt idx="30">
                  <c:v>69054</c:v>
                </c:pt>
                <c:pt idx="31">
                  <c:v>66196</c:v>
                </c:pt>
                <c:pt idx="32">
                  <c:v>65078</c:v>
                </c:pt>
                <c:pt idx="33">
                  <c:v>65106</c:v>
                </c:pt>
                <c:pt idx="34">
                  <c:v>66676</c:v>
                </c:pt>
                <c:pt idx="35">
                  <c:v>65812</c:v>
                </c:pt>
                <c:pt idx="36">
                  <c:v>66241</c:v>
                </c:pt>
                <c:pt idx="37">
                  <c:v>66212</c:v>
                </c:pt>
                <c:pt idx="38">
                  <c:v>63480</c:v>
                </c:pt>
                <c:pt idx="39">
                  <c:v>65973</c:v>
                </c:pt>
                <c:pt idx="40">
                  <c:v>67024</c:v>
                </c:pt>
                <c:pt idx="41">
                  <c:v>65789</c:v>
                </c:pt>
                <c:pt idx="42">
                  <c:v>63337</c:v>
                </c:pt>
                <c:pt idx="43">
                  <c:v>61656</c:v>
                </c:pt>
                <c:pt idx="44">
                  <c:v>60051</c:v>
                </c:pt>
                <c:pt idx="45">
                  <c:v>59296</c:v>
                </c:pt>
                <c:pt idx="46">
                  <c:v>59440</c:v>
                </c:pt>
                <c:pt idx="47">
                  <c:v>57319</c:v>
                </c:pt>
                <c:pt idx="48">
                  <c:v>55147</c:v>
                </c:pt>
                <c:pt idx="49">
                  <c:v>53076</c:v>
                </c:pt>
                <c:pt idx="50">
                  <c:v>52527</c:v>
                </c:pt>
                <c:pt idx="51">
                  <c:v>51270</c:v>
                </c:pt>
                <c:pt idx="52">
                  <c:v>52432</c:v>
                </c:pt>
                <c:pt idx="53">
                  <c:v>53957</c:v>
                </c:pt>
                <c:pt idx="54">
                  <c:v>54386</c:v>
                </c:pt>
                <c:pt idx="55">
                  <c:v>55690</c:v>
                </c:pt>
                <c:pt idx="56">
                  <c:v>57781</c:v>
                </c:pt>
                <c:pt idx="57">
                  <c:v>60041</c:v>
                </c:pt>
                <c:pt idx="58">
                  <c:v>59046</c:v>
                </c:pt>
                <c:pt idx="59">
                  <c:v>58791</c:v>
                </c:pt>
                <c:pt idx="60">
                  <c:v>58590</c:v>
                </c:pt>
                <c:pt idx="61">
                  <c:v>58027</c:v>
                </c:pt>
                <c:pt idx="62">
                  <c:v>56014</c:v>
                </c:pt>
                <c:pt idx="63">
                  <c:v>56725</c:v>
                </c:pt>
                <c:pt idx="64">
                  <c:v>55098</c:v>
                </c:pt>
                <c:pt idx="65">
                  <c:v>54488</c:v>
                </c:pt>
                <c:pt idx="66">
                  <c:v>52861</c:v>
                </c:pt>
              </c:numCache>
            </c:numRef>
          </c:val>
          <c:smooth val="0"/>
          <c:extLst>
            <c:ext xmlns:c16="http://schemas.microsoft.com/office/drawing/2014/chart" uri="{C3380CC4-5D6E-409C-BE32-E72D297353CC}">
              <c16:uniqueId val="{00000003-1B20-43D2-9549-4F38CDBAD54A}"/>
            </c:ext>
          </c:extLst>
        </c:ser>
        <c:dLbls>
          <c:showLegendKey val="0"/>
          <c:showVal val="0"/>
          <c:showCatName val="0"/>
          <c:showSerName val="0"/>
          <c:showPercent val="0"/>
          <c:showBubbleSize val="0"/>
        </c:dLbls>
        <c:marker val="1"/>
        <c:smooth val="0"/>
        <c:axId val="44952192"/>
        <c:axId val="45368064"/>
      </c:lineChart>
      <c:lineChart>
        <c:grouping val="standard"/>
        <c:varyColors val="0"/>
        <c:ser>
          <c:idx val="2"/>
          <c:order val="1"/>
          <c:tx>
            <c:v> Deaths</c:v>
          </c:tx>
          <c:spPr>
            <a:ln w="25400">
              <a:solidFill>
                <a:srgbClr val="2E8ACA"/>
              </a:solidFill>
              <a:prstDash val="solid"/>
            </a:ln>
          </c:spPr>
          <c:marker>
            <c:symbol val="none"/>
          </c:marker>
          <c:cat>
            <c:numRef>
              <c:f>'Data 2.1'!$F$6:$F$72</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2.1'!$C$6:$C$72</c:f>
              <c:numCache>
                <c:formatCode>#,##0</c:formatCode>
                <c:ptCount val="67"/>
                <c:pt idx="0">
                  <c:v>65778</c:v>
                </c:pt>
                <c:pt idx="1">
                  <c:v>61510</c:v>
                </c:pt>
                <c:pt idx="2">
                  <c:v>58878</c:v>
                </c:pt>
                <c:pt idx="3">
                  <c:v>61380</c:v>
                </c:pt>
                <c:pt idx="4">
                  <c:v>61645</c:v>
                </c:pt>
                <c:pt idx="5">
                  <c:v>61792</c:v>
                </c:pt>
                <c:pt idx="6">
                  <c:v>61143</c:v>
                </c:pt>
                <c:pt idx="7">
                  <c:v>62065</c:v>
                </c:pt>
                <c:pt idx="8">
                  <c:v>63061</c:v>
                </c:pt>
                <c:pt idx="9">
                  <c:v>61764</c:v>
                </c:pt>
                <c:pt idx="10">
                  <c:v>63928</c:v>
                </c:pt>
                <c:pt idx="11">
                  <c:v>63189</c:v>
                </c:pt>
                <c:pt idx="12">
                  <c:v>65521</c:v>
                </c:pt>
                <c:pt idx="13">
                  <c:v>61039</c:v>
                </c:pt>
                <c:pt idx="14">
                  <c:v>62868</c:v>
                </c:pt>
                <c:pt idx="15">
                  <c:v>63689</c:v>
                </c:pt>
                <c:pt idx="16">
                  <c:v>59523</c:v>
                </c:pt>
                <c:pt idx="17">
                  <c:v>63311</c:v>
                </c:pt>
                <c:pt idx="18">
                  <c:v>63821</c:v>
                </c:pt>
                <c:pt idx="19">
                  <c:v>63640</c:v>
                </c:pt>
                <c:pt idx="20">
                  <c:v>61614</c:v>
                </c:pt>
                <c:pt idx="21">
                  <c:v>65017</c:v>
                </c:pt>
                <c:pt idx="22">
                  <c:v>64545</c:v>
                </c:pt>
                <c:pt idx="23">
                  <c:v>64740</c:v>
                </c:pt>
                <c:pt idx="24">
                  <c:v>63125</c:v>
                </c:pt>
                <c:pt idx="25">
                  <c:v>65253</c:v>
                </c:pt>
                <c:pt idx="26">
                  <c:v>62294</c:v>
                </c:pt>
                <c:pt idx="27">
                  <c:v>65123</c:v>
                </c:pt>
                <c:pt idx="28">
                  <c:v>65747</c:v>
                </c:pt>
                <c:pt idx="29">
                  <c:v>63299</c:v>
                </c:pt>
                <c:pt idx="30">
                  <c:v>63828</c:v>
                </c:pt>
                <c:pt idx="31">
                  <c:v>65022</c:v>
                </c:pt>
                <c:pt idx="32">
                  <c:v>63454</c:v>
                </c:pt>
                <c:pt idx="33">
                  <c:v>62345</c:v>
                </c:pt>
                <c:pt idx="34">
                  <c:v>63967</c:v>
                </c:pt>
                <c:pt idx="35">
                  <c:v>63467</c:v>
                </c:pt>
                <c:pt idx="36">
                  <c:v>62014</c:v>
                </c:pt>
                <c:pt idx="37">
                  <c:v>61957</c:v>
                </c:pt>
                <c:pt idx="38">
                  <c:v>65017</c:v>
                </c:pt>
                <c:pt idx="39">
                  <c:v>61527</c:v>
                </c:pt>
                <c:pt idx="40">
                  <c:v>61041</c:v>
                </c:pt>
                <c:pt idx="41">
                  <c:v>60937</c:v>
                </c:pt>
                <c:pt idx="42">
                  <c:v>64049</c:v>
                </c:pt>
                <c:pt idx="43">
                  <c:v>59328</c:v>
                </c:pt>
                <c:pt idx="44">
                  <c:v>60500</c:v>
                </c:pt>
                <c:pt idx="45">
                  <c:v>60654</c:v>
                </c:pt>
                <c:pt idx="46">
                  <c:v>59494</c:v>
                </c:pt>
                <c:pt idx="47">
                  <c:v>59164</c:v>
                </c:pt>
                <c:pt idx="48">
                  <c:v>60281</c:v>
                </c:pt>
                <c:pt idx="49">
                  <c:v>57799</c:v>
                </c:pt>
                <c:pt idx="50">
                  <c:v>57382</c:v>
                </c:pt>
                <c:pt idx="51">
                  <c:v>58103</c:v>
                </c:pt>
                <c:pt idx="52">
                  <c:v>58472</c:v>
                </c:pt>
                <c:pt idx="53">
                  <c:v>56187</c:v>
                </c:pt>
                <c:pt idx="54">
                  <c:v>55747</c:v>
                </c:pt>
                <c:pt idx="55">
                  <c:v>55093</c:v>
                </c:pt>
                <c:pt idx="56">
                  <c:v>55986</c:v>
                </c:pt>
                <c:pt idx="57">
                  <c:v>55700</c:v>
                </c:pt>
                <c:pt idx="58">
                  <c:v>53856</c:v>
                </c:pt>
                <c:pt idx="59">
                  <c:v>53967</c:v>
                </c:pt>
                <c:pt idx="60">
                  <c:v>53661</c:v>
                </c:pt>
                <c:pt idx="61">
                  <c:v>54937</c:v>
                </c:pt>
                <c:pt idx="62">
                  <c:v>54700</c:v>
                </c:pt>
                <c:pt idx="63">
                  <c:v>54239</c:v>
                </c:pt>
                <c:pt idx="64">
                  <c:v>57579</c:v>
                </c:pt>
                <c:pt idx="65">
                  <c:v>56728</c:v>
                </c:pt>
                <c:pt idx="66">
                  <c:v>57883</c:v>
                </c:pt>
              </c:numCache>
            </c:numRef>
          </c:val>
          <c:smooth val="0"/>
          <c:extLst>
            <c:ext xmlns:c16="http://schemas.microsoft.com/office/drawing/2014/chart" uri="{C3380CC4-5D6E-409C-BE32-E72D297353CC}">
              <c16:uniqueId val="{00000004-1B20-43D2-9549-4F38CDBAD54A}"/>
            </c:ext>
          </c:extLst>
        </c:ser>
        <c:dLbls>
          <c:showLegendKey val="0"/>
          <c:showVal val="0"/>
          <c:showCatName val="0"/>
          <c:showSerName val="0"/>
          <c:showPercent val="0"/>
          <c:showBubbleSize val="0"/>
        </c:dLbls>
        <c:marker val="1"/>
        <c:smooth val="0"/>
        <c:axId val="45372544"/>
        <c:axId val="45370368"/>
      </c:lineChart>
      <c:catAx>
        <c:axId val="44952192"/>
        <c:scaling>
          <c:orientation val="minMax"/>
        </c:scaling>
        <c:delete val="0"/>
        <c:axPos val="b"/>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rPr>
                  <a:t>Year</a:t>
                </a:r>
              </a:p>
            </c:rich>
          </c:tx>
          <c:layout>
            <c:manualLayout>
              <c:xMode val="edge"/>
              <c:yMode val="edge"/>
              <c:x val="0.50155120696119881"/>
              <c:y val="0.93813339122083428"/>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5368064"/>
        <c:crosses val="autoZero"/>
        <c:auto val="1"/>
        <c:lblAlgn val="ctr"/>
        <c:lblOffset val="100"/>
        <c:tickLblSkip val="4"/>
        <c:tickMarkSkip val="2"/>
        <c:noMultiLvlLbl val="0"/>
      </c:catAx>
      <c:valAx>
        <c:axId val="45368064"/>
        <c:scaling>
          <c:orientation val="minMax"/>
        </c:scaling>
        <c:delete val="0"/>
        <c:axPos val="l"/>
        <c:title>
          <c:tx>
            <c:rich>
              <a:bodyPr/>
              <a:lstStyle/>
              <a:p>
                <a:pPr>
                  <a:defRPr sz="1400" b="1" i="0" u="none" strike="noStrike" baseline="0">
                    <a:solidFill>
                      <a:sysClr val="windowText" lastClr="000000"/>
                    </a:solidFill>
                    <a:latin typeface="Arial"/>
                    <a:ea typeface="Arial"/>
                    <a:cs typeface="Arial"/>
                  </a:defRPr>
                </a:pPr>
                <a:r>
                  <a:rPr lang="en-GB" sz="1400">
                    <a:solidFill>
                      <a:sysClr val="windowText" lastClr="000000"/>
                    </a:solidFill>
                  </a:rPr>
                  <a:t>Persons (1,000s)</a:t>
                </a:r>
              </a:p>
            </c:rich>
          </c:tx>
          <c:layout>
            <c:manualLayout>
              <c:xMode val="edge"/>
              <c:yMode val="edge"/>
              <c:x val="7.3340667400073343E-3"/>
              <c:y val="0.34981310115691733"/>
            </c:manualLayout>
          </c:layout>
          <c:overlay val="0"/>
          <c:spPr>
            <a:noFill/>
            <a:ln w="25400">
              <a:noFill/>
            </a:ln>
          </c:spPr>
        </c:title>
        <c:numFmt formatCode="#,##0" sourceLinked="1"/>
        <c:majorTickMark val="out"/>
        <c:minorTickMark val="none"/>
        <c:tickLblPos val="nextTo"/>
        <c:spPr>
          <a:ln w="3175">
            <a:noFill/>
            <a:prstDash val="solid"/>
          </a:ln>
        </c:spPr>
        <c:txPr>
          <a:bodyPr rot="0" vert="horz"/>
          <a:lstStyle/>
          <a:p>
            <a:pPr>
              <a:defRPr sz="300" b="0" i="0" u="none" strike="noStrike" baseline="0">
                <a:solidFill>
                  <a:schemeClr val="bg1"/>
                </a:solidFill>
                <a:latin typeface="Arial"/>
                <a:ea typeface="Arial"/>
                <a:cs typeface="Arial"/>
              </a:defRPr>
            </a:pPr>
            <a:endParaRPr lang="en-US"/>
          </a:p>
        </c:txPr>
        <c:crossAx val="44952192"/>
        <c:crosses val="autoZero"/>
        <c:crossBetween val="midCat"/>
        <c:dispUnits>
          <c:builtInUnit val="thousands"/>
        </c:dispUnits>
      </c:valAx>
      <c:valAx>
        <c:axId val="45370368"/>
        <c:scaling>
          <c:orientation val="minMax"/>
          <c:max val="120000"/>
          <c:min val="0"/>
        </c:scaling>
        <c:delete val="0"/>
        <c:axPos val="l"/>
        <c:numFmt formatCode="#,##0" sourceLinked="1"/>
        <c:majorTickMark val="out"/>
        <c:minorTickMark val="none"/>
        <c:tickLblPos val="nextTo"/>
        <c:spPr>
          <a:ln>
            <a:solidFill>
              <a:schemeClr val="tx1"/>
            </a:solidFill>
          </a:ln>
        </c:spPr>
        <c:txPr>
          <a:bodyPr/>
          <a:lstStyle/>
          <a:p>
            <a:pPr>
              <a:defRPr sz="1200"/>
            </a:pPr>
            <a:endParaRPr lang="en-US"/>
          </a:p>
        </c:txPr>
        <c:crossAx val="45372544"/>
        <c:crossesAt val="1"/>
        <c:crossBetween val="midCat"/>
        <c:dispUnits>
          <c:builtInUnit val="thousands"/>
        </c:dispUnits>
      </c:valAx>
      <c:catAx>
        <c:axId val="4537254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pPr>
            <a:endParaRPr lang="en-US"/>
          </a:p>
        </c:txPr>
        <c:crossAx val="45370368"/>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650" b="0" i="0" u="none" strike="noStrike" baseline="0">
          <a:solidFill>
            <a:srgbClr val="000000"/>
          </a:solidFill>
          <a:latin typeface="Arial"/>
          <a:ea typeface="Arial"/>
          <a:cs typeface="Arial"/>
        </a:defRPr>
      </a:pPr>
      <a:endParaRPr lang="en-US"/>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2.2: Estimated female population aged 15-44 and general fertility rate (GFR), Scotland, 1951-2017</a:t>
            </a:r>
          </a:p>
        </c:rich>
      </c:tx>
      <c:layout>
        <c:manualLayout>
          <c:xMode val="edge"/>
          <c:yMode val="edge"/>
          <c:x val="0.12590386597714889"/>
          <c:y val="3.6253776435045321E-2"/>
        </c:manualLayout>
      </c:layout>
      <c:overlay val="0"/>
    </c:title>
    <c:autoTitleDeleted val="0"/>
    <c:plotArea>
      <c:layout>
        <c:manualLayout>
          <c:layoutTarget val="inner"/>
          <c:xMode val="edge"/>
          <c:yMode val="edge"/>
          <c:x val="0.10194583762838226"/>
          <c:y val="0.17967219354378286"/>
          <c:w val="0.81669637829924735"/>
          <c:h val="0.66018839806041196"/>
        </c:manualLayout>
      </c:layout>
      <c:barChart>
        <c:barDir val="col"/>
        <c:grouping val="clustered"/>
        <c:varyColors val="0"/>
        <c:ser>
          <c:idx val="0"/>
          <c:order val="1"/>
          <c:tx>
            <c:strRef>
              <c:f>'Data 2.2'!$B$5</c:f>
              <c:strCache>
                <c:ptCount val="1"/>
                <c:pt idx="0">
                  <c:v> Females aged 15-44</c:v>
                </c:pt>
              </c:strCache>
            </c:strRef>
          </c:tx>
          <c:spPr>
            <a:solidFill>
              <a:srgbClr val="BFBFBF"/>
            </a:solidFill>
            <a:ln w="12700">
              <a:noFill/>
              <a:prstDash val="solid"/>
            </a:ln>
          </c:spPr>
          <c:invertIfNegative val="0"/>
          <c:cat>
            <c:numRef>
              <c:f>'Data 2.2'!$G$6:$G$72</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2.2'!$B$6:$B$72</c:f>
              <c:numCache>
                <c:formatCode>#,##0</c:formatCode>
                <c:ptCount val="67"/>
                <c:pt idx="0">
                  <c:v>1132622</c:v>
                </c:pt>
                <c:pt idx="1">
                  <c:v>1123660</c:v>
                </c:pt>
                <c:pt idx="2">
                  <c:v>1111911</c:v>
                </c:pt>
                <c:pt idx="3">
                  <c:v>1101299</c:v>
                </c:pt>
                <c:pt idx="4">
                  <c:v>1092634</c:v>
                </c:pt>
                <c:pt idx="5">
                  <c:v>1080681</c:v>
                </c:pt>
                <c:pt idx="6">
                  <c:v>1069241</c:v>
                </c:pt>
                <c:pt idx="7">
                  <c:v>1061942</c:v>
                </c:pt>
                <c:pt idx="8">
                  <c:v>1056825</c:v>
                </c:pt>
                <c:pt idx="9">
                  <c:v>1047392</c:v>
                </c:pt>
                <c:pt idx="10">
                  <c:v>1040407</c:v>
                </c:pt>
                <c:pt idx="11">
                  <c:v>1048751</c:v>
                </c:pt>
                <c:pt idx="12">
                  <c:v>1052849</c:v>
                </c:pt>
                <c:pt idx="13">
                  <c:v>1052061</c:v>
                </c:pt>
                <c:pt idx="14">
                  <c:v>1039214</c:v>
                </c:pt>
                <c:pt idx="15">
                  <c:v>1026191</c:v>
                </c:pt>
                <c:pt idx="16">
                  <c:v>1013879</c:v>
                </c:pt>
                <c:pt idx="17">
                  <c:v>1008860</c:v>
                </c:pt>
                <c:pt idx="18">
                  <c:v>1006765</c:v>
                </c:pt>
                <c:pt idx="19">
                  <c:v>1006297</c:v>
                </c:pt>
                <c:pt idx="20">
                  <c:v>1010799</c:v>
                </c:pt>
                <c:pt idx="21">
                  <c:v>1011172</c:v>
                </c:pt>
                <c:pt idx="22">
                  <c:v>1017383</c:v>
                </c:pt>
                <c:pt idx="23">
                  <c:v>1027886</c:v>
                </c:pt>
                <c:pt idx="24">
                  <c:v>1032642</c:v>
                </c:pt>
                <c:pt idx="25">
                  <c:v>1044148</c:v>
                </c:pt>
                <c:pt idx="26">
                  <c:v>1055255</c:v>
                </c:pt>
                <c:pt idx="27">
                  <c:v>1065626</c:v>
                </c:pt>
                <c:pt idx="28">
                  <c:v>1077584</c:v>
                </c:pt>
                <c:pt idx="29">
                  <c:v>1087799</c:v>
                </c:pt>
                <c:pt idx="30">
                  <c:v>1094086</c:v>
                </c:pt>
                <c:pt idx="31">
                  <c:v>1101328</c:v>
                </c:pt>
                <c:pt idx="32">
                  <c:v>1107990</c:v>
                </c:pt>
                <c:pt idx="33">
                  <c:v>1115834</c:v>
                </c:pt>
                <c:pt idx="34">
                  <c:v>1121019</c:v>
                </c:pt>
                <c:pt idx="35">
                  <c:v>1125817</c:v>
                </c:pt>
                <c:pt idx="36">
                  <c:v>1127412</c:v>
                </c:pt>
                <c:pt idx="37">
                  <c:v>1120948</c:v>
                </c:pt>
                <c:pt idx="38">
                  <c:v>1119277</c:v>
                </c:pt>
                <c:pt idx="39">
                  <c:v>1122408</c:v>
                </c:pt>
                <c:pt idx="40">
                  <c:v>1121555</c:v>
                </c:pt>
                <c:pt idx="41">
                  <c:v>1108632</c:v>
                </c:pt>
                <c:pt idx="42">
                  <c:v>1102509</c:v>
                </c:pt>
                <c:pt idx="43">
                  <c:v>1101332</c:v>
                </c:pt>
                <c:pt idx="44">
                  <c:v>1100694</c:v>
                </c:pt>
                <c:pt idx="45">
                  <c:v>1097034</c:v>
                </c:pt>
                <c:pt idx="46">
                  <c:v>1092868</c:v>
                </c:pt>
                <c:pt idx="47">
                  <c:v>1087480</c:v>
                </c:pt>
                <c:pt idx="48">
                  <c:v>1082840</c:v>
                </c:pt>
                <c:pt idx="49">
                  <c:v>1079356</c:v>
                </c:pt>
                <c:pt idx="50">
                  <c:v>1075849</c:v>
                </c:pt>
                <c:pt idx="51">
                  <c:v>1071336</c:v>
                </c:pt>
                <c:pt idx="52">
                  <c:v>1066269</c:v>
                </c:pt>
                <c:pt idx="53">
                  <c:v>1063675</c:v>
                </c:pt>
                <c:pt idx="54">
                  <c:v>1065071</c:v>
                </c:pt>
                <c:pt idx="55">
                  <c:v>1063816</c:v>
                </c:pt>
                <c:pt idx="56">
                  <c:v>1066323</c:v>
                </c:pt>
                <c:pt idx="57">
                  <c:v>1064533</c:v>
                </c:pt>
                <c:pt idx="58">
                  <c:v>1061073</c:v>
                </c:pt>
                <c:pt idx="59">
                  <c:v>1058338</c:v>
                </c:pt>
                <c:pt idx="60">
                  <c:v>1058467</c:v>
                </c:pt>
                <c:pt idx="61">
                  <c:v>1051693</c:v>
                </c:pt>
                <c:pt idx="62">
                  <c:v>1043307</c:v>
                </c:pt>
                <c:pt idx="63">
                  <c:v>1037572</c:v>
                </c:pt>
                <c:pt idx="64">
                  <c:v>1036055</c:v>
                </c:pt>
                <c:pt idx="65">
                  <c:v>1035102</c:v>
                </c:pt>
                <c:pt idx="66">
                  <c:v>1030087</c:v>
                </c:pt>
              </c:numCache>
            </c:numRef>
          </c:val>
          <c:extLst>
            <c:ext xmlns:c16="http://schemas.microsoft.com/office/drawing/2014/chart" uri="{C3380CC4-5D6E-409C-BE32-E72D297353CC}">
              <c16:uniqueId val="{00000000-B7DD-4E3F-96D1-927C7602049A}"/>
            </c:ext>
          </c:extLst>
        </c:ser>
        <c:dLbls>
          <c:showLegendKey val="0"/>
          <c:showVal val="0"/>
          <c:showCatName val="0"/>
          <c:showSerName val="0"/>
          <c:showPercent val="0"/>
          <c:showBubbleSize val="0"/>
        </c:dLbls>
        <c:gapWidth val="50"/>
        <c:axId val="45497344"/>
        <c:axId val="45515904"/>
      </c:barChart>
      <c:lineChart>
        <c:grouping val="standard"/>
        <c:varyColors val="0"/>
        <c:ser>
          <c:idx val="2"/>
          <c:order val="0"/>
          <c:tx>
            <c:strRef>
              <c:f>'Data 2.2'!$C$5</c:f>
              <c:strCache>
                <c:ptCount val="1"/>
                <c:pt idx="0">
                  <c:v> GFR (live births per 1,000 women aged 15-44)</c:v>
                </c:pt>
              </c:strCache>
            </c:strRef>
          </c:tx>
          <c:spPr>
            <a:ln w="38100">
              <a:solidFill>
                <a:srgbClr val="2E8ACA"/>
              </a:solidFill>
              <a:prstDash val="solid"/>
            </a:ln>
          </c:spPr>
          <c:marker>
            <c:symbol val="none"/>
          </c:marker>
          <c:cat>
            <c:numRef>
              <c:f>'Data 2.2'!$G$6:$G$72</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2.2'!$C$6:$C$72</c:f>
              <c:numCache>
                <c:formatCode>0.0</c:formatCode>
                <c:ptCount val="67"/>
                <c:pt idx="0">
                  <c:v>80</c:v>
                </c:pt>
                <c:pt idx="1">
                  <c:v>80.5</c:v>
                </c:pt>
                <c:pt idx="2">
                  <c:v>81.8</c:v>
                </c:pt>
                <c:pt idx="3">
                  <c:v>83.8</c:v>
                </c:pt>
                <c:pt idx="4">
                  <c:v>84.7</c:v>
                </c:pt>
                <c:pt idx="5">
                  <c:v>88.2</c:v>
                </c:pt>
                <c:pt idx="6">
                  <c:v>91.6</c:v>
                </c:pt>
                <c:pt idx="7">
                  <c:v>93.7</c:v>
                </c:pt>
                <c:pt idx="8">
                  <c:v>93.9</c:v>
                </c:pt>
                <c:pt idx="9">
                  <c:v>96.7</c:v>
                </c:pt>
                <c:pt idx="10">
                  <c:v>97.2</c:v>
                </c:pt>
                <c:pt idx="11">
                  <c:v>99.5</c:v>
                </c:pt>
                <c:pt idx="12">
                  <c:v>97.5</c:v>
                </c:pt>
                <c:pt idx="13">
                  <c:v>99.2</c:v>
                </c:pt>
                <c:pt idx="14">
                  <c:v>96.9</c:v>
                </c:pt>
                <c:pt idx="15">
                  <c:v>94.1</c:v>
                </c:pt>
                <c:pt idx="16">
                  <c:v>94.9</c:v>
                </c:pt>
                <c:pt idx="17">
                  <c:v>94</c:v>
                </c:pt>
                <c:pt idx="18">
                  <c:v>89.7</c:v>
                </c:pt>
                <c:pt idx="19">
                  <c:v>86.8</c:v>
                </c:pt>
                <c:pt idx="20">
                  <c:v>85.8</c:v>
                </c:pt>
                <c:pt idx="21">
                  <c:v>77.7</c:v>
                </c:pt>
                <c:pt idx="22">
                  <c:v>73.099999999999994</c:v>
                </c:pt>
                <c:pt idx="23">
                  <c:v>68.2</c:v>
                </c:pt>
                <c:pt idx="24">
                  <c:v>65.8</c:v>
                </c:pt>
                <c:pt idx="25">
                  <c:v>62.2</c:v>
                </c:pt>
                <c:pt idx="26">
                  <c:v>59.1</c:v>
                </c:pt>
                <c:pt idx="27">
                  <c:v>60.3</c:v>
                </c:pt>
                <c:pt idx="28">
                  <c:v>63.4</c:v>
                </c:pt>
                <c:pt idx="29">
                  <c:v>63.3</c:v>
                </c:pt>
                <c:pt idx="30">
                  <c:v>63.1</c:v>
                </c:pt>
                <c:pt idx="31">
                  <c:v>60.1</c:v>
                </c:pt>
                <c:pt idx="32">
                  <c:v>58.7</c:v>
                </c:pt>
                <c:pt idx="33">
                  <c:v>58.3</c:v>
                </c:pt>
                <c:pt idx="34">
                  <c:v>59.5</c:v>
                </c:pt>
                <c:pt idx="35">
                  <c:v>58.5</c:v>
                </c:pt>
                <c:pt idx="36">
                  <c:v>58.8</c:v>
                </c:pt>
                <c:pt idx="37">
                  <c:v>59.1</c:v>
                </c:pt>
                <c:pt idx="38">
                  <c:v>56.7</c:v>
                </c:pt>
                <c:pt idx="39">
                  <c:v>58.8</c:v>
                </c:pt>
                <c:pt idx="40">
                  <c:v>59.8</c:v>
                </c:pt>
                <c:pt idx="41">
                  <c:v>59.3</c:v>
                </c:pt>
                <c:pt idx="42">
                  <c:v>57.4</c:v>
                </c:pt>
                <c:pt idx="43">
                  <c:v>56</c:v>
                </c:pt>
                <c:pt idx="44">
                  <c:v>54.6</c:v>
                </c:pt>
                <c:pt idx="45">
                  <c:v>54.1</c:v>
                </c:pt>
                <c:pt idx="46">
                  <c:v>54.4</c:v>
                </c:pt>
                <c:pt idx="47">
                  <c:v>52.7</c:v>
                </c:pt>
                <c:pt idx="48">
                  <c:v>50.9</c:v>
                </c:pt>
                <c:pt idx="49">
                  <c:v>49.2</c:v>
                </c:pt>
                <c:pt idx="50">
                  <c:v>48.8</c:v>
                </c:pt>
                <c:pt idx="51">
                  <c:v>47.9</c:v>
                </c:pt>
                <c:pt idx="52">
                  <c:v>49.2</c:v>
                </c:pt>
                <c:pt idx="53">
                  <c:v>50.7</c:v>
                </c:pt>
                <c:pt idx="54">
                  <c:v>51.1</c:v>
                </c:pt>
                <c:pt idx="55">
                  <c:v>52.3</c:v>
                </c:pt>
                <c:pt idx="56">
                  <c:v>54.2</c:v>
                </c:pt>
                <c:pt idx="57">
                  <c:v>56.4</c:v>
                </c:pt>
                <c:pt idx="58">
                  <c:v>55.6</c:v>
                </c:pt>
                <c:pt idx="59">
                  <c:v>55.6</c:v>
                </c:pt>
                <c:pt idx="60">
                  <c:v>55.4</c:v>
                </c:pt>
                <c:pt idx="61">
                  <c:v>55.2</c:v>
                </c:pt>
                <c:pt idx="62" formatCode="General">
                  <c:v>53.7</c:v>
                </c:pt>
                <c:pt idx="63">
                  <c:v>54.670904766127073</c:v>
                </c:pt>
                <c:pt idx="64">
                  <c:v>53.2</c:v>
                </c:pt>
                <c:pt idx="65">
                  <c:v>52.6</c:v>
                </c:pt>
                <c:pt idx="66">
                  <c:v>51.3</c:v>
                </c:pt>
              </c:numCache>
            </c:numRef>
          </c:val>
          <c:smooth val="0"/>
          <c:extLst>
            <c:ext xmlns:c16="http://schemas.microsoft.com/office/drawing/2014/chart" uri="{C3380CC4-5D6E-409C-BE32-E72D297353CC}">
              <c16:uniqueId val="{00000001-B7DD-4E3F-96D1-927C7602049A}"/>
            </c:ext>
          </c:extLst>
        </c:ser>
        <c:dLbls>
          <c:showLegendKey val="0"/>
          <c:showVal val="0"/>
          <c:showCatName val="0"/>
          <c:showSerName val="0"/>
          <c:showPercent val="0"/>
          <c:showBubbleSize val="0"/>
        </c:dLbls>
        <c:marker val="1"/>
        <c:smooth val="0"/>
        <c:axId val="45518208"/>
        <c:axId val="45520000"/>
      </c:lineChart>
      <c:catAx>
        <c:axId val="45497344"/>
        <c:scaling>
          <c:orientation val="minMax"/>
        </c:scaling>
        <c:delete val="0"/>
        <c:axPos val="b"/>
        <c:title>
          <c:tx>
            <c:rich>
              <a:bodyPr/>
              <a:lstStyle/>
              <a:p>
                <a:pPr>
                  <a:defRPr sz="1400" b="1" i="0" u="none" strike="noStrike" baseline="0">
                    <a:solidFill>
                      <a:schemeClr val="tx1"/>
                    </a:solidFill>
                    <a:latin typeface="Arial"/>
                    <a:ea typeface="Arial"/>
                    <a:cs typeface="Arial"/>
                  </a:defRPr>
                </a:pPr>
                <a:r>
                  <a:rPr lang="en-GB">
                    <a:solidFill>
                      <a:schemeClr val="tx1"/>
                    </a:solidFill>
                  </a:rPr>
                  <a:t>Year</a:t>
                </a:r>
              </a:p>
            </c:rich>
          </c:tx>
          <c:layout>
            <c:manualLayout>
              <c:xMode val="edge"/>
              <c:yMode val="edge"/>
              <c:x val="0.48594417446994043"/>
              <c:y val="0.8966110807146086"/>
            </c:manualLayout>
          </c:layout>
          <c:overlay val="0"/>
          <c:spPr>
            <a:noFill/>
            <a:ln w="25400">
              <a:noFill/>
            </a:ln>
          </c:spPr>
        </c:title>
        <c:numFmt formatCode="General" sourceLinked="0"/>
        <c:majorTickMark val="out"/>
        <c:minorTickMark val="none"/>
        <c:tickLblPos val="nextTo"/>
        <c:spPr>
          <a:ln w="3175">
            <a:solidFill>
              <a:schemeClr val="tx1"/>
            </a:solidFill>
            <a:prstDash val="solid"/>
          </a:ln>
        </c:spPr>
        <c:txPr>
          <a:bodyPr rot="0" vert="horz"/>
          <a:lstStyle/>
          <a:p>
            <a:pPr>
              <a:defRPr sz="1200" b="0" i="0" u="none" strike="noStrike" baseline="0">
                <a:solidFill>
                  <a:schemeClr val="tx1"/>
                </a:solidFill>
                <a:latin typeface="Arial"/>
                <a:ea typeface="Arial"/>
                <a:cs typeface="Arial"/>
              </a:defRPr>
            </a:pPr>
            <a:endParaRPr lang="en-US"/>
          </a:p>
        </c:txPr>
        <c:crossAx val="45515904"/>
        <c:crosses val="autoZero"/>
        <c:auto val="0"/>
        <c:lblAlgn val="ctr"/>
        <c:lblOffset val="100"/>
        <c:tickLblSkip val="1"/>
        <c:tickMarkSkip val="1"/>
        <c:noMultiLvlLbl val="0"/>
      </c:catAx>
      <c:valAx>
        <c:axId val="45515904"/>
        <c:scaling>
          <c:orientation val="minMax"/>
          <c:max val="1400000"/>
        </c:scaling>
        <c:delete val="0"/>
        <c:axPos val="l"/>
        <c:title>
          <c:tx>
            <c:rich>
              <a:bodyPr/>
              <a:lstStyle/>
              <a:p>
                <a:pPr>
                  <a:defRPr sz="1400" b="1" i="0" u="none" strike="noStrike" baseline="0">
                    <a:solidFill>
                      <a:sysClr val="windowText" lastClr="000000"/>
                    </a:solidFill>
                    <a:latin typeface="Arial"/>
                    <a:ea typeface="Arial"/>
                    <a:cs typeface="Arial"/>
                  </a:defRPr>
                </a:pPr>
                <a:r>
                  <a:rPr lang="en-GB" sz="1400">
                    <a:solidFill>
                      <a:sysClr val="windowText" lastClr="000000"/>
                    </a:solidFill>
                  </a:rPr>
                  <a:t>Women aged 15 - 44 (1,000s)</a:t>
                </a:r>
              </a:p>
            </c:rich>
          </c:tx>
          <c:layout>
            <c:manualLayout>
              <c:xMode val="edge"/>
              <c:yMode val="edge"/>
              <c:x val="2.5825154693947085E-3"/>
              <c:y val="0.28395540436599503"/>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200" b="0" i="0" u="none" strike="noStrike" baseline="0">
                <a:solidFill>
                  <a:schemeClr val="tx1"/>
                </a:solidFill>
                <a:latin typeface="Arial"/>
                <a:ea typeface="Arial"/>
                <a:cs typeface="Arial"/>
              </a:defRPr>
            </a:pPr>
            <a:endParaRPr lang="en-US"/>
          </a:p>
        </c:txPr>
        <c:crossAx val="45497344"/>
        <c:crosses val="autoZero"/>
        <c:crossBetween val="midCat"/>
        <c:dispUnits>
          <c:builtInUnit val="thousands"/>
        </c:dispUnits>
      </c:valAx>
      <c:catAx>
        <c:axId val="45518208"/>
        <c:scaling>
          <c:orientation val="minMax"/>
        </c:scaling>
        <c:delete val="1"/>
        <c:axPos val="b"/>
        <c:numFmt formatCode="General" sourceLinked="1"/>
        <c:majorTickMark val="out"/>
        <c:minorTickMark val="none"/>
        <c:tickLblPos val="nextTo"/>
        <c:crossAx val="45520000"/>
        <c:crosses val="autoZero"/>
        <c:auto val="0"/>
        <c:lblAlgn val="ctr"/>
        <c:lblOffset val="100"/>
        <c:noMultiLvlLbl val="0"/>
      </c:catAx>
      <c:valAx>
        <c:axId val="45520000"/>
        <c:scaling>
          <c:orientation val="minMax"/>
        </c:scaling>
        <c:delete val="0"/>
        <c:axPos val="r"/>
        <c:title>
          <c:tx>
            <c:rich>
              <a:bodyPr/>
              <a:lstStyle/>
              <a:p>
                <a:pPr>
                  <a:defRPr sz="1400" b="1" i="0" u="none" strike="noStrike" baseline="0">
                    <a:solidFill>
                      <a:sysClr val="windowText" lastClr="000000"/>
                    </a:solidFill>
                    <a:latin typeface="Arial"/>
                    <a:ea typeface="Arial"/>
                    <a:cs typeface="Arial"/>
                  </a:defRPr>
                </a:pPr>
                <a:r>
                  <a:rPr lang="en-GB" sz="1400">
                    <a:solidFill>
                      <a:sysClr val="windowText" lastClr="000000"/>
                    </a:solidFill>
                  </a:rPr>
                  <a:t>GFR</a:t>
                </a:r>
              </a:p>
            </c:rich>
          </c:tx>
          <c:layout>
            <c:manualLayout>
              <c:xMode val="edge"/>
              <c:yMode val="edge"/>
              <c:x val="0.9614733966835004"/>
              <c:y val="0.42802626257820492"/>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200" b="0" i="0" u="none" strike="noStrike" baseline="0">
                <a:solidFill>
                  <a:schemeClr val="tx1"/>
                </a:solidFill>
                <a:latin typeface="Arial"/>
                <a:ea typeface="Arial"/>
                <a:cs typeface="Arial"/>
              </a:defRPr>
            </a:pPr>
            <a:endParaRPr lang="en-US"/>
          </a:p>
        </c:txPr>
        <c:crossAx val="45518208"/>
        <c:crosses val="max"/>
        <c:crossBetween val="between"/>
      </c:valAx>
      <c:spPr>
        <a:noFill/>
        <a:ln w="25400">
          <a:noFill/>
        </a:ln>
      </c:spPr>
    </c:plotArea>
    <c:legend>
      <c:legendPos val="r"/>
      <c:layout>
        <c:manualLayout>
          <c:xMode val="edge"/>
          <c:yMode val="edge"/>
          <c:x val="0.48077105873316994"/>
          <c:y val="0.21449310528026896"/>
          <c:w val="0.43738140798584257"/>
          <c:h val="8.0756007194016002E-2"/>
        </c:manualLayout>
      </c:layout>
      <c:overlay val="0"/>
      <c:spPr>
        <a:noFill/>
        <a:ln w="25400">
          <a:noFill/>
        </a:ln>
      </c:spPr>
      <c:txPr>
        <a:bodyPr/>
        <a:lstStyle/>
        <a:p>
          <a:pPr>
            <a:defRPr sz="1200" b="0" i="0" u="none" strike="noStrike" baseline="0">
              <a:solidFill>
                <a:sysClr val="windowText" lastClr="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2.3: Live births per 1,000 women, by age of mother, Scotland, 1951-2017</a:t>
            </a:r>
          </a:p>
        </c:rich>
      </c:tx>
      <c:overlay val="0"/>
    </c:title>
    <c:autoTitleDeleted val="0"/>
    <c:plotArea>
      <c:layout>
        <c:manualLayout>
          <c:layoutTarget val="inner"/>
          <c:xMode val="edge"/>
          <c:yMode val="edge"/>
          <c:x val="0.10270869606645702"/>
          <c:y val="0.10338690213040518"/>
          <c:w val="0.79996812279653162"/>
          <c:h val="0.77949885418401255"/>
        </c:manualLayout>
      </c:layout>
      <c:lineChart>
        <c:grouping val="standard"/>
        <c:varyColors val="0"/>
        <c:ser>
          <c:idx val="0"/>
          <c:order val="0"/>
          <c:tx>
            <c:strRef>
              <c:f>'Data 2.3'!$B$6</c:f>
              <c:strCache>
                <c:ptCount val="1"/>
                <c:pt idx="0">
                  <c:v>15-19</c:v>
                </c:pt>
              </c:strCache>
            </c:strRef>
          </c:tx>
          <c:spPr>
            <a:ln w="19050" cap="sq">
              <a:solidFill>
                <a:srgbClr val="2E8ACA"/>
              </a:solidFill>
              <a:prstDash val="sysDash"/>
            </a:ln>
          </c:spPr>
          <c:marker>
            <c:symbol val="none"/>
          </c:marker>
          <c:cat>
            <c:numRef>
              <c:f>'Data 2.3'!$J$7:$J$73</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2.3'!$B$7:$B$73</c:f>
              <c:numCache>
                <c:formatCode>0.0</c:formatCode>
                <c:ptCount val="67"/>
                <c:pt idx="0">
                  <c:v>19.600000000000001</c:v>
                </c:pt>
                <c:pt idx="1">
                  <c:v>19.8</c:v>
                </c:pt>
                <c:pt idx="2">
                  <c:v>20.6</c:v>
                </c:pt>
                <c:pt idx="3">
                  <c:v>21.9</c:v>
                </c:pt>
                <c:pt idx="4">
                  <c:v>23.1</c:v>
                </c:pt>
                <c:pt idx="5">
                  <c:v>26.6</c:v>
                </c:pt>
                <c:pt idx="6">
                  <c:v>28.1</c:v>
                </c:pt>
                <c:pt idx="7">
                  <c:v>29.4</c:v>
                </c:pt>
                <c:pt idx="8">
                  <c:v>30.5</c:v>
                </c:pt>
                <c:pt idx="9">
                  <c:v>32.1</c:v>
                </c:pt>
                <c:pt idx="10">
                  <c:v>33.700000000000003</c:v>
                </c:pt>
                <c:pt idx="11">
                  <c:v>35.6</c:v>
                </c:pt>
                <c:pt idx="12">
                  <c:v>36.700000000000003</c:v>
                </c:pt>
                <c:pt idx="13">
                  <c:v>40.1</c:v>
                </c:pt>
                <c:pt idx="14">
                  <c:v>42.5</c:v>
                </c:pt>
                <c:pt idx="15">
                  <c:v>46.1</c:v>
                </c:pt>
                <c:pt idx="16">
                  <c:v>49</c:v>
                </c:pt>
                <c:pt idx="17">
                  <c:v>48</c:v>
                </c:pt>
                <c:pt idx="18">
                  <c:v>47.3</c:v>
                </c:pt>
                <c:pt idx="19">
                  <c:v>47.6</c:v>
                </c:pt>
                <c:pt idx="20">
                  <c:v>47.7</c:v>
                </c:pt>
                <c:pt idx="21">
                  <c:v>47.1</c:v>
                </c:pt>
                <c:pt idx="22">
                  <c:v>44.6</c:v>
                </c:pt>
                <c:pt idx="23">
                  <c:v>42.7</c:v>
                </c:pt>
                <c:pt idx="24">
                  <c:v>39.6</c:v>
                </c:pt>
                <c:pt idx="25">
                  <c:v>35.299999999999997</c:v>
                </c:pt>
                <c:pt idx="26">
                  <c:v>32.1</c:v>
                </c:pt>
                <c:pt idx="27">
                  <c:v>32.200000000000003</c:v>
                </c:pt>
                <c:pt idx="28">
                  <c:v>32</c:v>
                </c:pt>
                <c:pt idx="29">
                  <c:v>32</c:v>
                </c:pt>
                <c:pt idx="30">
                  <c:v>30.5</c:v>
                </c:pt>
                <c:pt idx="31">
                  <c:v>30.7</c:v>
                </c:pt>
                <c:pt idx="32">
                  <c:v>28.6</c:v>
                </c:pt>
                <c:pt idx="33">
                  <c:v>28.7</c:v>
                </c:pt>
                <c:pt idx="34">
                  <c:v>30.8</c:v>
                </c:pt>
                <c:pt idx="35">
                  <c:v>30.7</c:v>
                </c:pt>
                <c:pt idx="36">
                  <c:v>31.6</c:v>
                </c:pt>
                <c:pt idx="37">
                  <c:v>31.9</c:v>
                </c:pt>
                <c:pt idx="38">
                  <c:v>31.1</c:v>
                </c:pt>
                <c:pt idx="39">
                  <c:v>31.9</c:v>
                </c:pt>
                <c:pt idx="40">
                  <c:v>33.299999999999997</c:v>
                </c:pt>
                <c:pt idx="41">
                  <c:v>33.1</c:v>
                </c:pt>
                <c:pt idx="42">
                  <c:v>31.2</c:v>
                </c:pt>
                <c:pt idx="43">
                  <c:v>28.5</c:v>
                </c:pt>
                <c:pt idx="44">
                  <c:v>28.2</c:v>
                </c:pt>
                <c:pt idx="45">
                  <c:v>29.7</c:v>
                </c:pt>
                <c:pt idx="46">
                  <c:v>31</c:v>
                </c:pt>
                <c:pt idx="47">
                  <c:v>30.6</c:v>
                </c:pt>
                <c:pt idx="48">
                  <c:v>30.3</c:v>
                </c:pt>
                <c:pt idx="49">
                  <c:v>29.3</c:v>
                </c:pt>
                <c:pt idx="50">
                  <c:v>28.4</c:v>
                </c:pt>
                <c:pt idx="51">
                  <c:v>26.7</c:v>
                </c:pt>
                <c:pt idx="52">
                  <c:v>26.3</c:v>
                </c:pt>
                <c:pt idx="53">
                  <c:v>26.3</c:v>
                </c:pt>
                <c:pt idx="54">
                  <c:v>26.2</c:v>
                </c:pt>
                <c:pt idx="55">
                  <c:v>25.8</c:v>
                </c:pt>
                <c:pt idx="56">
                  <c:v>26.5</c:v>
                </c:pt>
                <c:pt idx="57">
                  <c:v>26.3</c:v>
                </c:pt>
                <c:pt idx="58">
                  <c:v>24.3</c:v>
                </c:pt>
                <c:pt idx="59">
                  <c:v>22.9</c:v>
                </c:pt>
                <c:pt idx="60">
                  <c:v>21.1</c:v>
                </c:pt>
                <c:pt idx="61">
                  <c:v>19.7</c:v>
                </c:pt>
                <c:pt idx="62" formatCode="General">
                  <c:v>17.899999999999999</c:v>
                </c:pt>
                <c:pt idx="63" formatCode="General">
                  <c:v>16.100000000000001</c:v>
                </c:pt>
                <c:pt idx="64" formatCode="General">
                  <c:v>14.3</c:v>
                </c:pt>
                <c:pt idx="65" formatCode="General">
                  <c:v>13.5</c:v>
                </c:pt>
                <c:pt idx="66">
                  <c:v>13</c:v>
                </c:pt>
              </c:numCache>
            </c:numRef>
          </c:val>
          <c:smooth val="0"/>
          <c:extLst>
            <c:ext xmlns:c16="http://schemas.microsoft.com/office/drawing/2014/chart" uri="{C3380CC4-5D6E-409C-BE32-E72D297353CC}">
              <c16:uniqueId val="{00000000-A898-46AD-8068-24FB02F8A630}"/>
            </c:ext>
          </c:extLst>
        </c:ser>
        <c:ser>
          <c:idx val="2"/>
          <c:order val="2"/>
          <c:tx>
            <c:strRef>
              <c:f>'Data 2.3'!$D$6</c:f>
              <c:strCache>
                <c:ptCount val="1"/>
                <c:pt idx="0">
                  <c:v>25-29</c:v>
                </c:pt>
              </c:strCache>
            </c:strRef>
          </c:tx>
          <c:spPr>
            <a:ln w="19050">
              <a:solidFill>
                <a:srgbClr val="2E8ACA"/>
              </a:solidFill>
              <a:prstDash val="sysDot"/>
            </a:ln>
          </c:spPr>
          <c:marker>
            <c:symbol val="none"/>
          </c:marker>
          <c:cat>
            <c:numRef>
              <c:f>'Data 2.3'!$J$7:$J$73</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2.3'!$D$7:$D$73</c:f>
              <c:numCache>
                <c:formatCode>0.0</c:formatCode>
                <c:ptCount val="67"/>
                <c:pt idx="0">
                  <c:v>147.30000000000001</c:v>
                </c:pt>
                <c:pt idx="1">
                  <c:v>149.1</c:v>
                </c:pt>
                <c:pt idx="2">
                  <c:v>152.30000000000001</c:v>
                </c:pt>
                <c:pt idx="3">
                  <c:v>154</c:v>
                </c:pt>
                <c:pt idx="4">
                  <c:v>161</c:v>
                </c:pt>
                <c:pt idx="5">
                  <c:v>166.4</c:v>
                </c:pt>
                <c:pt idx="6">
                  <c:v>173.5</c:v>
                </c:pt>
                <c:pt idx="7">
                  <c:v>178.7</c:v>
                </c:pt>
                <c:pt idx="8">
                  <c:v>180.6</c:v>
                </c:pt>
                <c:pt idx="9">
                  <c:v>187</c:v>
                </c:pt>
                <c:pt idx="10">
                  <c:v>188.9</c:v>
                </c:pt>
                <c:pt idx="11">
                  <c:v>195.7</c:v>
                </c:pt>
                <c:pt idx="12">
                  <c:v>193.9</c:v>
                </c:pt>
                <c:pt idx="13">
                  <c:v>195.1</c:v>
                </c:pt>
                <c:pt idx="14">
                  <c:v>188.8</c:v>
                </c:pt>
                <c:pt idx="15">
                  <c:v>180.5</c:v>
                </c:pt>
                <c:pt idx="16">
                  <c:v>180.1</c:v>
                </c:pt>
                <c:pt idx="17">
                  <c:v>177.6</c:v>
                </c:pt>
                <c:pt idx="18">
                  <c:v>170.6</c:v>
                </c:pt>
                <c:pt idx="19">
                  <c:v>164.5</c:v>
                </c:pt>
                <c:pt idx="20">
                  <c:v>164.4</c:v>
                </c:pt>
                <c:pt idx="21">
                  <c:v>147.4</c:v>
                </c:pt>
                <c:pt idx="22">
                  <c:v>141.9</c:v>
                </c:pt>
                <c:pt idx="23">
                  <c:v>131.30000000000001</c:v>
                </c:pt>
                <c:pt idx="24">
                  <c:v>128.19999999999999</c:v>
                </c:pt>
                <c:pt idx="25">
                  <c:v>124.3</c:v>
                </c:pt>
                <c:pt idx="26">
                  <c:v>119.8</c:v>
                </c:pt>
                <c:pt idx="27">
                  <c:v>124.6</c:v>
                </c:pt>
                <c:pt idx="28">
                  <c:v>134.69999999999999</c:v>
                </c:pt>
                <c:pt idx="29">
                  <c:v>132.5</c:v>
                </c:pt>
                <c:pt idx="30">
                  <c:v>131.30000000000001</c:v>
                </c:pt>
                <c:pt idx="31">
                  <c:v>123.2</c:v>
                </c:pt>
                <c:pt idx="32">
                  <c:v>120.8</c:v>
                </c:pt>
                <c:pt idx="33">
                  <c:v>121.6</c:v>
                </c:pt>
                <c:pt idx="34">
                  <c:v>122.4</c:v>
                </c:pt>
                <c:pt idx="35">
                  <c:v>119</c:v>
                </c:pt>
                <c:pt idx="36">
                  <c:v>118.1</c:v>
                </c:pt>
                <c:pt idx="37">
                  <c:v>119.5</c:v>
                </c:pt>
                <c:pt idx="38">
                  <c:v>112.6</c:v>
                </c:pt>
                <c:pt idx="39">
                  <c:v>116.8</c:v>
                </c:pt>
                <c:pt idx="40">
                  <c:v>116.5</c:v>
                </c:pt>
                <c:pt idx="41">
                  <c:v>113.6</c:v>
                </c:pt>
                <c:pt idx="42">
                  <c:v>110</c:v>
                </c:pt>
                <c:pt idx="43">
                  <c:v>106.5</c:v>
                </c:pt>
                <c:pt idx="44">
                  <c:v>101.3</c:v>
                </c:pt>
                <c:pt idx="45">
                  <c:v>98.5</c:v>
                </c:pt>
                <c:pt idx="46">
                  <c:v>97.4</c:v>
                </c:pt>
                <c:pt idx="47">
                  <c:v>94.3</c:v>
                </c:pt>
                <c:pt idx="48">
                  <c:v>90.4</c:v>
                </c:pt>
                <c:pt idx="49">
                  <c:v>86.5</c:v>
                </c:pt>
                <c:pt idx="50">
                  <c:v>85.1</c:v>
                </c:pt>
                <c:pt idx="51">
                  <c:v>82.6</c:v>
                </c:pt>
                <c:pt idx="52">
                  <c:v>85.3</c:v>
                </c:pt>
                <c:pt idx="53">
                  <c:v>87.8</c:v>
                </c:pt>
                <c:pt idx="54">
                  <c:v>86.7</c:v>
                </c:pt>
                <c:pt idx="55">
                  <c:v>88.3</c:v>
                </c:pt>
                <c:pt idx="56">
                  <c:v>90.6</c:v>
                </c:pt>
                <c:pt idx="57">
                  <c:v>95.1</c:v>
                </c:pt>
                <c:pt idx="58">
                  <c:v>93.8</c:v>
                </c:pt>
                <c:pt idx="59">
                  <c:v>92.6</c:v>
                </c:pt>
                <c:pt idx="60">
                  <c:v>90.2</c:v>
                </c:pt>
                <c:pt idx="61">
                  <c:v>90.9</c:v>
                </c:pt>
                <c:pt idx="62" formatCode="General">
                  <c:v>85.7</c:v>
                </c:pt>
                <c:pt idx="63" formatCode="General">
                  <c:v>87.6</c:v>
                </c:pt>
                <c:pt idx="64" formatCode="General">
                  <c:v>83.6</c:v>
                </c:pt>
                <c:pt idx="65" formatCode="General">
                  <c:v>79.7</c:v>
                </c:pt>
                <c:pt idx="66">
                  <c:v>75.8</c:v>
                </c:pt>
              </c:numCache>
            </c:numRef>
          </c:val>
          <c:smooth val="1"/>
          <c:extLst>
            <c:ext xmlns:c16="http://schemas.microsoft.com/office/drawing/2014/chart" uri="{C3380CC4-5D6E-409C-BE32-E72D297353CC}">
              <c16:uniqueId val="{00000001-A898-46AD-8068-24FB02F8A630}"/>
            </c:ext>
          </c:extLst>
        </c:ser>
        <c:ser>
          <c:idx val="3"/>
          <c:order val="3"/>
          <c:tx>
            <c:strRef>
              <c:f>'Data 2.3'!$E$6</c:f>
              <c:strCache>
                <c:ptCount val="1"/>
                <c:pt idx="0">
                  <c:v>30-34</c:v>
                </c:pt>
              </c:strCache>
            </c:strRef>
          </c:tx>
          <c:spPr>
            <a:ln w="50800" cap="sq">
              <a:solidFill>
                <a:srgbClr val="2E8ACA"/>
              </a:solidFill>
              <a:prstDash val="sysDash"/>
            </a:ln>
          </c:spPr>
          <c:marker>
            <c:symbol val="none"/>
          </c:marker>
          <c:cat>
            <c:numRef>
              <c:f>'Data 2.3'!$J$7:$J$73</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2.3'!$E$7:$E$73</c:f>
              <c:numCache>
                <c:formatCode>0.0</c:formatCode>
                <c:ptCount val="67"/>
                <c:pt idx="0">
                  <c:v>105.9</c:v>
                </c:pt>
                <c:pt idx="1">
                  <c:v>105.2</c:v>
                </c:pt>
                <c:pt idx="2">
                  <c:v>104.8</c:v>
                </c:pt>
                <c:pt idx="3">
                  <c:v>103.8</c:v>
                </c:pt>
                <c:pt idx="4">
                  <c:v>103</c:v>
                </c:pt>
                <c:pt idx="5">
                  <c:v>103.6</c:v>
                </c:pt>
                <c:pt idx="6">
                  <c:v>108.4</c:v>
                </c:pt>
                <c:pt idx="7">
                  <c:v>109.5</c:v>
                </c:pt>
                <c:pt idx="8">
                  <c:v>109.9</c:v>
                </c:pt>
                <c:pt idx="9">
                  <c:v>113.5</c:v>
                </c:pt>
                <c:pt idx="10">
                  <c:v>115.2</c:v>
                </c:pt>
                <c:pt idx="11">
                  <c:v>115.6</c:v>
                </c:pt>
                <c:pt idx="12">
                  <c:v>116.1</c:v>
                </c:pt>
                <c:pt idx="13">
                  <c:v>117.4</c:v>
                </c:pt>
                <c:pt idx="14">
                  <c:v>110.5</c:v>
                </c:pt>
                <c:pt idx="15">
                  <c:v>103.8</c:v>
                </c:pt>
                <c:pt idx="16">
                  <c:v>101.7</c:v>
                </c:pt>
                <c:pt idx="17">
                  <c:v>98.3</c:v>
                </c:pt>
                <c:pt idx="18">
                  <c:v>92.6</c:v>
                </c:pt>
                <c:pt idx="19">
                  <c:v>87</c:v>
                </c:pt>
                <c:pt idx="20">
                  <c:v>84.8</c:v>
                </c:pt>
                <c:pt idx="21">
                  <c:v>74.900000000000006</c:v>
                </c:pt>
                <c:pt idx="22">
                  <c:v>68.599999999999994</c:v>
                </c:pt>
                <c:pt idx="23">
                  <c:v>61.6</c:v>
                </c:pt>
                <c:pt idx="24">
                  <c:v>59.3</c:v>
                </c:pt>
                <c:pt idx="25">
                  <c:v>57.3</c:v>
                </c:pt>
                <c:pt idx="26">
                  <c:v>57.4</c:v>
                </c:pt>
                <c:pt idx="27">
                  <c:v>61.3</c:v>
                </c:pt>
                <c:pt idx="28">
                  <c:v>65.900000000000006</c:v>
                </c:pt>
                <c:pt idx="29">
                  <c:v>66.7</c:v>
                </c:pt>
                <c:pt idx="30">
                  <c:v>66.2</c:v>
                </c:pt>
                <c:pt idx="31">
                  <c:v>64.599999999999994</c:v>
                </c:pt>
                <c:pt idx="32">
                  <c:v>65.400000000000006</c:v>
                </c:pt>
                <c:pt idx="33">
                  <c:v>65.900000000000006</c:v>
                </c:pt>
                <c:pt idx="34">
                  <c:v>67.900000000000006</c:v>
                </c:pt>
                <c:pt idx="35">
                  <c:v>69.8</c:v>
                </c:pt>
                <c:pt idx="36">
                  <c:v>71.7</c:v>
                </c:pt>
                <c:pt idx="37">
                  <c:v>71.900000000000006</c:v>
                </c:pt>
                <c:pt idx="38">
                  <c:v>71.5</c:v>
                </c:pt>
                <c:pt idx="39">
                  <c:v>76.099999999999994</c:v>
                </c:pt>
                <c:pt idx="40">
                  <c:v>78.3</c:v>
                </c:pt>
                <c:pt idx="41">
                  <c:v>80.7</c:v>
                </c:pt>
                <c:pt idx="42">
                  <c:v>79.8</c:v>
                </c:pt>
                <c:pt idx="43">
                  <c:v>81.3</c:v>
                </c:pt>
                <c:pt idx="44">
                  <c:v>80.599999999999994</c:v>
                </c:pt>
                <c:pt idx="45">
                  <c:v>81.900000000000006</c:v>
                </c:pt>
                <c:pt idx="46">
                  <c:v>83.9</c:v>
                </c:pt>
                <c:pt idx="47">
                  <c:v>83.2</c:v>
                </c:pt>
                <c:pt idx="48">
                  <c:v>82</c:v>
                </c:pt>
                <c:pt idx="49">
                  <c:v>81.3</c:v>
                </c:pt>
                <c:pt idx="50">
                  <c:v>82.2</c:v>
                </c:pt>
                <c:pt idx="51">
                  <c:v>83.3</c:v>
                </c:pt>
                <c:pt idx="52">
                  <c:v>86.5</c:v>
                </c:pt>
                <c:pt idx="53">
                  <c:v>90</c:v>
                </c:pt>
                <c:pt idx="54">
                  <c:v>92.3</c:v>
                </c:pt>
                <c:pt idx="55">
                  <c:v>95.9</c:v>
                </c:pt>
                <c:pt idx="56">
                  <c:v>98.1</c:v>
                </c:pt>
                <c:pt idx="57">
                  <c:v>102.6</c:v>
                </c:pt>
                <c:pt idx="58">
                  <c:v>100.7</c:v>
                </c:pt>
                <c:pt idx="59">
                  <c:v>102.8</c:v>
                </c:pt>
                <c:pt idx="60">
                  <c:v>102.8</c:v>
                </c:pt>
                <c:pt idx="61">
                  <c:v>101.7</c:v>
                </c:pt>
                <c:pt idx="62" formatCode="General">
                  <c:v>98.1</c:v>
                </c:pt>
                <c:pt idx="63" formatCode="General">
                  <c:v>100.4</c:v>
                </c:pt>
                <c:pt idx="64" formatCode="General">
                  <c:v>98.1</c:v>
                </c:pt>
                <c:pt idx="65" formatCode="General">
                  <c:v>97.4</c:v>
                </c:pt>
                <c:pt idx="66">
                  <c:v>93.9</c:v>
                </c:pt>
              </c:numCache>
            </c:numRef>
          </c:val>
          <c:smooth val="0"/>
          <c:extLst>
            <c:ext xmlns:c16="http://schemas.microsoft.com/office/drawing/2014/chart" uri="{C3380CC4-5D6E-409C-BE32-E72D297353CC}">
              <c16:uniqueId val="{00000002-A898-46AD-8068-24FB02F8A630}"/>
            </c:ext>
          </c:extLst>
        </c:ser>
        <c:ser>
          <c:idx val="4"/>
          <c:order val="4"/>
          <c:tx>
            <c:strRef>
              <c:f>'Data 2.3'!$F$6</c:f>
              <c:strCache>
                <c:ptCount val="1"/>
                <c:pt idx="0">
                  <c:v>35-39</c:v>
                </c:pt>
              </c:strCache>
            </c:strRef>
          </c:tx>
          <c:spPr>
            <a:ln w="50800">
              <a:solidFill>
                <a:srgbClr val="2E8ACA"/>
              </a:solidFill>
              <a:prstDash val="solid"/>
            </a:ln>
          </c:spPr>
          <c:marker>
            <c:symbol val="none"/>
          </c:marker>
          <c:cat>
            <c:numRef>
              <c:f>'Data 2.3'!$J$7:$J$73</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2.3'!$F$7:$F$73</c:f>
              <c:numCache>
                <c:formatCode>0.0</c:formatCode>
                <c:ptCount val="67"/>
                <c:pt idx="0">
                  <c:v>59.4</c:v>
                </c:pt>
                <c:pt idx="1">
                  <c:v>58.6</c:v>
                </c:pt>
                <c:pt idx="2">
                  <c:v>57.2</c:v>
                </c:pt>
                <c:pt idx="3">
                  <c:v>57.8</c:v>
                </c:pt>
                <c:pt idx="4">
                  <c:v>56</c:v>
                </c:pt>
                <c:pt idx="5">
                  <c:v>57.6</c:v>
                </c:pt>
                <c:pt idx="6">
                  <c:v>58</c:v>
                </c:pt>
                <c:pt idx="7">
                  <c:v>56.3</c:v>
                </c:pt>
                <c:pt idx="8">
                  <c:v>54.4</c:v>
                </c:pt>
                <c:pt idx="9">
                  <c:v>55.5</c:v>
                </c:pt>
                <c:pt idx="10">
                  <c:v>56.7</c:v>
                </c:pt>
                <c:pt idx="11">
                  <c:v>57.2</c:v>
                </c:pt>
                <c:pt idx="12">
                  <c:v>54.8</c:v>
                </c:pt>
                <c:pt idx="13">
                  <c:v>57.1</c:v>
                </c:pt>
                <c:pt idx="14">
                  <c:v>55.2</c:v>
                </c:pt>
                <c:pt idx="15">
                  <c:v>50.8</c:v>
                </c:pt>
                <c:pt idx="16">
                  <c:v>49.5</c:v>
                </c:pt>
                <c:pt idx="17">
                  <c:v>46.8</c:v>
                </c:pt>
                <c:pt idx="18">
                  <c:v>42.8</c:v>
                </c:pt>
                <c:pt idx="19">
                  <c:v>37.9</c:v>
                </c:pt>
                <c:pt idx="20">
                  <c:v>36.5</c:v>
                </c:pt>
                <c:pt idx="21">
                  <c:v>30.9</c:v>
                </c:pt>
                <c:pt idx="22">
                  <c:v>27.2</c:v>
                </c:pt>
                <c:pt idx="23">
                  <c:v>22.5</c:v>
                </c:pt>
                <c:pt idx="24">
                  <c:v>21.3</c:v>
                </c:pt>
                <c:pt idx="25">
                  <c:v>19.2</c:v>
                </c:pt>
                <c:pt idx="26">
                  <c:v>18</c:v>
                </c:pt>
                <c:pt idx="27">
                  <c:v>18.2</c:v>
                </c:pt>
                <c:pt idx="28">
                  <c:v>20.5</c:v>
                </c:pt>
                <c:pt idx="29">
                  <c:v>20.3</c:v>
                </c:pt>
                <c:pt idx="30">
                  <c:v>20.8</c:v>
                </c:pt>
                <c:pt idx="31">
                  <c:v>20.5</c:v>
                </c:pt>
                <c:pt idx="32">
                  <c:v>20.6</c:v>
                </c:pt>
                <c:pt idx="33">
                  <c:v>20.100000000000001</c:v>
                </c:pt>
                <c:pt idx="34">
                  <c:v>20.7</c:v>
                </c:pt>
                <c:pt idx="35">
                  <c:v>20.2</c:v>
                </c:pt>
                <c:pt idx="36">
                  <c:v>21.1</c:v>
                </c:pt>
                <c:pt idx="37">
                  <c:v>22.9</c:v>
                </c:pt>
                <c:pt idx="38">
                  <c:v>22.9</c:v>
                </c:pt>
                <c:pt idx="39">
                  <c:v>24.5</c:v>
                </c:pt>
                <c:pt idx="40">
                  <c:v>26.8</c:v>
                </c:pt>
                <c:pt idx="41">
                  <c:v>27.8</c:v>
                </c:pt>
                <c:pt idx="42">
                  <c:v>28</c:v>
                </c:pt>
                <c:pt idx="43">
                  <c:v>28.8</c:v>
                </c:pt>
                <c:pt idx="44">
                  <c:v>30.4</c:v>
                </c:pt>
                <c:pt idx="45">
                  <c:v>31.4</c:v>
                </c:pt>
                <c:pt idx="46">
                  <c:v>34</c:v>
                </c:pt>
                <c:pt idx="47">
                  <c:v>34.1</c:v>
                </c:pt>
                <c:pt idx="48">
                  <c:v>34.299999999999997</c:v>
                </c:pt>
                <c:pt idx="49">
                  <c:v>35.6</c:v>
                </c:pt>
                <c:pt idx="50">
                  <c:v>36.9</c:v>
                </c:pt>
                <c:pt idx="51">
                  <c:v>37</c:v>
                </c:pt>
                <c:pt idx="52">
                  <c:v>40.1</c:v>
                </c:pt>
                <c:pt idx="53">
                  <c:v>43.4</c:v>
                </c:pt>
                <c:pt idx="54">
                  <c:v>45.4</c:v>
                </c:pt>
                <c:pt idx="55">
                  <c:v>47.6</c:v>
                </c:pt>
                <c:pt idx="56">
                  <c:v>50.9</c:v>
                </c:pt>
                <c:pt idx="57">
                  <c:v>52.4</c:v>
                </c:pt>
                <c:pt idx="58">
                  <c:v>52.6</c:v>
                </c:pt>
                <c:pt idx="59">
                  <c:v>53.8</c:v>
                </c:pt>
                <c:pt idx="60">
                  <c:v>55.4</c:v>
                </c:pt>
                <c:pt idx="61">
                  <c:v>55.8</c:v>
                </c:pt>
                <c:pt idx="62" formatCode="General">
                  <c:v>56.1</c:v>
                </c:pt>
                <c:pt idx="63" formatCode="General">
                  <c:v>58.3</c:v>
                </c:pt>
                <c:pt idx="64" formatCode="General">
                  <c:v>58.1</c:v>
                </c:pt>
                <c:pt idx="65" formatCode="General">
                  <c:v>57.4</c:v>
                </c:pt>
                <c:pt idx="66">
                  <c:v>56.4</c:v>
                </c:pt>
              </c:numCache>
            </c:numRef>
          </c:val>
          <c:smooth val="0"/>
          <c:extLst>
            <c:ext xmlns:c16="http://schemas.microsoft.com/office/drawing/2014/chart" uri="{C3380CC4-5D6E-409C-BE32-E72D297353CC}">
              <c16:uniqueId val="{00000003-A898-46AD-8068-24FB02F8A630}"/>
            </c:ext>
          </c:extLst>
        </c:ser>
        <c:ser>
          <c:idx val="5"/>
          <c:order val="5"/>
          <c:tx>
            <c:strRef>
              <c:f>'Data 2.3'!$G$6</c:f>
              <c:strCache>
                <c:ptCount val="1"/>
                <c:pt idx="0">
                  <c:v>40-44</c:v>
                </c:pt>
              </c:strCache>
            </c:strRef>
          </c:tx>
          <c:spPr>
            <a:ln w="57150">
              <a:solidFill>
                <a:srgbClr val="2E8ACA"/>
              </a:solidFill>
              <a:prstDash val="sysDot"/>
            </a:ln>
          </c:spPr>
          <c:marker>
            <c:symbol val="none"/>
          </c:marker>
          <c:cat>
            <c:numRef>
              <c:f>'Data 2.3'!$J$7:$J$73</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2.3'!$G$7:$G$73</c:f>
              <c:numCache>
                <c:formatCode>0.0</c:formatCode>
                <c:ptCount val="67"/>
                <c:pt idx="0">
                  <c:v>17</c:v>
                </c:pt>
                <c:pt idx="1">
                  <c:v>16.5</c:v>
                </c:pt>
                <c:pt idx="2">
                  <c:v>16</c:v>
                </c:pt>
                <c:pt idx="3">
                  <c:v>16.3</c:v>
                </c:pt>
                <c:pt idx="4">
                  <c:v>15.5</c:v>
                </c:pt>
                <c:pt idx="5">
                  <c:v>15.1</c:v>
                </c:pt>
                <c:pt idx="6">
                  <c:v>15.1</c:v>
                </c:pt>
                <c:pt idx="7">
                  <c:v>15</c:v>
                </c:pt>
                <c:pt idx="8">
                  <c:v>14.5</c:v>
                </c:pt>
                <c:pt idx="9">
                  <c:v>15.3</c:v>
                </c:pt>
                <c:pt idx="10">
                  <c:v>16.100000000000001</c:v>
                </c:pt>
                <c:pt idx="11">
                  <c:v>16.2</c:v>
                </c:pt>
                <c:pt idx="12">
                  <c:v>14.8</c:v>
                </c:pt>
                <c:pt idx="13">
                  <c:v>15</c:v>
                </c:pt>
                <c:pt idx="14">
                  <c:v>13.8</c:v>
                </c:pt>
                <c:pt idx="15">
                  <c:v>13.8</c:v>
                </c:pt>
                <c:pt idx="16">
                  <c:v>13.4</c:v>
                </c:pt>
                <c:pt idx="17">
                  <c:v>11.8</c:v>
                </c:pt>
                <c:pt idx="18">
                  <c:v>10.8</c:v>
                </c:pt>
                <c:pt idx="19">
                  <c:v>9.6</c:v>
                </c:pt>
                <c:pt idx="20">
                  <c:v>9.1999999999999993</c:v>
                </c:pt>
                <c:pt idx="21">
                  <c:v>7.8</c:v>
                </c:pt>
                <c:pt idx="22">
                  <c:v>6.2</c:v>
                </c:pt>
                <c:pt idx="23">
                  <c:v>6.2</c:v>
                </c:pt>
                <c:pt idx="24">
                  <c:v>5.4</c:v>
                </c:pt>
                <c:pt idx="25">
                  <c:v>4.5999999999999996</c:v>
                </c:pt>
                <c:pt idx="26">
                  <c:v>4.5</c:v>
                </c:pt>
                <c:pt idx="27">
                  <c:v>3.7</c:v>
                </c:pt>
                <c:pt idx="28">
                  <c:v>4.0999999999999996</c:v>
                </c:pt>
                <c:pt idx="29">
                  <c:v>3.9</c:v>
                </c:pt>
                <c:pt idx="30">
                  <c:v>3.9</c:v>
                </c:pt>
                <c:pt idx="31">
                  <c:v>3.9</c:v>
                </c:pt>
                <c:pt idx="32">
                  <c:v>3.7</c:v>
                </c:pt>
                <c:pt idx="33">
                  <c:v>3.8</c:v>
                </c:pt>
                <c:pt idx="34">
                  <c:v>3.5</c:v>
                </c:pt>
                <c:pt idx="35">
                  <c:v>3.6</c:v>
                </c:pt>
                <c:pt idx="36">
                  <c:v>3.4</c:v>
                </c:pt>
                <c:pt idx="37">
                  <c:v>3.3</c:v>
                </c:pt>
                <c:pt idx="38">
                  <c:v>3.7</c:v>
                </c:pt>
                <c:pt idx="39">
                  <c:v>3.5</c:v>
                </c:pt>
                <c:pt idx="40">
                  <c:v>4</c:v>
                </c:pt>
                <c:pt idx="41">
                  <c:v>4</c:v>
                </c:pt>
                <c:pt idx="42">
                  <c:v>4.3</c:v>
                </c:pt>
                <c:pt idx="43">
                  <c:v>4.5</c:v>
                </c:pt>
                <c:pt idx="44">
                  <c:v>4.9000000000000004</c:v>
                </c:pt>
                <c:pt idx="45">
                  <c:v>5.4</c:v>
                </c:pt>
                <c:pt idx="46">
                  <c:v>5.4</c:v>
                </c:pt>
                <c:pt idx="47">
                  <c:v>5.9</c:v>
                </c:pt>
                <c:pt idx="48">
                  <c:v>6.1</c:v>
                </c:pt>
                <c:pt idx="49">
                  <c:v>6.1</c:v>
                </c:pt>
                <c:pt idx="50">
                  <c:v>6.5</c:v>
                </c:pt>
                <c:pt idx="51">
                  <c:v>6.6</c:v>
                </c:pt>
                <c:pt idx="52">
                  <c:v>7.3</c:v>
                </c:pt>
                <c:pt idx="53">
                  <c:v>8.1999999999999993</c:v>
                </c:pt>
                <c:pt idx="54">
                  <c:v>8.4</c:v>
                </c:pt>
                <c:pt idx="55">
                  <c:v>8.6999999999999993</c:v>
                </c:pt>
                <c:pt idx="56">
                  <c:v>9.1999999999999993</c:v>
                </c:pt>
                <c:pt idx="57">
                  <c:v>10.199999999999999</c:v>
                </c:pt>
                <c:pt idx="58">
                  <c:v>10.3</c:v>
                </c:pt>
                <c:pt idx="59">
                  <c:v>10.7</c:v>
                </c:pt>
                <c:pt idx="60">
                  <c:v>11.2</c:v>
                </c:pt>
                <c:pt idx="61">
                  <c:v>11</c:v>
                </c:pt>
                <c:pt idx="62" formatCode="General">
                  <c:v>11.6</c:v>
                </c:pt>
                <c:pt idx="63">
                  <c:v>12</c:v>
                </c:pt>
                <c:pt idx="64">
                  <c:v>11.7</c:v>
                </c:pt>
                <c:pt idx="65">
                  <c:v>12.7</c:v>
                </c:pt>
                <c:pt idx="66">
                  <c:v>12.5</c:v>
                </c:pt>
              </c:numCache>
            </c:numRef>
          </c:val>
          <c:smooth val="0"/>
          <c:extLst>
            <c:ext xmlns:c16="http://schemas.microsoft.com/office/drawing/2014/chart" uri="{C3380CC4-5D6E-409C-BE32-E72D297353CC}">
              <c16:uniqueId val="{00000004-A898-46AD-8068-24FB02F8A630}"/>
            </c:ext>
          </c:extLst>
        </c:ser>
        <c:dLbls>
          <c:showLegendKey val="0"/>
          <c:showVal val="0"/>
          <c:showCatName val="0"/>
          <c:showSerName val="0"/>
          <c:showPercent val="0"/>
          <c:showBubbleSize val="0"/>
        </c:dLbls>
        <c:marker val="1"/>
        <c:smooth val="0"/>
        <c:axId val="45622784"/>
        <c:axId val="45624704"/>
      </c:lineChart>
      <c:lineChart>
        <c:grouping val="standard"/>
        <c:varyColors val="0"/>
        <c:ser>
          <c:idx val="1"/>
          <c:order val="1"/>
          <c:tx>
            <c:strRef>
              <c:f>'Data 2.3'!$C$6</c:f>
              <c:strCache>
                <c:ptCount val="1"/>
                <c:pt idx="0">
                  <c:v>20-24</c:v>
                </c:pt>
              </c:strCache>
            </c:strRef>
          </c:tx>
          <c:spPr>
            <a:ln w="19050">
              <a:solidFill>
                <a:srgbClr val="2E8ACA"/>
              </a:solidFill>
              <a:prstDash val="solid"/>
            </a:ln>
          </c:spPr>
          <c:marker>
            <c:symbol val="none"/>
          </c:marker>
          <c:cat>
            <c:numRef>
              <c:f>'Data 2.3'!$J$7:$J$73</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2.3'!$C$7:$C$73</c:f>
              <c:numCache>
                <c:formatCode>0.0</c:formatCode>
                <c:ptCount val="67"/>
                <c:pt idx="0">
                  <c:v>128.6</c:v>
                </c:pt>
                <c:pt idx="1">
                  <c:v>131.1</c:v>
                </c:pt>
                <c:pt idx="2">
                  <c:v>136.6</c:v>
                </c:pt>
                <c:pt idx="3">
                  <c:v>146.1</c:v>
                </c:pt>
                <c:pt idx="4">
                  <c:v>149.19999999999999</c:v>
                </c:pt>
                <c:pt idx="5">
                  <c:v>157.9</c:v>
                </c:pt>
                <c:pt idx="6">
                  <c:v>168.1</c:v>
                </c:pt>
                <c:pt idx="7">
                  <c:v>174.4</c:v>
                </c:pt>
                <c:pt idx="8">
                  <c:v>174.1</c:v>
                </c:pt>
                <c:pt idx="9">
                  <c:v>179.1</c:v>
                </c:pt>
                <c:pt idx="10">
                  <c:v>179.4</c:v>
                </c:pt>
                <c:pt idx="11">
                  <c:v>189</c:v>
                </c:pt>
                <c:pt idx="12">
                  <c:v>183.7</c:v>
                </c:pt>
                <c:pt idx="13">
                  <c:v>187.2</c:v>
                </c:pt>
                <c:pt idx="14">
                  <c:v>184.5</c:v>
                </c:pt>
                <c:pt idx="15">
                  <c:v>181.7</c:v>
                </c:pt>
                <c:pt idx="16">
                  <c:v>179.1</c:v>
                </c:pt>
                <c:pt idx="17">
                  <c:v>179.8</c:v>
                </c:pt>
                <c:pt idx="18">
                  <c:v>169.4</c:v>
                </c:pt>
                <c:pt idx="19">
                  <c:v>166.2</c:v>
                </c:pt>
                <c:pt idx="20">
                  <c:v>163.5</c:v>
                </c:pt>
                <c:pt idx="21">
                  <c:v>147.4</c:v>
                </c:pt>
                <c:pt idx="22">
                  <c:v>138.30000000000001</c:v>
                </c:pt>
                <c:pt idx="23">
                  <c:v>129.9</c:v>
                </c:pt>
                <c:pt idx="24">
                  <c:v>124.9</c:v>
                </c:pt>
                <c:pt idx="25">
                  <c:v>115.6</c:v>
                </c:pt>
                <c:pt idx="26">
                  <c:v>108.9</c:v>
                </c:pt>
                <c:pt idx="27">
                  <c:v>109</c:v>
                </c:pt>
                <c:pt idx="28">
                  <c:v>111.6</c:v>
                </c:pt>
                <c:pt idx="29">
                  <c:v>112.3</c:v>
                </c:pt>
                <c:pt idx="30">
                  <c:v>112.3</c:v>
                </c:pt>
                <c:pt idx="31">
                  <c:v>104.8</c:v>
                </c:pt>
                <c:pt idx="32">
                  <c:v>100.7</c:v>
                </c:pt>
                <c:pt idx="33">
                  <c:v>96.2</c:v>
                </c:pt>
                <c:pt idx="34">
                  <c:v>95.4</c:v>
                </c:pt>
                <c:pt idx="35">
                  <c:v>91.6</c:v>
                </c:pt>
                <c:pt idx="36">
                  <c:v>90.7</c:v>
                </c:pt>
                <c:pt idx="37">
                  <c:v>88.7</c:v>
                </c:pt>
                <c:pt idx="38">
                  <c:v>82.5</c:v>
                </c:pt>
                <c:pt idx="39">
                  <c:v>82.7</c:v>
                </c:pt>
                <c:pt idx="40">
                  <c:v>82.3</c:v>
                </c:pt>
                <c:pt idx="41">
                  <c:v>77.7</c:v>
                </c:pt>
                <c:pt idx="42">
                  <c:v>72.5</c:v>
                </c:pt>
                <c:pt idx="43">
                  <c:v>68.2</c:v>
                </c:pt>
                <c:pt idx="44">
                  <c:v>66.599999999999994</c:v>
                </c:pt>
                <c:pt idx="45">
                  <c:v>64.5</c:v>
                </c:pt>
                <c:pt idx="46">
                  <c:v>65.5</c:v>
                </c:pt>
                <c:pt idx="47">
                  <c:v>62.8</c:v>
                </c:pt>
                <c:pt idx="48">
                  <c:v>61</c:v>
                </c:pt>
                <c:pt idx="49">
                  <c:v>57.6</c:v>
                </c:pt>
                <c:pt idx="50">
                  <c:v>57.8</c:v>
                </c:pt>
                <c:pt idx="51">
                  <c:v>57.3</c:v>
                </c:pt>
                <c:pt idx="52">
                  <c:v>58.6</c:v>
                </c:pt>
                <c:pt idx="53">
                  <c:v>60</c:v>
                </c:pt>
                <c:pt idx="54">
                  <c:v>59.1</c:v>
                </c:pt>
                <c:pt idx="55">
                  <c:v>60.9</c:v>
                </c:pt>
                <c:pt idx="56">
                  <c:v>63.3</c:v>
                </c:pt>
                <c:pt idx="57">
                  <c:v>65.2</c:v>
                </c:pt>
                <c:pt idx="58">
                  <c:v>63.8</c:v>
                </c:pt>
                <c:pt idx="59">
                  <c:v>59.9</c:v>
                </c:pt>
                <c:pt idx="60">
                  <c:v>57.9</c:v>
                </c:pt>
                <c:pt idx="61">
                  <c:v>55.2</c:v>
                </c:pt>
                <c:pt idx="62" formatCode="General">
                  <c:v>52.8</c:v>
                </c:pt>
                <c:pt idx="63" formatCode="General">
                  <c:v>50.3</c:v>
                </c:pt>
                <c:pt idx="64" formatCode="General">
                  <c:v>46.8</c:v>
                </c:pt>
                <c:pt idx="65" formatCode="General">
                  <c:v>45.4</c:v>
                </c:pt>
                <c:pt idx="66">
                  <c:v>43.5</c:v>
                </c:pt>
              </c:numCache>
            </c:numRef>
          </c:val>
          <c:smooth val="0"/>
          <c:extLst>
            <c:ext xmlns:c16="http://schemas.microsoft.com/office/drawing/2014/chart" uri="{C3380CC4-5D6E-409C-BE32-E72D297353CC}">
              <c16:uniqueId val="{00000005-A898-46AD-8068-24FB02F8A630}"/>
            </c:ext>
          </c:extLst>
        </c:ser>
        <c:dLbls>
          <c:showLegendKey val="0"/>
          <c:showVal val="0"/>
          <c:showCatName val="0"/>
          <c:showSerName val="0"/>
          <c:showPercent val="0"/>
          <c:showBubbleSize val="0"/>
        </c:dLbls>
        <c:marker val="1"/>
        <c:smooth val="0"/>
        <c:axId val="45640704"/>
        <c:axId val="45639168"/>
      </c:lineChart>
      <c:catAx>
        <c:axId val="45622784"/>
        <c:scaling>
          <c:orientation val="minMax"/>
        </c:scaling>
        <c:delete val="0"/>
        <c:axPos val="b"/>
        <c:title>
          <c:tx>
            <c:rich>
              <a:bodyPr/>
              <a:lstStyle/>
              <a:p>
                <a:pPr>
                  <a:defRPr sz="1400" b="1" i="0" u="none" strike="noStrike" baseline="0">
                    <a:solidFill>
                      <a:sysClr val="windowText" lastClr="000000"/>
                    </a:solidFill>
                    <a:latin typeface="Arial"/>
                    <a:ea typeface="Arial"/>
                    <a:cs typeface="Arial"/>
                  </a:defRPr>
                </a:pPr>
                <a:r>
                  <a:rPr lang="en-GB" sz="1400">
                    <a:solidFill>
                      <a:sysClr val="windowText" lastClr="000000"/>
                    </a:solidFill>
                  </a:rPr>
                  <a:t>Year</a:t>
                </a:r>
              </a:p>
            </c:rich>
          </c:tx>
          <c:layout>
            <c:manualLayout>
              <c:xMode val="edge"/>
              <c:yMode val="edge"/>
              <c:x val="0.48014229244446754"/>
              <c:y val="0.94626004075774517"/>
            </c:manualLayout>
          </c:layout>
          <c:overlay val="0"/>
          <c:spPr>
            <a:noFill/>
            <a:ln w="25400">
              <a:noFill/>
            </a:ln>
          </c:spPr>
        </c:title>
        <c:numFmt formatCode="General"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5624704"/>
        <c:crosses val="autoZero"/>
        <c:auto val="0"/>
        <c:lblAlgn val="ctr"/>
        <c:lblOffset val="100"/>
        <c:tickLblSkip val="4"/>
        <c:tickMarkSkip val="2"/>
        <c:noMultiLvlLbl val="0"/>
      </c:catAx>
      <c:valAx>
        <c:axId val="45624704"/>
        <c:scaling>
          <c:orientation val="minMax"/>
          <c:max val="200"/>
          <c:min val="0"/>
        </c:scaling>
        <c:delete val="0"/>
        <c:axPos val="l"/>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rPr>
                  <a:t>Fertility rate</a:t>
                </a:r>
              </a:p>
            </c:rich>
          </c:tx>
          <c:layout>
            <c:manualLayout>
              <c:xMode val="edge"/>
              <c:yMode val="edge"/>
              <c:x val="7.3571661628105172E-5"/>
              <c:y val="0.39196953946765761"/>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5622784"/>
        <c:crosses val="autoZero"/>
        <c:crossBetween val="midCat"/>
        <c:majorUnit val="20"/>
      </c:valAx>
      <c:valAx>
        <c:axId val="45639168"/>
        <c:scaling>
          <c:orientation val="minMax"/>
        </c:scaling>
        <c:delete val="0"/>
        <c:axPos val="l"/>
        <c:numFmt formatCode="0" sourceLinked="0"/>
        <c:majorTickMark val="out"/>
        <c:minorTickMark val="none"/>
        <c:tickLblPos val="nextTo"/>
        <c:spPr>
          <a:ln>
            <a:solidFill>
              <a:schemeClr val="tx1"/>
            </a:solidFill>
          </a:ln>
        </c:spPr>
        <c:txPr>
          <a:bodyPr/>
          <a:lstStyle/>
          <a:p>
            <a:pPr>
              <a:defRPr sz="1200"/>
            </a:pPr>
            <a:endParaRPr lang="en-US"/>
          </a:p>
        </c:txPr>
        <c:crossAx val="45640704"/>
        <c:crosses val="autoZero"/>
        <c:crossBetween val="midCat"/>
      </c:valAx>
      <c:catAx>
        <c:axId val="45640704"/>
        <c:scaling>
          <c:orientation val="minMax"/>
        </c:scaling>
        <c:delete val="0"/>
        <c:axPos val="b"/>
        <c:numFmt formatCode="General" sourceLinked="1"/>
        <c:majorTickMark val="out"/>
        <c:minorTickMark val="none"/>
        <c:tickLblPos val="nextTo"/>
        <c:spPr>
          <a:ln>
            <a:solidFill>
              <a:schemeClr val="tx1"/>
            </a:solidFill>
          </a:ln>
        </c:spPr>
        <c:txPr>
          <a:bodyPr/>
          <a:lstStyle/>
          <a:p>
            <a:pPr>
              <a:defRPr sz="1200"/>
            </a:pPr>
            <a:endParaRPr lang="en-US"/>
          </a:p>
        </c:txPr>
        <c:crossAx val="45639168"/>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550" b="0" i="0" u="none" strike="noStrike" baseline="0">
          <a:solidFill>
            <a:srgbClr val="000000"/>
          </a:solidFill>
          <a:latin typeface="Arial"/>
          <a:ea typeface="Arial"/>
          <a:cs typeface="Arial"/>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2.4: Live births per 1,000 women, by age, selected years </a:t>
            </a:r>
          </a:p>
        </c:rich>
      </c:tx>
      <c:overlay val="0"/>
    </c:title>
    <c:autoTitleDeleted val="0"/>
    <c:plotArea>
      <c:layout>
        <c:manualLayout>
          <c:layoutTarget val="inner"/>
          <c:xMode val="edge"/>
          <c:yMode val="edge"/>
          <c:x val="0.10446841009560273"/>
          <c:y val="6.9839268580853389E-2"/>
          <c:w val="0.87614713177354486"/>
          <c:h val="0.7742284659611478"/>
        </c:manualLayout>
      </c:layout>
      <c:scatterChart>
        <c:scatterStyle val="lineMarker"/>
        <c:varyColors val="0"/>
        <c:ser>
          <c:idx val="0"/>
          <c:order val="0"/>
          <c:tx>
            <c:strRef>
              <c:f>'Data 2.4'!$B$6</c:f>
              <c:strCache>
                <c:ptCount val="1"/>
                <c:pt idx="0">
                  <c:v>1951</c:v>
                </c:pt>
              </c:strCache>
            </c:strRef>
          </c:tx>
          <c:spPr>
            <a:ln w="19050" cap="sq">
              <a:solidFill>
                <a:srgbClr val="2E8ACA"/>
              </a:solidFill>
              <a:prstDash val="solid"/>
            </a:ln>
          </c:spPr>
          <c:marker>
            <c:symbol val="none"/>
          </c:marker>
          <c:xVal>
            <c:numRef>
              <c:f>'Data 2.4'!$A$7:$A$36</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2.4'!$B$7:$B$36</c:f>
              <c:numCache>
                <c:formatCode>General</c:formatCode>
                <c:ptCount val="30"/>
                <c:pt idx="0">
                  <c:v>1</c:v>
                </c:pt>
                <c:pt idx="1">
                  <c:v>3</c:v>
                </c:pt>
                <c:pt idx="2">
                  <c:v>11</c:v>
                </c:pt>
                <c:pt idx="3">
                  <c:v>30</c:v>
                </c:pt>
                <c:pt idx="4">
                  <c:v>56</c:v>
                </c:pt>
                <c:pt idx="5">
                  <c:v>91</c:v>
                </c:pt>
                <c:pt idx="6">
                  <c:v>124</c:v>
                </c:pt>
                <c:pt idx="7">
                  <c:v>135</c:v>
                </c:pt>
                <c:pt idx="8">
                  <c:v>151</c:v>
                </c:pt>
                <c:pt idx="9">
                  <c:v>155</c:v>
                </c:pt>
                <c:pt idx="10">
                  <c:v>161</c:v>
                </c:pt>
                <c:pt idx="11">
                  <c:v>163</c:v>
                </c:pt>
                <c:pt idx="12">
                  <c:v>143</c:v>
                </c:pt>
                <c:pt idx="13">
                  <c:v>145</c:v>
                </c:pt>
                <c:pt idx="14">
                  <c:v>133</c:v>
                </c:pt>
                <c:pt idx="15">
                  <c:v>124</c:v>
                </c:pt>
                <c:pt idx="16">
                  <c:v>114</c:v>
                </c:pt>
                <c:pt idx="17">
                  <c:v>101</c:v>
                </c:pt>
                <c:pt idx="18">
                  <c:v>94</c:v>
                </c:pt>
                <c:pt idx="19">
                  <c:v>86</c:v>
                </c:pt>
                <c:pt idx="20">
                  <c:v>77</c:v>
                </c:pt>
                <c:pt idx="21">
                  <c:v>69</c:v>
                </c:pt>
                <c:pt idx="22">
                  <c:v>55</c:v>
                </c:pt>
                <c:pt idx="23">
                  <c:v>53</c:v>
                </c:pt>
                <c:pt idx="24">
                  <c:v>42</c:v>
                </c:pt>
                <c:pt idx="25">
                  <c:v>31</c:v>
                </c:pt>
                <c:pt idx="26">
                  <c:v>20</c:v>
                </c:pt>
                <c:pt idx="27">
                  <c:v>17</c:v>
                </c:pt>
                <c:pt idx="28">
                  <c:v>9</c:v>
                </c:pt>
                <c:pt idx="29">
                  <c:v>11</c:v>
                </c:pt>
              </c:numCache>
            </c:numRef>
          </c:yVal>
          <c:smooth val="0"/>
          <c:extLst>
            <c:ext xmlns:c16="http://schemas.microsoft.com/office/drawing/2014/chart" uri="{C3380CC4-5D6E-409C-BE32-E72D297353CC}">
              <c16:uniqueId val="{00000000-FA5B-4911-A903-F274803C0472}"/>
            </c:ext>
          </c:extLst>
        </c:ser>
        <c:ser>
          <c:idx val="1"/>
          <c:order val="1"/>
          <c:tx>
            <c:strRef>
              <c:f>'Data 2.4'!$C$6</c:f>
              <c:strCache>
                <c:ptCount val="1"/>
                <c:pt idx="0">
                  <c:v>1964</c:v>
                </c:pt>
              </c:strCache>
            </c:strRef>
          </c:tx>
          <c:spPr>
            <a:ln w="19050">
              <a:solidFill>
                <a:srgbClr val="2E8ACA"/>
              </a:solidFill>
              <a:prstDash val="sysDash"/>
            </a:ln>
          </c:spPr>
          <c:marker>
            <c:symbol val="none"/>
          </c:marker>
          <c:xVal>
            <c:numRef>
              <c:f>'Data 2.4'!$A$7:$A$36</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2.4'!$C$7:$C$36</c:f>
              <c:numCache>
                <c:formatCode>General</c:formatCode>
                <c:ptCount val="30"/>
                <c:pt idx="0">
                  <c:v>1</c:v>
                </c:pt>
                <c:pt idx="1">
                  <c:v>10</c:v>
                </c:pt>
                <c:pt idx="2">
                  <c:v>33</c:v>
                </c:pt>
                <c:pt idx="3">
                  <c:v>67</c:v>
                </c:pt>
                <c:pt idx="4">
                  <c:v>105</c:v>
                </c:pt>
                <c:pt idx="5">
                  <c:v>139</c:v>
                </c:pt>
                <c:pt idx="6">
                  <c:v>176</c:v>
                </c:pt>
                <c:pt idx="7">
                  <c:v>191</c:v>
                </c:pt>
                <c:pt idx="8">
                  <c:v>215</c:v>
                </c:pt>
                <c:pt idx="9">
                  <c:v>221</c:v>
                </c:pt>
                <c:pt idx="10">
                  <c:v>224</c:v>
                </c:pt>
                <c:pt idx="11">
                  <c:v>213</c:v>
                </c:pt>
                <c:pt idx="12">
                  <c:v>191</c:v>
                </c:pt>
                <c:pt idx="13">
                  <c:v>181</c:v>
                </c:pt>
                <c:pt idx="14">
                  <c:v>164</c:v>
                </c:pt>
                <c:pt idx="15">
                  <c:v>150</c:v>
                </c:pt>
                <c:pt idx="16">
                  <c:v>126</c:v>
                </c:pt>
                <c:pt idx="17">
                  <c:v>120</c:v>
                </c:pt>
                <c:pt idx="18">
                  <c:v>101</c:v>
                </c:pt>
                <c:pt idx="19">
                  <c:v>92</c:v>
                </c:pt>
                <c:pt idx="20">
                  <c:v>77</c:v>
                </c:pt>
                <c:pt idx="21">
                  <c:v>66</c:v>
                </c:pt>
                <c:pt idx="22">
                  <c:v>53</c:v>
                </c:pt>
                <c:pt idx="23">
                  <c:v>50</c:v>
                </c:pt>
                <c:pt idx="24">
                  <c:v>39</c:v>
                </c:pt>
                <c:pt idx="25">
                  <c:v>28</c:v>
                </c:pt>
                <c:pt idx="26">
                  <c:v>20</c:v>
                </c:pt>
                <c:pt idx="27">
                  <c:v>15</c:v>
                </c:pt>
                <c:pt idx="28">
                  <c:v>9</c:v>
                </c:pt>
                <c:pt idx="29">
                  <c:v>10</c:v>
                </c:pt>
              </c:numCache>
            </c:numRef>
          </c:yVal>
          <c:smooth val="0"/>
          <c:extLst>
            <c:ext xmlns:c16="http://schemas.microsoft.com/office/drawing/2014/chart" uri="{C3380CC4-5D6E-409C-BE32-E72D297353CC}">
              <c16:uniqueId val="{00000001-FA5B-4911-A903-F274803C0472}"/>
            </c:ext>
          </c:extLst>
        </c:ser>
        <c:ser>
          <c:idx val="2"/>
          <c:order val="2"/>
          <c:tx>
            <c:strRef>
              <c:f>'Data 2.4'!$D$6</c:f>
              <c:strCache>
                <c:ptCount val="1"/>
                <c:pt idx="0">
                  <c:v>1977</c:v>
                </c:pt>
              </c:strCache>
            </c:strRef>
          </c:tx>
          <c:spPr>
            <a:ln w="50800">
              <a:solidFill>
                <a:srgbClr val="2E8ACA"/>
              </a:solidFill>
              <a:prstDash val="sysDot"/>
            </a:ln>
          </c:spPr>
          <c:marker>
            <c:symbol val="none"/>
          </c:marker>
          <c:xVal>
            <c:numRef>
              <c:f>'Data 2.4'!$A$7:$A$36</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2.4'!$D$7:$D$36</c:f>
              <c:numCache>
                <c:formatCode>General</c:formatCode>
                <c:ptCount val="30"/>
                <c:pt idx="0">
                  <c:v>2</c:v>
                </c:pt>
                <c:pt idx="1">
                  <c:v>12</c:v>
                </c:pt>
                <c:pt idx="2">
                  <c:v>32</c:v>
                </c:pt>
                <c:pt idx="3">
                  <c:v>51</c:v>
                </c:pt>
                <c:pt idx="4">
                  <c:v>67</c:v>
                </c:pt>
                <c:pt idx="5">
                  <c:v>86</c:v>
                </c:pt>
                <c:pt idx="6">
                  <c:v>98</c:v>
                </c:pt>
                <c:pt idx="7">
                  <c:v>112</c:v>
                </c:pt>
                <c:pt idx="8">
                  <c:v>121</c:v>
                </c:pt>
                <c:pt idx="9">
                  <c:v>131</c:v>
                </c:pt>
                <c:pt idx="10">
                  <c:v>136</c:v>
                </c:pt>
                <c:pt idx="11">
                  <c:v>130</c:v>
                </c:pt>
                <c:pt idx="12">
                  <c:v>125</c:v>
                </c:pt>
                <c:pt idx="13">
                  <c:v>111</c:v>
                </c:pt>
                <c:pt idx="14">
                  <c:v>98</c:v>
                </c:pt>
                <c:pt idx="15">
                  <c:v>83</c:v>
                </c:pt>
                <c:pt idx="16">
                  <c:v>68</c:v>
                </c:pt>
                <c:pt idx="17">
                  <c:v>52</c:v>
                </c:pt>
                <c:pt idx="18">
                  <c:v>43</c:v>
                </c:pt>
                <c:pt idx="19">
                  <c:v>33</c:v>
                </c:pt>
                <c:pt idx="20">
                  <c:v>29</c:v>
                </c:pt>
                <c:pt idx="21">
                  <c:v>21</c:v>
                </c:pt>
                <c:pt idx="22">
                  <c:v>17</c:v>
                </c:pt>
                <c:pt idx="23">
                  <c:v>14</c:v>
                </c:pt>
                <c:pt idx="24">
                  <c:v>9</c:v>
                </c:pt>
                <c:pt idx="25">
                  <c:v>8</c:v>
                </c:pt>
                <c:pt idx="26">
                  <c:v>5</c:v>
                </c:pt>
                <c:pt idx="27">
                  <c:v>4</c:v>
                </c:pt>
                <c:pt idx="28">
                  <c:v>3</c:v>
                </c:pt>
                <c:pt idx="29">
                  <c:v>2</c:v>
                </c:pt>
              </c:numCache>
            </c:numRef>
          </c:yVal>
          <c:smooth val="0"/>
          <c:extLst>
            <c:ext xmlns:c16="http://schemas.microsoft.com/office/drawing/2014/chart" uri="{C3380CC4-5D6E-409C-BE32-E72D297353CC}">
              <c16:uniqueId val="{00000002-FA5B-4911-A903-F274803C0472}"/>
            </c:ext>
          </c:extLst>
        </c:ser>
        <c:ser>
          <c:idx val="3"/>
          <c:order val="3"/>
          <c:tx>
            <c:strRef>
              <c:f>'Data 2.4'!$E$6</c:f>
              <c:strCache>
                <c:ptCount val="1"/>
                <c:pt idx="0">
                  <c:v>1991</c:v>
                </c:pt>
              </c:strCache>
            </c:strRef>
          </c:tx>
          <c:spPr>
            <a:ln w="50800" cap="sq">
              <a:solidFill>
                <a:srgbClr val="2E8ACA"/>
              </a:solidFill>
              <a:prstDash val="sysDash"/>
            </a:ln>
          </c:spPr>
          <c:marker>
            <c:symbol val="none"/>
          </c:marker>
          <c:xVal>
            <c:numRef>
              <c:f>'Data 2.4'!$A$7:$A$36</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2.4'!$E$7:$E$36</c:f>
              <c:numCache>
                <c:formatCode>General</c:formatCode>
                <c:ptCount val="30"/>
                <c:pt idx="0">
                  <c:v>4</c:v>
                </c:pt>
                <c:pt idx="1">
                  <c:v>14</c:v>
                </c:pt>
                <c:pt idx="2">
                  <c:v>34</c:v>
                </c:pt>
                <c:pt idx="3">
                  <c:v>49</c:v>
                </c:pt>
                <c:pt idx="4">
                  <c:v>58</c:v>
                </c:pt>
                <c:pt idx="5">
                  <c:v>63</c:v>
                </c:pt>
                <c:pt idx="6">
                  <c:v>71</c:v>
                </c:pt>
                <c:pt idx="7">
                  <c:v>80</c:v>
                </c:pt>
                <c:pt idx="8">
                  <c:v>93</c:v>
                </c:pt>
                <c:pt idx="9">
                  <c:v>104</c:v>
                </c:pt>
                <c:pt idx="10">
                  <c:v>111</c:v>
                </c:pt>
                <c:pt idx="11">
                  <c:v>120</c:v>
                </c:pt>
                <c:pt idx="12">
                  <c:v>120</c:v>
                </c:pt>
                <c:pt idx="13">
                  <c:v>117</c:v>
                </c:pt>
                <c:pt idx="14">
                  <c:v>114</c:v>
                </c:pt>
                <c:pt idx="15">
                  <c:v>102</c:v>
                </c:pt>
                <c:pt idx="16">
                  <c:v>91</c:v>
                </c:pt>
                <c:pt idx="17">
                  <c:v>78</c:v>
                </c:pt>
                <c:pt idx="18">
                  <c:v>64</c:v>
                </c:pt>
                <c:pt idx="19">
                  <c:v>53</c:v>
                </c:pt>
                <c:pt idx="20">
                  <c:v>43</c:v>
                </c:pt>
                <c:pt idx="21">
                  <c:v>33</c:v>
                </c:pt>
                <c:pt idx="22">
                  <c:v>24</c:v>
                </c:pt>
                <c:pt idx="23">
                  <c:v>18</c:v>
                </c:pt>
                <c:pt idx="24">
                  <c:v>14</c:v>
                </c:pt>
                <c:pt idx="25">
                  <c:v>9</c:v>
                </c:pt>
                <c:pt idx="26">
                  <c:v>5</c:v>
                </c:pt>
                <c:pt idx="27">
                  <c:v>3</c:v>
                </c:pt>
                <c:pt idx="28">
                  <c:v>2</c:v>
                </c:pt>
                <c:pt idx="29">
                  <c:v>2</c:v>
                </c:pt>
              </c:numCache>
            </c:numRef>
          </c:yVal>
          <c:smooth val="0"/>
          <c:extLst>
            <c:ext xmlns:c16="http://schemas.microsoft.com/office/drawing/2014/chart" uri="{C3380CC4-5D6E-409C-BE32-E72D297353CC}">
              <c16:uniqueId val="{00000003-FA5B-4911-A903-F274803C0472}"/>
            </c:ext>
          </c:extLst>
        </c:ser>
        <c:dLbls>
          <c:showLegendKey val="0"/>
          <c:showVal val="0"/>
          <c:showCatName val="0"/>
          <c:showSerName val="0"/>
          <c:showPercent val="0"/>
          <c:showBubbleSize val="0"/>
        </c:dLbls>
        <c:axId val="46369792"/>
        <c:axId val="46380160"/>
      </c:scatterChart>
      <c:scatterChart>
        <c:scatterStyle val="lineMarker"/>
        <c:varyColors val="0"/>
        <c:ser>
          <c:idx val="5"/>
          <c:order val="4"/>
          <c:tx>
            <c:strRef>
              <c:f>'Data 2.4'!$F$6</c:f>
              <c:strCache>
                <c:ptCount val="1"/>
                <c:pt idx="0">
                  <c:v>2017</c:v>
                </c:pt>
              </c:strCache>
            </c:strRef>
          </c:tx>
          <c:spPr>
            <a:ln w="47625">
              <a:solidFill>
                <a:srgbClr val="2E8ACA"/>
              </a:solidFill>
              <a:prstDash val="solid"/>
            </a:ln>
          </c:spPr>
          <c:marker>
            <c:symbol val="none"/>
          </c:marker>
          <c:xVal>
            <c:numRef>
              <c:f>'Data 2.4'!$A$7:$A$36</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2.4'!$F$7:$F$36</c:f>
              <c:numCache>
                <c:formatCode>#,##0\ </c:formatCode>
                <c:ptCount val="30"/>
                <c:pt idx="0">
                  <c:v>1</c:v>
                </c:pt>
                <c:pt idx="1">
                  <c:v>4</c:v>
                </c:pt>
                <c:pt idx="2">
                  <c:v>11</c:v>
                </c:pt>
                <c:pt idx="3">
                  <c:v>19</c:v>
                </c:pt>
                <c:pt idx="4">
                  <c:v>27</c:v>
                </c:pt>
                <c:pt idx="5">
                  <c:v>32</c:v>
                </c:pt>
                <c:pt idx="6">
                  <c:v>37</c:v>
                </c:pt>
                <c:pt idx="7">
                  <c:v>44</c:v>
                </c:pt>
                <c:pt idx="8">
                  <c:v>48</c:v>
                </c:pt>
                <c:pt idx="9">
                  <c:v>56</c:v>
                </c:pt>
                <c:pt idx="10">
                  <c:v>60</c:v>
                </c:pt>
                <c:pt idx="11">
                  <c:v>69</c:v>
                </c:pt>
                <c:pt idx="12">
                  <c:v>79</c:v>
                </c:pt>
                <c:pt idx="13">
                  <c:v>83</c:v>
                </c:pt>
                <c:pt idx="14">
                  <c:v>89</c:v>
                </c:pt>
                <c:pt idx="15">
                  <c:v>94</c:v>
                </c:pt>
                <c:pt idx="16">
                  <c:v>97</c:v>
                </c:pt>
                <c:pt idx="17">
                  <c:v>97</c:v>
                </c:pt>
                <c:pt idx="18">
                  <c:v>94</c:v>
                </c:pt>
                <c:pt idx="19">
                  <c:v>87</c:v>
                </c:pt>
                <c:pt idx="20">
                  <c:v>74</c:v>
                </c:pt>
                <c:pt idx="21">
                  <c:v>68</c:v>
                </c:pt>
                <c:pt idx="22">
                  <c:v>59</c:v>
                </c:pt>
                <c:pt idx="23">
                  <c:v>43</c:v>
                </c:pt>
                <c:pt idx="24">
                  <c:v>34</c:v>
                </c:pt>
                <c:pt idx="25">
                  <c:v>25</c:v>
                </c:pt>
                <c:pt idx="26">
                  <c:v>15</c:v>
                </c:pt>
                <c:pt idx="27">
                  <c:v>10</c:v>
                </c:pt>
                <c:pt idx="28">
                  <c:v>6</c:v>
                </c:pt>
                <c:pt idx="29">
                  <c:v>8</c:v>
                </c:pt>
              </c:numCache>
            </c:numRef>
          </c:yVal>
          <c:smooth val="0"/>
          <c:extLst>
            <c:ext xmlns:c16="http://schemas.microsoft.com/office/drawing/2014/chart" uri="{C3380CC4-5D6E-409C-BE32-E72D297353CC}">
              <c16:uniqueId val="{00000004-FA5B-4911-A903-F274803C0472}"/>
            </c:ext>
          </c:extLst>
        </c:ser>
        <c:ser>
          <c:idx val="10"/>
          <c:order val="5"/>
          <c:tx>
            <c:strRef>
              <c:f>'Data 2.4'!$H$14</c:f>
              <c:strCache>
                <c:ptCount val="1"/>
                <c:pt idx="0">
                  <c:v>1951</c:v>
                </c:pt>
              </c:strCache>
            </c:strRef>
          </c:tx>
          <c:spPr>
            <a:ln w="12700">
              <a:solidFill>
                <a:srgbClr val="2E8ACA"/>
              </a:solidFill>
            </a:ln>
          </c:spPr>
          <c:marker>
            <c:symbol val="none"/>
          </c:marker>
          <c:dLbls>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FA5B-4911-A903-F274803C0472}"/>
                </c:ext>
              </c:extLst>
            </c:dLbl>
            <c:spPr>
              <a:noFill/>
              <a:ln>
                <a:noFill/>
              </a:ln>
              <a:effectLst/>
            </c:spPr>
            <c:txPr>
              <a:bodyPr/>
              <a:lstStyle/>
              <a:p>
                <a:pPr>
                  <a:defRPr sz="1800" b="0">
                    <a:solidFill>
                      <a:srgbClr val="2E8ACA"/>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2.4'!$J$14:$K$14</c:f>
              <c:numCache>
                <c:formatCode>#,##0.0</c:formatCode>
                <c:ptCount val="2"/>
                <c:pt idx="0">
                  <c:v>26</c:v>
                </c:pt>
                <c:pt idx="1">
                  <c:v>31</c:v>
                </c:pt>
              </c:numCache>
            </c:numRef>
          </c:xVal>
          <c:yVal>
            <c:numRef>
              <c:f>'Data 2.4'!$M$14:$N$14</c:f>
              <c:numCache>
                <c:formatCode>General</c:formatCode>
                <c:ptCount val="2"/>
                <c:pt idx="0">
                  <c:v>163</c:v>
                </c:pt>
                <c:pt idx="1">
                  <c:v>163</c:v>
                </c:pt>
              </c:numCache>
            </c:numRef>
          </c:yVal>
          <c:smooth val="0"/>
          <c:extLst>
            <c:ext xmlns:c16="http://schemas.microsoft.com/office/drawing/2014/chart" uri="{C3380CC4-5D6E-409C-BE32-E72D297353CC}">
              <c16:uniqueId val="{00000006-FA5B-4911-A903-F274803C0472}"/>
            </c:ext>
          </c:extLst>
        </c:ser>
        <c:ser>
          <c:idx val="11"/>
          <c:order val="6"/>
          <c:tx>
            <c:strRef>
              <c:f>'Data 2.4'!$H$15</c:f>
              <c:strCache>
                <c:ptCount val="1"/>
                <c:pt idx="0">
                  <c:v>1964</c:v>
                </c:pt>
              </c:strCache>
            </c:strRef>
          </c:tx>
          <c:spPr>
            <a:ln w="12700">
              <a:solidFill>
                <a:srgbClr val="2E8ACA"/>
              </a:solidFill>
            </a:ln>
          </c:spPr>
          <c:marker>
            <c:symbol val="none"/>
          </c:marker>
          <c:dLbls>
            <c:dLbl>
              <c:idx val="1"/>
              <c:spPr/>
              <c:txPr>
                <a:bodyPr/>
                <a:lstStyle/>
                <a:p>
                  <a:pPr>
                    <a:defRPr sz="1800" b="0">
                      <a:solidFill>
                        <a:srgbClr val="2E8ACA"/>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FA5B-4911-A903-F274803C0472}"/>
                </c:ext>
              </c:extLst>
            </c:dLbl>
            <c:spPr>
              <a:noFill/>
              <a:ln>
                <a:noFill/>
              </a:ln>
              <a:effectLst/>
            </c:spPr>
            <c:txPr>
              <a:bodyPr/>
              <a:lstStyle/>
              <a:p>
                <a:pPr>
                  <a:defRPr sz="1800" b="1">
                    <a:solidFill>
                      <a:srgbClr val="2E8ACA"/>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2.4'!$J$15:$K$15</c:f>
              <c:numCache>
                <c:formatCode>#,##0.0</c:formatCode>
                <c:ptCount val="2"/>
                <c:pt idx="0">
                  <c:v>25</c:v>
                </c:pt>
                <c:pt idx="1">
                  <c:v>33</c:v>
                </c:pt>
              </c:numCache>
            </c:numRef>
          </c:xVal>
          <c:yVal>
            <c:numRef>
              <c:f>'Data 2.4'!$M$15:$N$15</c:f>
              <c:numCache>
                <c:formatCode>General</c:formatCode>
                <c:ptCount val="2"/>
                <c:pt idx="0">
                  <c:v>224</c:v>
                </c:pt>
                <c:pt idx="1">
                  <c:v>224</c:v>
                </c:pt>
              </c:numCache>
            </c:numRef>
          </c:yVal>
          <c:smooth val="0"/>
          <c:extLst>
            <c:ext xmlns:c16="http://schemas.microsoft.com/office/drawing/2014/chart" uri="{C3380CC4-5D6E-409C-BE32-E72D297353CC}">
              <c16:uniqueId val="{00000008-FA5B-4911-A903-F274803C0472}"/>
            </c:ext>
          </c:extLst>
        </c:ser>
        <c:ser>
          <c:idx val="12"/>
          <c:order val="7"/>
          <c:tx>
            <c:strRef>
              <c:f>'Data 2.4'!$H$16</c:f>
              <c:strCache>
                <c:ptCount val="1"/>
                <c:pt idx="0">
                  <c:v>1977</c:v>
                </c:pt>
              </c:strCache>
            </c:strRef>
          </c:tx>
          <c:spPr>
            <a:ln w="12700">
              <a:solidFill>
                <a:srgbClr val="2E8ACA"/>
              </a:solidFill>
            </a:ln>
          </c:spPr>
          <c:marker>
            <c:symbol val="none"/>
          </c:marker>
          <c:dLbls>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FA5B-4911-A903-F274803C0472}"/>
                </c:ext>
              </c:extLst>
            </c:dLbl>
            <c:spPr>
              <a:noFill/>
              <a:ln>
                <a:noFill/>
              </a:ln>
              <a:effectLst/>
            </c:spPr>
            <c:txPr>
              <a:bodyPr/>
              <a:lstStyle/>
              <a:p>
                <a:pPr>
                  <a:defRPr sz="1800" b="0">
                    <a:solidFill>
                      <a:srgbClr val="2E8ACA"/>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2.4'!$J$16:$K$16</c:f>
              <c:numCache>
                <c:formatCode>#,##0.0</c:formatCode>
                <c:ptCount val="2"/>
                <c:pt idx="0">
                  <c:v>25</c:v>
                </c:pt>
                <c:pt idx="1">
                  <c:v>34</c:v>
                </c:pt>
              </c:numCache>
            </c:numRef>
          </c:xVal>
          <c:yVal>
            <c:numRef>
              <c:f>'Data 2.4'!$M$16:$N$16</c:f>
              <c:numCache>
                <c:formatCode>General</c:formatCode>
                <c:ptCount val="2"/>
                <c:pt idx="0">
                  <c:v>136</c:v>
                </c:pt>
                <c:pt idx="1">
                  <c:v>136</c:v>
                </c:pt>
              </c:numCache>
            </c:numRef>
          </c:yVal>
          <c:smooth val="0"/>
          <c:extLst>
            <c:ext xmlns:c16="http://schemas.microsoft.com/office/drawing/2014/chart" uri="{C3380CC4-5D6E-409C-BE32-E72D297353CC}">
              <c16:uniqueId val="{0000000A-FA5B-4911-A903-F274803C0472}"/>
            </c:ext>
          </c:extLst>
        </c:ser>
        <c:ser>
          <c:idx val="13"/>
          <c:order val="8"/>
          <c:tx>
            <c:strRef>
              <c:f>'Data 2.4'!$H$17</c:f>
              <c:strCache>
                <c:ptCount val="1"/>
                <c:pt idx="0">
                  <c:v>1991</c:v>
                </c:pt>
              </c:strCache>
            </c:strRef>
          </c:tx>
          <c:spPr>
            <a:ln w="12700">
              <a:solidFill>
                <a:srgbClr val="2E8ACA"/>
              </a:solidFill>
            </a:ln>
          </c:spPr>
          <c:marker>
            <c:symbol val="none"/>
          </c:marker>
          <c:dLbls>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FA5B-4911-A903-F274803C0472}"/>
                </c:ext>
              </c:extLst>
            </c:dLbl>
            <c:spPr>
              <a:noFill/>
              <a:ln>
                <a:noFill/>
              </a:ln>
              <a:effectLst/>
            </c:spPr>
            <c:txPr>
              <a:bodyPr/>
              <a:lstStyle/>
              <a:p>
                <a:pPr>
                  <a:defRPr sz="1800" b="0">
                    <a:solidFill>
                      <a:srgbClr val="2E8ACA"/>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2.4'!$J$17:$K$17</c:f>
              <c:numCache>
                <c:formatCode>#,##0.0</c:formatCode>
                <c:ptCount val="2"/>
                <c:pt idx="0">
                  <c:v>26</c:v>
                </c:pt>
                <c:pt idx="1">
                  <c:v>36</c:v>
                </c:pt>
              </c:numCache>
            </c:numRef>
          </c:xVal>
          <c:yVal>
            <c:numRef>
              <c:f>'Data 2.4'!$M$17:$N$17</c:f>
              <c:numCache>
                <c:formatCode>General</c:formatCode>
                <c:ptCount val="2"/>
                <c:pt idx="0">
                  <c:v>120</c:v>
                </c:pt>
                <c:pt idx="1">
                  <c:v>120</c:v>
                </c:pt>
              </c:numCache>
            </c:numRef>
          </c:yVal>
          <c:smooth val="0"/>
          <c:extLst>
            <c:ext xmlns:c16="http://schemas.microsoft.com/office/drawing/2014/chart" uri="{C3380CC4-5D6E-409C-BE32-E72D297353CC}">
              <c16:uniqueId val="{0000000C-FA5B-4911-A903-F274803C0472}"/>
            </c:ext>
          </c:extLst>
        </c:ser>
        <c:ser>
          <c:idx val="14"/>
          <c:order val="9"/>
          <c:tx>
            <c:strRef>
              <c:f>'Data 2.4'!$H$18</c:f>
              <c:strCache>
                <c:ptCount val="1"/>
                <c:pt idx="0">
                  <c:v>2017</c:v>
                </c:pt>
              </c:strCache>
            </c:strRef>
          </c:tx>
          <c:spPr>
            <a:ln w="31750">
              <a:solidFill>
                <a:srgbClr val="2E8ACA"/>
              </a:solidFill>
            </a:ln>
          </c:spPr>
          <c:marker>
            <c:symbol val="none"/>
          </c:marker>
          <c:dLbls>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FA5B-4911-A903-F274803C0472}"/>
                </c:ext>
              </c:extLst>
            </c:dLbl>
            <c:spPr>
              <a:noFill/>
              <a:ln>
                <a:noFill/>
              </a:ln>
              <a:effectLst/>
            </c:spPr>
            <c:txPr>
              <a:bodyPr/>
              <a:lstStyle/>
              <a:p>
                <a:pPr>
                  <a:defRPr sz="1800" b="1">
                    <a:solidFill>
                      <a:srgbClr val="2E8ACA"/>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2.4'!$J$18:$K$18</c:f>
              <c:numCache>
                <c:formatCode>#,##0.0</c:formatCode>
                <c:ptCount val="2"/>
                <c:pt idx="0">
                  <c:v>31</c:v>
                </c:pt>
                <c:pt idx="1">
                  <c:v>40</c:v>
                </c:pt>
              </c:numCache>
            </c:numRef>
          </c:xVal>
          <c:yVal>
            <c:numRef>
              <c:f>'Data 2.4'!$M$18:$N$18</c:f>
              <c:numCache>
                <c:formatCode>General</c:formatCode>
                <c:ptCount val="2"/>
                <c:pt idx="0">
                  <c:v>97</c:v>
                </c:pt>
                <c:pt idx="1">
                  <c:v>97</c:v>
                </c:pt>
              </c:numCache>
            </c:numRef>
          </c:yVal>
          <c:smooth val="0"/>
          <c:extLst>
            <c:ext xmlns:c16="http://schemas.microsoft.com/office/drawing/2014/chart" uri="{C3380CC4-5D6E-409C-BE32-E72D297353CC}">
              <c16:uniqueId val="{0000000E-FA5B-4911-A903-F274803C0472}"/>
            </c:ext>
          </c:extLst>
        </c:ser>
        <c:dLbls>
          <c:showLegendKey val="0"/>
          <c:showVal val="0"/>
          <c:showCatName val="0"/>
          <c:showSerName val="0"/>
          <c:showPercent val="0"/>
          <c:showBubbleSize val="0"/>
        </c:dLbls>
        <c:axId val="46396160"/>
        <c:axId val="46382080"/>
      </c:scatterChart>
      <c:valAx>
        <c:axId val="46369792"/>
        <c:scaling>
          <c:orientation val="minMax"/>
          <c:max val="44"/>
          <c:min val="15"/>
        </c:scaling>
        <c:delete val="0"/>
        <c:axPos val="b"/>
        <c:title>
          <c:tx>
            <c:rich>
              <a:bodyPr/>
              <a:lstStyle/>
              <a:p>
                <a:pPr>
                  <a:defRPr sz="1625" b="1" i="0" u="none" strike="noStrike" baseline="0">
                    <a:solidFill>
                      <a:sysClr val="windowText" lastClr="000000"/>
                    </a:solidFill>
                    <a:latin typeface="Arial"/>
                    <a:ea typeface="Arial"/>
                    <a:cs typeface="Arial"/>
                  </a:defRPr>
                </a:pPr>
                <a:r>
                  <a:rPr lang="en-GB" sz="1400">
                    <a:solidFill>
                      <a:sysClr val="windowText" lastClr="000000"/>
                    </a:solidFill>
                  </a:rPr>
                  <a:t>Age of mother</a:t>
                </a:r>
                <a:r>
                  <a:rPr lang="en-GB" sz="1400" baseline="30000">
                    <a:solidFill>
                      <a:sysClr val="windowText" lastClr="000000"/>
                    </a:solidFill>
                  </a:rPr>
                  <a:t>1</a:t>
                </a:r>
              </a:p>
            </c:rich>
          </c:tx>
          <c:layout>
            <c:manualLayout>
              <c:xMode val="edge"/>
              <c:yMode val="edge"/>
              <c:x val="0.44078006750806314"/>
              <c:y val="0.90850948767355744"/>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6380160"/>
        <c:crosses val="autoZero"/>
        <c:crossBetween val="midCat"/>
        <c:majorUnit val="1"/>
      </c:valAx>
      <c:valAx>
        <c:axId val="46380160"/>
        <c:scaling>
          <c:orientation val="minMax"/>
          <c:max val="250"/>
          <c:min val="0"/>
        </c:scaling>
        <c:delete val="0"/>
        <c:axPos val="l"/>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rPr>
                  <a:t>Fertility rate</a:t>
                </a:r>
              </a:p>
            </c:rich>
          </c:tx>
          <c:layout>
            <c:manualLayout>
              <c:xMode val="edge"/>
              <c:yMode val="edge"/>
              <c:x val="0"/>
              <c:y val="0.33220338983050846"/>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6369792"/>
        <c:crosses val="autoZero"/>
        <c:crossBetween val="midCat"/>
      </c:valAx>
      <c:valAx>
        <c:axId val="46382080"/>
        <c:scaling>
          <c:orientation val="minMax"/>
          <c:max val="250"/>
          <c:min val="0"/>
        </c:scaling>
        <c:delete val="0"/>
        <c:axPos val="l"/>
        <c:numFmt formatCode="#,##0\ " sourceLinked="1"/>
        <c:majorTickMark val="out"/>
        <c:minorTickMark val="none"/>
        <c:tickLblPos val="nextTo"/>
        <c:spPr>
          <a:ln>
            <a:solidFill>
              <a:schemeClr val="tx1"/>
            </a:solidFill>
          </a:ln>
        </c:spPr>
        <c:txPr>
          <a:bodyPr/>
          <a:lstStyle/>
          <a:p>
            <a:pPr>
              <a:defRPr sz="1200"/>
            </a:pPr>
            <a:endParaRPr lang="en-US"/>
          </a:p>
        </c:txPr>
        <c:crossAx val="46396160"/>
        <c:crosses val="autoZero"/>
        <c:crossBetween val="midCat"/>
      </c:valAx>
      <c:valAx>
        <c:axId val="46396160"/>
        <c:scaling>
          <c:orientation val="minMax"/>
          <c:max val="44"/>
          <c:min val="15"/>
        </c:scaling>
        <c:delete val="0"/>
        <c:axPos val="b"/>
        <c:numFmt formatCode="General" sourceLinked="1"/>
        <c:majorTickMark val="out"/>
        <c:minorTickMark val="none"/>
        <c:tickLblPos val="nextTo"/>
        <c:spPr>
          <a:ln>
            <a:solidFill>
              <a:schemeClr val="tx1"/>
            </a:solidFill>
          </a:ln>
        </c:spPr>
        <c:txPr>
          <a:bodyPr/>
          <a:lstStyle/>
          <a:p>
            <a:pPr>
              <a:defRPr sz="1200"/>
            </a:pPr>
            <a:endParaRPr lang="en-US"/>
          </a:p>
        </c:txPr>
        <c:crossAx val="46382080"/>
        <c:crosses val="autoZero"/>
        <c:crossBetween val="midCat"/>
        <c:majorUnit val="1"/>
      </c:valAx>
      <c:spPr>
        <a:noFill/>
        <a:ln w="25400">
          <a:noFill/>
        </a:ln>
      </c:spPr>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86537887384538981"/>
          <c:y val="0.10675595308894545"/>
          <c:w val="9.6927257030164971E-2"/>
          <c:h val="0.20358890184044215"/>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625" b="0" i="0" u="none" strike="noStrike" baseline="0">
          <a:solidFill>
            <a:srgbClr val="000000"/>
          </a:solidFill>
          <a:latin typeface="Arial"/>
          <a:ea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2.5: Total fertility rate, Scotland, 1951-2017</a:t>
            </a:r>
          </a:p>
        </c:rich>
      </c:tx>
      <c:overlay val="0"/>
    </c:title>
    <c:autoTitleDeleted val="0"/>
    <c:plotArea>
      <c:layout>
        <c:manualLayout>
          <c:layoutTarget val="inner"/>
          <c:xMode val="edge"/>
          <c:yMode val="edge"/>
          <c:x val="0.10824250416973739"/>
          <c:y val="9.5463560475993137E-2"/>
          <c:w val="0.85373387732474049"/>
          <c:h val="0.78165260048692964"/>
        </c:manualLayout>
      </c:layout>
      <c:lineChart>
        <c:grouping val="standard"/>
        <c:varyColors val="0"/>
        <c:ser>
          <c:idx val="3"/>
          <c:order val="1"/>
          <c:tx>
            <c:strRef>
              <c:f>'Data 2.5'!$B$5</c:f>
              <c:strCache>
                <c:ptCount val="1"/>
                <c:pt idx="0">
                  <c:v>Total fertility rate</c:v>
                </c:pt>
              </c:strCache>
            </c:strRef>
          </c:tx>
          <c:spPr>
            <a:ln w="38100">
              <a:solidFill>
                <a:srgbClr val="20608C"/>
              </a:solidFill>
              <a:prstDash val="solid"/>
            </a:ln>
          </c:spPr>
          <c:marker>
            <c:symbol val="none"/>
          </c:marker>
          <c:cat>
            <c:numRef>
              <c:f>'Data 2.5'!$F$6:$F$72</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2.5'!$B$6:$B$72</c:f>
              <c:numCache>
                <c:formatCode>0.00</c:formatCode>
                <c:ptCount val="67"/>
                <c:pt idx="0">
                  <c:v>2.4</c:v>
                </c:pt>
                <c:pt idx="1">
                  <c:v>2.41</c:v>
                </c:pt>
                <c:pt idx="2">
                  <c:v>2.4500000000000002</c:v>
                </c:pt>
                <c:pt idx="3">
                  <c:v>2.5099999999999998</c:v>
                </c:pt>
                <c:pt idx="4">
                  <c:v>2.54</c:v>
                </c:pt>
                <c:pt idx="5">
                  <c:v>2.65</c:v>
                </c:pt>
                <c:pt idx="6">
                  <c:v>2.76</c:v>
                </c:pt>
                <c:pt idx="7">
                  <c:v>2.83</c:v>
                </c:pt>
                <c:pt idx="8">
                  <c:v>2.84</c:v>
                </c:pt>
                <c:pt idx="9">
                  <c:v>2.93</c:v>
                </c:pt>
                <c:pt idx="10">
                  <c:v>2.95</c:v>
                </c:pt>
                <c:pt idx="11">
                  <c:v>3.06</c:v>
                </c:pt>
                <c:pt idx="12">
                  <c:v>3.03</c:v>
                </c:pt>
                <c:pt idx="13">
                  <c:v>3.09</c:v>
                </c:pt>
                <c:pt idx="14">
                  <c:v>3</c:v>
                </c:pt>
                <c:pt idx="15">
                  <c:v>2.88</c:v>
                </c:pt>
                <c:pt idx="16">
                  <c:v>2.87</c:v>
                </c:pt>
                <c:pt idx="17">
                  <c:v>2.82</c:v>
                </c:pt>
                <c:pt idx="18">
                  <c:v>2.68</c:v>
                </c:pt>
                <c:pt idx="19">
                  <c:v>2.57</c:v>
                </c:pt>
                <c:pt idx="20">
                  <c:v>2.5299999999999998</c:v>
                </c:pt>
                <c:pt idx="21">
                  <c:v>2.27</c:v>
                </c:pt>
                <c:pt idx="22">
                  <c:v>2.13</c:v>
                </c:pt>
                <c:pt idx="23">
                  <c:v>1.97</c:v>
                </c:pt>
                <c:pt idx="24">
                  <c:v>1.9</c:v>
                </c:pt>
                <c:pt idx="25">
                  <c:v>1.8</c:v>
                </c:pt>
                <c:pt idx="26">
                  <c:v>1.7</c:v>
                </c:pt>
                <c:pt idx="27">
                  <c:v>1.74</c:v>
                </c:pt>
                <c:pt idx="28">
                  <c:v>1.84</c:v>
                </c:pt>
                <c:pt idx="29">
                  <c:v>1.84</c:v>
                </c:pt>
                <c:pt idx="30">
                  <c:v>1.84</c:v>
                </c:pt>
                <c:pt idx="31">
                  <c:v>1.74</c:v>
                </c:pt>
                <c:pt idx="32">
                  <c:v>1.7</c:v>
                </c:pt>
                <c:pt idx="33">
                  <c:v>1.68</c:v>
                </c:pt>
                <c:pt idx="34">
                  <c:v>1.7</c:v>
                </c:pt>
                <c:pt idx="35">
                  <c:v>1.67</c:v>
                </c:pt>
                <c:pt idx="36">
                  <c:v>1.67</c:v>
                </c:pt>
                <c:pt idx="37">
                  <c:v>1.68</c:v>
                </c:pt>
                <c:pt idx="38">
                  <c:v>1.61</c:v>
                </c:pt>
                <c:pt idx="39">
                  <c:v>1.66</c:v>
                </c:pt>
                <c:pt idx="40">
                  <c:v>1.69</c:v>
                </c:pt>
                <c:pt idx="41">
                  <c:v>1.68</c:v>
                </c:pt>
                <c:pt idx="42">
                  <c:v>1.62</c:v>
                </c:pt>
                <c:pt idx="43">
                  <c:v>1.58</c:v>
                </c:pt>
                <c:pt idx="44">
                  <c:v>1.56</c:v>
                </c:pt>
                <c:pt idx="45">
                  <c:v>1.56</c:v>
                </c:pt>
                <c:pt idx="46">
                  <c:v>1.58</c:v>
                </c:pt>
                <c:pt idx="47">
                  <c:v>1.55</c:v>
                </c:pt>
                <c:pt idx="48">
                  <c:v>1.52</c:v>
                </c:pt>
                <c:pt idx="49">
                  <c:v>1.48</c:v>
                </c:pt>
                <c:pt idx="50">
                  <c:v>1.49</c:v>
                </c:pt>
                <c:pt idx="51">
                  <c:v>1.47</c:v>
                </c:pt>
                <c:pt idx="52">
                  <c:v>1.52</c:v>
                </c:pt>
                <c:pt idx="53">
                  <c:v>1.58</c:v>
                </c:pt>
                <c:pt idx="54">
                  <c:v>1.6</c:v>
                </c:pt>
                <c:pt idx="55">
                  <c:v>1.64</c:v>
                </c:pt>
                <c:pt idx="56">
                  <c:v>1.7</c:v>
                </c:pt>
                <c:pt idx="57">
                  <c:v>1.77</c:v>
                </c:pt>
                <c:pt idx="58">
                  <c:v>1.73</c:v>
                </c:pt>
                <c:pt idx="59">
                  <c:v>1.72</c:v>
                </c:pt>
                <c:pt idx="60" formatCode="General">
                  <c:v>1.69</c:v>
                </c:pt>
                <c:pt idx="61" formatCode="General">
                  <c:v>1.67</c:v>
                </c:pt>
                <c:pt idx="62">
                  <c:v>1.61</c:v>
                </c:pt>
                <c:pt idx="63">
                  <c:v>1.62</c:v>
                </c:pt>
                <c:pt idx="64">
                  <c:v>1.56</c:v>
                </c:pt>
                <c:pt idx="65">
                  <c:v>1.52</c:v>
                </c:pt>
                <c:pt idx="66">
                  <c:v>1.47</c:v>
                </c:pt>
              </c:numCache>
            </c:numRef>
          </c:val>
          <c:smooth val="0"/>
          <c:extLst>
            <c:ext xmlns:c16="http://schemas.microsoft.com/office/drawing/2014/chart" uri="{C3380CC4-5D6E-409C-BE32-E72D297353CC}">
              <c16:uniqueId val="{00000000-5D85-42E9-835E-53E739AD7D10}"/>
            </c:ext>
          </c:extLst>
        </c:ser>
        <c:dLbls>
          <c:showLegendKey val="0"/>
          <c:showVal val="0"/>
          <c:showCatName val="0"/>
          <c:showSerName val="0"/>
          <c:showPercent val="0"/>
          <c:showBubbleSize val="0"/>
        </c:dLbls>
        <c:marker val="1"/>
        <c:smooth val="0"/>
        <c:axId val="46464384"/>
        <c:axId val="46802432"/>
      </c:lineChart>
      <c:lineChart>
        <c:grouping val="standard"/>
        <c:varyColors val="0"/>
        <c:ser>
          <c:idx val="0"/>
          <c:order val="0"/>
          <c:tx>
            <c:strRef>
              <c:f>'Data 2.5'!$B$5</c:f>
              <c:strCache>
                <c:ptCount val="1"/>
                <c:pt idx="0">
                  <c:v>Total fertility rate</c:v>
                </c:pt>
              </c:strCache>
            </c:strRef>
          </c:tx>
          <c:spPr>
            <a:ln w="38100">
              <a:solidFill>
                <a:srgbClr val="2E8ACA"/>
              </a:solidFill>
              <a:prstDash val="solid"/>
            </a:ln>
          </c:spPr>
          <c:marker>
            <c:symbol val="none"/>
          </c:marker>
          <c:dPt>
            <c:idx val="63"/>
            <c:bubble3D val="0"/>
            <c:extLst>
              <c:ext xmlns:c16="http://schemas.microsoft.com/office/drawing/2014/chart" uri="{C3380CC4-5D6E-409C-BE32-E72D297353CC}">
                <c16:uniqueId val="{00000001-5D85-42E9-835E-53E739AD7D10}"/>
              </c:ext>
            </c:extLst>
          </c:dPt>
          <c:dPt>
            <c:idx val="64"/>
            <c:bubble3D val="0"/>
            <c:extLst>
              <c:ext xmlns:c16="http://schemas.microsoft.com/office/drawing/2014/chart" uri="{C3380CC4-5D6E-409C-BE32-E72D297353CC}">
                <c16:uniqueId val="{00000002-5D85-42E9-835E-53E739AD7D10}"/>
              </c:ext>
            </c:extLst>
          </c:dPt>
          <c:cat>
            <c:numRef>
              <c:f>'Data 2.5'!$F$6:$F$72</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6">
                  <c:v>2017</c:v>
                </c:pt>
              </c:numCache>
            </c:numRef>
          </c:cat>
          <c:val>
            <c:numRef>
              <c:f>'Data 2.5'!$B$6:$B$72</c:f>
              <c:numCache>
                <c:formatCode>0.00</c:formatCode>
                <c:ptCount val="67"/>
                <c:pt idx="0">
                  <c:v>2.4</c:v>
                </c:pt>
                <c:pt idx="1">
                  <c:v>2.41</c:v>
                </c:pt>
                <c:pt idx="2">
                  <c:v>2.4500000000000002</c:v>
                </c:pt>
                <c:pt idx="3">
                  <c:v>2.5099999999999998</c:v>
                </c:pt>
                <c:pt idx="4">
                  <c:v>2.54</c:v>
                </c:pt>
                <c:pt idx="5">
                  <c:v>2.65</c:v>
                </c:pt>
                <c:pt idx="6">
                  <c:v>2.76</c:v>
                </c:pt>
                <c:pt idx="7">
                  <c:v>2.83</c:v>
                </c:pt>
                <c:pt idx="8">
                  <c:v>2.84</c:v>
                </c:pt>
                <c:pt idx="9">
                  <c:v>2.93</c:v>
                </c:pt>
                <c:pt idx="10">
                  <c:v>2.95</c:v>
                </c:pt>
                <c:pt idx="11">
                  <c:v>3.06</c:v>
                </c:pt>
                <c:pt idx="12">
                  <c:v>3.03</c:v>
                </c:pt>
                <c:pt idx="13">
                  <c:v>3.09</c:v>
                </c:pt>
                <c:pt idx="14">
                  <c:v>3</c:v>
                </c:pt>
                <c:pt idx="15">
                  <c:v>2.88</c:v>
                </c:pt>
                <c:pt idx="16">
                  <c:v>2.87</c:v>
                </c:pt>
                <c:pt idx="17">
                  <c:v>2.82</c:v>
                </c:pt>
                <c:pt idx="18">
                  <c:v>2.68</c:v>
                </c:pt>
                <c:pt idx="19">
                  <c:v>2.57</c:v>
                </c:pt>
                <c:pt idx="20">
                  <c:v>2.5299999999999998</c:v>
                </c:pt>
                <c:pt idx="21">
                  <c:v>2.27</c:v>
                </c:pt>
                <c:pt idx="22">
                  <c:v>2.13</c:v>
                </c:pt>
                <c:pt idx="23">
                  <c:v>1.97</c:v>
                </c:pt>
                <c:pt idx="24">
                  <c:v>1.9</c:v>
                </c:pt>
                <c:pt idx="25">
                  <c:v>1.8</c:v>
                </c:pt>
                <c:pt idx="26">
                  <c:v>1.7</c:v>
                </c:pt>
                <c:pt idx="27">
                  <c:v>1.74</c:v>
                </c:pt>
                <c:pt idx="28">
                  <c:v>1.84</c:v>
                </c:pt>
                <c:pt idx="29">
                  <c:v>1.84</c:v>
                </c:pt>
                <c:pt idx="30">
                  <c:v>1.84</c:v>
                </c:pt>
                <c:pt idx="31">
                  <c:v>1.74</c:v>
                </c:pt>
                <c:pt idx="32">
                  <c:v>1.7</c:v>
                </c:pt>
                <c:pt idx="33">
                  <c:v>1.68</c:v>
                </c:pt>
                <c:pt idx="34">
                  <c:v>1.7</c:v>
                </c:pt>
                <c:pt idx="35">
                  <c:v>1.67</c:v>
                </c:pt>
                <c:pt idx="36">
                  <c:v>1.67</c:v>
                </c:pt>
                <c:pt idx="37">
                  <c:v>1.68</c:v>
                </c:pt>
                <c:pt idx="38">
                  <c:v>1.61</c:v>
                </c:pt>
                <c:pt idx="39">
                  <c:v>1.66</c:v>
                </c:pt>
                <c:pt idx="40">
                  <c:v>1.69</c:v>
                </c:pt>
                <c:pt idx="41">
                  <c:v>1.68</c:v>
                </c:pt>
                <c:pt idx="42">
                  <c:v>1.62</c:v>
                </c:pt>
                <c:pt idx="43">
                  <c:v>1.58</c:v>
                </c:pt>
                <c:pt idx="44">
                  <c:v>1.56</c:v>
                </c:pt>
                <c:pt idx="45">
                  <c:v>1.56</c:v>
                </c:pt>
                <c:pt idx="46">
                  <c:v>1.58</c:v>
                </c:pt>
                <c:pt idx="47">
                  <c:v>1.55</c:v>
                </c:pt>
                <c:pt idx="48">
                  <c:v>1.52</c:v>
                </c:pt>
                <c:pt idx="49">
                  <c:v>1.48</c:v>
                </c:pt>
                <c:pt idx="50">
                  <c:v>1.49</c:v>
                </c:pt>
                <c:pt idx="51">
                  <c:v>1.47</c:v>
                </c:pt>
                <c:pt idx="52">
                  <c:v>1.52</c:v>
                </c:pt>
                <c:pt idx="53">
                  <c:v>1.58</c:v>
                </c:pt>
                <c:pt idx="54">
                  <c:v>1.6</c:v>
                </c:pt>
                <c:pt idx="55">
                  <c:v>1.64</c:v>
                </c:pt>
                <c:pt idx="56">
                  <c:v>1.7</c:v>
                </c:pt>
                <c:pt idx="57">
                  <c:v>1.77</c:v>
                </c:pt>
                <c:pt idx="58">
                  <c:v>1.73</c:v>
                </c:pt>
                <c:pt idx="59">
                  <c:v>1.72</c:v>
                </c:pt>
                <c:pt idx="60" formatCode="General">
                  <c:v>1.69</c:v>
                </c:pt>
                <c:pt idx="61" formatCode="General">
                  <c:v>1.67</c:v>
                </c:pt>
                <c:pt idx="62">
                  <c:v>1.61</c:v>
                </c:pt>
                <c:pt idx="63">
                  <c:v>1.62</c:v>
                </c:pt>
                <c:pt idx="64">
                  <c:v>1.56</c:v>
                </c:pt>
                <c:pt idx="65">
                  <c:v>1.52</c:v>
                </c:pt>
                <c:pt idx="66">
                  <c:v>1.47</c:v>
                </c:pt>
              </c:numCache>
            </c:numRef>
          </c:val>
          <c:smooth val="0"/>
          <c:extLst>
            <c:ext xmlns:c16="http://schemas.microsoft.com/office/drawing/2014/chart" uri="{C3380CC4-5D6E-409C-BE32-E72D297353CC}">
              <c16:uniqueId val="{00000003-5D85-42E9-835E-53E739AD7D10}"/>
            </c:ext>
          </c:extLst>
        </c:ser>
        <c:dLbls>
          <c:showLegendKey val="0"/>
          <c:showVal val="0"/>
          <c:showCatName val="0"/>
          <c:showSerName val="0"/>
          <c:showPercent val="0"/>
          <c:showBubbleSize val="0"/>
        </c:dLbls>
        <c:marker val="1"/>
        <c:smooth val="0"/>
        <c:axId val="46806144"/>
        <c:axId val="46804352"/>
      </c:lineChart>
      <c:catAx>
        <c:axId val="46464384"/>
        <c:scaling>
          <c:orientation val="minMax"/>
        </c:scaling>
        <c:delete val="0"/>
        <c:axPos val="b"/>
        <c:title>
          <c:tx>
            <c:rich>
              <a:bodyPr/>
              <a:lstStyle/>
              <a:p>
                <a:pPr>
                  <a:defRPr sz="1400" b="1" i="0" u="none" strike="noStrike" baseline="0">
                    <a:solidFill>
                      <a:sysClr val="windowText" lastClr="000000"/>
                    </a:solidFill>
                    <a:latin typeface="Arial"/>
                    <a:ea typeface="Arial"/>
                    <a:cs typeface="Arial"/>
                  </a:defRPr>
                </a:pPr>
                <a:r>
                  <a:rPr lang="en-GB" sz="1400">
                    <a:solidFill>
                      <a:sysClr val="windowText" lastClr="000000"/>
                    </a:solidFill>
                  </a:rPr>
                  <a:t>Year</a:t>
                </a:r>
              </a:p>
            </c:rich>
          </c:tx>
          <c:layout>
            <c:manualLayout>
              <c:xMode val="edge"/>
              <c:yMode val="edge"/>
              <c:x val="0.50628910660094884"/>
              <c:y val="0.95063602699209426"/>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6802432"/>
        <c:crosses val="autoZero"/>
        <c:auto val="1"/>
        <c:lblAlgn val="ctr"/>
        <c:lblOffset val="100"/>
        <c:tickLblSkip val="4"/>
        <c:tickMarkSkip val="4"/>
        <c:noMultiLvlLbl val="0"/>
      </c:catAx>
      <c:valAx>
        <c:axId val="46802432"/>
        <c:scaling>
          <c:orientation val="minMax"/>
          <c:max val="4"/>
          <c:min val="0"/>
        </c:scaling>
        <c:delete val="0"/>
        <c:axPos val="l"/>
        <c:title>
          <c:tx>
            <c:rich>
              <a:bodyPr/>
              <a:lstStyle/>
              <a:p>
                <a:pPr>
                  <a:defRPr sz="1400" b="1" i="0" u="none" strike="noStrike" baseline="0">
                    <a:solidFill>
                      <a:sysClr val="windowText" lastClr="000000"/>
                    </a:solidFill>
                    <a:latin typeface="Arial"/>
                    <a:ea typeface="Arial"/>
                    <a:cs typeface="Arial"/>
                  </a:defRPr>
                </a:pPr>
                <a:r>
                  <a:rPr lang="en-GB" sz="1400">
                    <a:solidFill>
                      <a:sysClr val="windowText" lastClr="000000"/>
                    </a:solidFill>
                  </a:rPr>
                  <a:t>Total fertility rate (TFR)</a:t>
                </a:r>
              </a:p>
            </c:rich>
          </c:tx>
          <c:layout>
            <c:manualLayout>
              <c:xMode val="edge"/>
              <c:yMode val="edge"/>
              <c:x val="1.6916576393043271E-2"/>
              <c:y val="0.34050502307901165"/>
            </c:manualLayout>
          </c:layout>
          <c:overlay val="0"/>
          <c:spPr>
            <a:noFill/>
            <a:ln w="25400">
              <a:noFill/>
            </a:ln>
          </c:spPr>
        </c:title>
        <c:numFmt formatCode="0.0" sourceLinked="0"/>
        <c:majorTickMark val="out"/>
        <c:minorTickMark val="none"/>
        <c:tickLblPos val="nextTo"/>
        <c:spPr>
          <a:ln w="3175">
            <a:noFill/>
            <a:prstDash val="solid"/>
          </a:ln>
        </c:spPr>
        <c:txPr>
          <a:bodyPr rot="0" vert="horz"/>
          <a:lstStyle/>
          <a:p>
            <a:pPr>
              <a:defRPr sz="300" b="0" i="0" u="none" strike="noStrike" baseline="0">
                <a:solidFill>
                  <a:schemeClr val="bg1"/>
                </a:solidFill>
                <a:latin typeface="Arial"/>
                <a:ea typeface="Arial"/>
                <a:cs typeface="Arial"/>
              </a:defRPr>
            </a:pPr>
            <a:endParaRPr lang="en-US"/>
          </a:p>
        </c:txPr>
        <c:crossAx val="46464384"/>
        <c:crosses val="autoZero"/>
        <c:crossBetween val="midCat"/>
      </c:valAx>
      <c:valAx>
        <c:axId val="46804352"/>
        <c:scaling>
          <c:orientation val="minMax"/>
          <c:max val="4"/>
          <c:min val="0"/>
        </c:scaling>
        <c:delete val="0"/>
        <c:axPos val="l"/>
        <c:numFmt formatCode="0.0" sourceLinked="0"/>
        <c:majorTickMark val="out"/>
        <c:minorTickMark val="none"/>
        <c:tickLblPos val="nextTo"/>
        <c:spPr>
          <a:ln>
            <a:solidFill>
              <a:schemeClr val="tx1"/>
            </a:solidFill>
          </a:ln>
        </c:spPr>
        <c:txPr>
          <a:bodyPr/>
          <a:lstStyle/>
          <a:p>
            <a:pPr>
              <a:defRPr sz="1200"/>
            </a:pPr>
            <a:endParaRPr lang="en-US"/>
          </a:p>
        </c:txPr>
        <c:crossAx val="46806144"/>
        <c:crosses val="autoZero"/>
        <c:crossBetween val="midCat"/>
      </c:valAx>
      <c:catAx>
        <c:axId val="4680614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pPr>
            <a:endParaRPr lang="en-US"/>
          </a:p>
        </c:txPr>
        <c:crossAx val="46804352"/>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89652324812532E-2"/>
          <c:y val="7.3782581561790447E-2"/>
          <c:w val="0.85928674757239498"/>
          <c:h val="0.80963528548830388"/>
        </c:manualLayout>
      </c:layout>
      <c:lineChart>
        <c:grouping val="standard"/>
        <c:varyColors val="0"/>
        <c:ser>
          <c:idx val="0"/>
          <c:order val="0"/>
          <c:tx>
            <c:v>1951</c:v>
          </c:tx>
          <c:spPr>
            <a:ln w="12700">
              <a:solidFill>
                <a:schemeClr val="tx1">
                  <a:lumMod val="65000"/>
                  <a:lumOff val="35000"/>
                </a:schemeClr>
              </a:solidFill>
              <a:prstDash val="solid"/>
            </a:ln>
          </c:spPr>
          <c:marker>
            <c:symbol val="none"/>
          </c:marker>
          <c:cat>
            <c:numRef>
              <c:f>'Data 2.6'!$A$6:$A$35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'Data 2.6'!$B$6:$B$35</c:f>
              <c:numCache>
                <c:formatCode>0.000</c:formatCode>
                <c:ptCount val="30"/>
                <c:pt idx="0">
                  <c:v>1.6877856E-3</c:v>
                </c:pt>
                <c:pt idx="1">
                  <c:v>1.3618827300000001E-2</c:v>
                </c:pt>
                <c:pt idx="2">
                  <c:v>5.2970494600000001E-2</c:v>
                </c:pt>
                <c:pt idx="3">
                  <c:v>0.12824248129999999</c:v>
                </c:pt>
                <c:pt idx="4">
                  <c:v>0.23779236129999998</c:v>
                </c:pt>
                <c:pt idx="5">
                  <c:v>0.36785016479999999</c:v>
                </c:pt>
                <c:pt idx="6">
                  <c:v>0.50493363560000004</c:v>
                </c:pt>
                <c:pt idx="7">
                  <c:v>0.64473170510000011</c:v>
                </c:pt>
                <c:pt idx="8">
                  <c:v>0.78666897960000015</c:v>
                </c:pt>
                <c:pt idx="9">
                  <c:v>0.93168035250000014</c:v>
                </c:pt>
                <c:pt idx="10">
                  <c:v>1.0750456828000001</c:v>
                </c:pt>
                <c:pt idx="11">
                  <c:v>1.2053708584000002</c:v>
                </c:pt>
                <c:pt idx="12">
                  <c:v>1.3330656229000002</c:v>
                </c:pt>
                <c:pt idx="13">
                  <c:v>1.4619970716000001</c:v>
                </c:pt>
                <c:pt idx="14">
                  <c:v>1.5730664575000002</c:v>
                </c:pt>
                <c:pt idx="15">
                  <c:v>1.6697411731000003</c:v>
                </c:pt>
                <c:pt idx="16">
                  <c:v>1.7463343104000002</c:v>
                </c:pt>
                <c:pt idx="17">
                  <c:v>1.8097323516000001</c:v>
                </c:pt>
                <c:pt idx="18">
                  <c:v>1.8608407804000002</c:v>
                </c:pt>
                <c:pt idx="19">
                  <c:v>1.9023281986000002</c:v>
                </c:pt>
                <c:pt idx="20">
                  <c:v>1.9367037538000003</c:v>
                </c:pt>
                <c:pt idx="21">
                  <c:v>1.9630727413000002</c:v>
                </c:pt>
                <c:pt idx="22">
                  <c:v>1.9839191410000001</c:v>
                </c:pt>
                <c:pt idx="23">
                  <c:v>1.9999687815</c:v>
                </c:pt>
                <c:pt idx="24">
                  <c:v>2.0114045002999998</c:v>
                </c:pt>
                <c:pt idx="25">
                  <c:v>2.0204940547999999</c:v>
                </c:pt>
                <c:pt idx="26">
                  <c:v>2.0258875408999999</c:v>
                </c:pt>
                <c:pt idx="27">
                  <c:v>2.0288626688</c:v>
                </c:pt>
                <c:pt idx="28">
                  <c:v>2.0310338017</c:v>
                </c:pt>
                <c:pt idx="29">
                  <c:v>2.0326991302000001</c:v>
                </c:pt>
              </c:numCache>
            </c:numRef>
          </c:val>
          <c:smooth val="0"/>
          <c:extLst>
            <c:ext xmlns:c16="http://schemas.microsoft.com/office/drawing/2014/chart" uri="{C3380CC4-5D6E-409C-BE32-E72D297353CC}">
              <c16:uniqueId val="{00000000-148A-47B2-9C56-FB73DEBD2540}"/>
            </c:ext>
          </c:extLst>
        </c:ser>
        <c:ser>
          <c:idx val="1"/>
          <c:order val="1"/>
          <c:tx>
            <c:v>1956</c:v>
          </c:tx>
          <c:spPr>
            <a:ln w="12700">
              <a:solidFill>
                <a:schemeClr val="tx1">
                  <a:lumMod val="65000"/>
                  <a:lumOff val="35000"/>
                </a:schemeClr>
              </a:solidFill>
              <a:prstDash val="solid"/>
            </a:ln>
          </c:spPr>
          <c:marker>
            <c:symbol val="none"/>
          </c:marker>
          <c:cat>
            <c:numRef>
              <c:f>'Data 2.6'!$A$6:$A$35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'Data 2.6'!$C$6:$C$35</c:f>
              <c:numCache>
                <c:formatCode>0.000</c:formatCode>
                <c:ptCount val="30"/>
                <c:pt idx="0">
                  <c:v>2.6814225999999999E-3</c:v>
                </c:pt>
                <c:pt idx="1">
                  <c:v>1.8738448500000001E-2</c:v>
                </c:pt>
                <c:pt idx="2">
                  <c:v>6.5343470900000006E-2</c:v>
                </c:pt>
                <c:pt idx="3">
                  <c:v>0.1338870144</c:v>
                </c:pt>
                <c:pt idx="4">
                  <c:v>0.2173153253</c:v>
                </c:pt>
                <c:pt idx="5">
                  <c:v>0.30910671319999999</c:v>
                </c:pt>
                <c:pt idx="6">
                  <c:v>0.40672667979999999</c:v>
                </c:pt>
                <c:pt idx="7">
                  <c:v>0.51946616329999995</c:v>
                </c:pt>
                <c:pt idx="8">
                  <c:v>0.64853927479999995</c:v>
                </c:pt>
                <c:pt idx="9">
                  <c:v>0.78402521339999998</c:v>
                </c:pt>
                <c:pt idx="10">
                  <c:v>0.92634477589999997</c:v>
                </c:pt>
                <c:pt idx="11">
                  <c:v>1.0565247105</c:v>
                </c:pt>
                <c:pt idx="12">
                  <c:v>1.1774710084</c:v>
                </c:pt>
                <c:pt idx="13">
                  <c:v>1.2942563201999999</c:v>
                </c:pt>
                <c:pt idx="14">
                  <c:v>1.4010540451</c:v>
                </c:pt>
                <c:pt idx="15">
                  <c:v>1.4985716277000001</c:v>
                </c:pt>
                <c:pt idx="16">
                  <c:v>1.5828488134000001</c:v>
                </c:pt>
                <c:pt idx="17">
                  <c:v>1.6523864457000002</c:v>
                </c:pt>
                <c:pt idx="18">
                  <c:v>1.7104017557000002</c:v>
                </c:pt>
                <c:pt idx="19">
                  <c:v>1.7597541452000003</c:v>
                </c:pt>
                <c:pt idx="20">
                  <c:v>1.8028912906000003</c:v>
                </c:pt>
                <c:pt idx="21">
                  <c:v>1.8367031373000002</c:v>
                </c:pt>
                <c:pt idx="22">
                  <c:v>1.8633757436000002</c:v>
                </c:pt>
                <c:pt idx="23">
                  <c:v>1.8834512698000003</c:v>
                </c:pt>
                <c:pt idx="24">
                  <c:v>1.8984859439000004</c:v>
                </c:pt>
                <c:pt idx="25">
                  <c:v>1.9096158670000003</c:v>
                </c:pt>
                <c:pt idx="26">
                  <c:v>1.9158448373000003</c:v>
                </c:pt>
                <c:pt idx="27">
                  <c:v>1.9202100711000003</c:v>
                </c:pt>
                <c:pt idx="28">
                  <c:v>1.9229943455000003</c:v>
                </c:pt>
                <c:pt idx="29">
                  <c:v>1.9248049305000003</c:v>
                </c:pt>
              </c:numCache>
            </c:numRef>
          </c:val>
          <c:smooth val="0"/>
          <c:extLst>
            <c:ext xmlns:c16="http://schemas.microsoft.com/office/drawing/2014/chart" uri="{C3380CC4-5D6E-409C-BE32-E72D297353CC}">
              <c16:uniqueId val="{00000001-148A-47B2-9C56-FB73DEBD2540}"/>
            </c:ext>
          </c:extLst>
        </c:ser>
        <c:ser>
          <c:idx val="2"/>
          <c:order val="2"/>
          <c:tx>
            <c:v>1961</c:v>
          </c:tx>
          <c:spPr>
            <a:ln w="12700">
              <a:solidFill>
                <a:schemeClr val="tx1">
                  <a:lumMod val="65000"/>
                  <a:lumOff val="35000"/>
                </a:schemeClr>
              </a:solidFill>
              <a:prstDash val="solid"/>
            </a:ln>
          </c:spPr>
          <c:marker>
            <c:symbol val="none"/>
          </c:marker>
          <c:cat>
            <c:numRef>
              <c:f>'Data 2.6'!$A$6:$A$35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'Data 2.6'!$D$6:$D$35</c:f>
              <c:numCache>
                <c:formatCode>0.000</c:formatCode>
                <c:ptCount val="30"/>
                <c:pt idx="0">
                  <c:v>3.0345628E-3</c:v>
                </c:pt>
                <c:pt idx="1">
                  <c:v>1.49220015E-2</c:v>
                </c:pt>
                <c:pt idx="2">
                  <c:v>4.4940255800000002E-2</c:v>
                </c:pt>
                <c:pt idx="3">
                  <c:v>9.5117512399999993E-2</c:v>
                </c:pt>
                <c:pt idx="4">
                  <c:v>0.16387961239999999</c:v>
                </c:pt>
                <c:pt idx="5">
                  <c:v>0.24582951019999999</c:v>
                </c:pt>
                <c:pt idx="6">
                  <c:v>0.3408916689</c:v>
                </c:pt>
                <c:pt idx="7">
                  <c:v>0.4442322064</c:v>
                </c:pt>
                <c:pt idx="8">
                  <c:v>0.55433896800000004</c:v>
                </c:pt>
                <c:pt idx="9">
                  <c:v>0.67375590839999999</c:v>
                </c:pt>
                <c:pt idx="10">
                  <c:v>0.79564392539999995</c:v>
                </c:pt>
                <c:pt idx="11">
                  <c:v>0.91731776609999993</c:v>
                </c:pt>
                <c:pt idx="12">
                  <c:v>1.0414236050999999</c:v>
                </c:pt>
                <c:pt idx="13">
                  <c:v>1.1538389660999999</c:v>
                </c:pt>
                <c:pt idx="14">
                  <c:v>1.2632942716</c:v>
                </c:pt>
                <c:pt idx="15">
                  <c:v>1.3652855414</c:v>
                </c:pt>
                <c:pt idx="16">
                  <c:v>1.4613893098999999</c:v>
                </c:pt>
                <c:pt idx="17">
                  <c:v>1.5397446812</c:v>
                </c:pt>
                <c:pt idx="18">
                  <c:v>1.6071892723999999</c:v>
                </c:pt>
                <c:pt idx="19">
                  <c:v>1.6647103136999999</c:v>
                </c:pt>
                <c:pt idx="20">
                  <c:v>1.7134554993</c:v>
                </c:pt>
                <c:pt idx="21">
                  <c:v>1.7568750332</c:v>
                </c:pt>
                <c:pt idx="22">
                  <c:v>1.7895107283</c:v>
                </c:pt>
                <c:pt idx="23">
                  <c:v>1.8131981821000001</c:v>
                </c:pt>
                <c:pt idx="24">
                  <c:v>1.8319483363</c:v>
                </c:pt>
                <c:pt idx="25">
                  <c:v>1.8450224889</c:v>
                </c:pt>
                <c:pt idx="26">
                  <c:v>1.8528481036</c:v>
                </c:pt>
                <c:pt idx="27">
                  <c:v>1.8585945212999999</c:v>
                </c:pt>
                <c:pt idx="28">
                  <c:v>1.8620352546999999</c:v>
                </c:pt>
                <c:pt idx="29">
                  <c:v>1.8654229215999998</c:v>
                </c:pt>
              </c:numCache>
            </c:numRef>
          </c:val>
          <c:smooth val="0"/>
          <c:extLst>
            <c:ext xmlns:c16="http://schemas.microsoft.com/office/drawing/2014/chart" uri="{C3380CC4-5D6E-409C-BE32-E72D297353CC}">
              <c16:uniqueId val="{00000002-148A-47B2-9C56-FB73DEBD2540}"/>
            </c:ext>
          </c:extLst>
        </c:ser>
        <c:ser>
          <c:idx val="3"/>
          <c:order val="3"/>
          <c:tx>
            <c:v>1966</c:v>
          </c:tx>
          <c:spPr>
            <a:ln w="12700">
              <a:solidFill>
                <a:schemeClr val="tx1">
                  <a:lumMod val="65000"/>
                  <a:lumOff val="35000"/>
                </a:schemeClr>
              </a:solidFill>
              <a:prstDash val="solid"/>
            </a:ln>
          </c:spPr>
          <c:marker>
            <c:symbol val="none"/>
          </c:marker>
          <c:cat>
            <c:numRef>
              <c:f>'Data 2.6'!$A$6:$A$35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'Data 2.6'!$E$6:$E$35</c:f>
              <c:numCache>
                <c:formatCode>0.000</c:formatCode>
                <c:ptCount val="30"/>
                <c:pt idx="0">
                  <c:v>2.0731763E-3</c:v>
                </c:pt>
                <c:pt idx="1">
                  <c:v>1.2856325300000001E-2</c:v>
                </c:pt>
                <c:pt idx="2">
                  <c:v>4.0249814199999998E-2</c:v>
                </c:pt>
                <c:pt idx="3">
                  <c:v>8.4573190199999995E-2</c:v>
                </c:pt>
                <c:pt idx="4">
                  <c:v>0.14280186419999999</c:v>
                </c:pt>
                <c:pt idx="5">
                  <c:v>0.2108770364</c:v>
                </c:pt>
                <c:pt idx="6">
                  <c:v>0.29135032569999997</c:v>
                </c:pt>
                <c:pt idx="7">
                  <c:v>0.37957574539999994</c:v>
                </c:pt>
                <c:pt idx="8">
                  <c:v>0.47241089519999996</c:v>
                </c:pt>
                <c:pt idx="9">
                  <c:v>0.57658931849999995</c:v>
                </c:pt>
                <c:pt idx="10">
                  <c:v>0.68785045810000001</c:v>
                </c:pt>
                <c:pt idx="11">
                  <c:v>0.80268051750000002</c:v>
                </c:pt>
                <c:pt idx="12">
                  <c:v>0.91609575090000006</c:v>
                </c:pt>
                <c:pt idx="13">
                  <c:v>1.0281166739000001</c:v>
                </c:pt>
                <c:pt idx="14">
                  <c:v>1.1331627917</c:v>
                </c:pt>
                <c:pt idx="15">
                  <c:v>1.2356176954</c:v>
                </c:pt>
                <c:pt idx="16">
                  <c:v>1.3282829239</c:v>
                </c:pt>
                <c:pt idx="17">
                  <c:v>1.414548114</c:v>
                </c:pt>
                <c:pt idx="18">
                  <c:v>1.4873923930999999</c:v>
                </c:pt>
                <c:pt idx="19">
                  <c:v>1.5505688033</c:v>
                </c:pt>
                <c:pt idx="20">
                  <c:v>1.6078168946</c:v>
                </c:pt>
                <c:pt idx="21">
                  <c:v>1.6543132129</c:v>
                </c:pt>
                <c:pt idx="22">
                  <c:v>1.6948652453999999</c:v>
                </c:pt>
                <c:pt idx="23">
                  <c:v>1.7270960109</c:v>
                </c:pt>
                <c:pt idx="24">
                  <c:v>1.7522172734999999</c:v>
                </c:pt>
                <c:pt idx="25">
                  <c:v>1.7695039625</c:v>
                </c:pt>
                <c:pt idx="26">
                  <c:v>1.7818312125</c:v>
                </c:pt>
                <c:pt idx="27">
                  <c:v>1.7894322997000001</c:v>
                </c:pt>
                <c:pt idx="28">
                  <c:v>1.7942205576000001</c:v>
                </c:pt>
                <c:pt idx="29">
                  <c:v>1.7987735676000001</c:v>
                </c:pt>
              </c:numCache>
            </c:numRef>
          </c:val>
          <c:smooth val="0"/>
          <c:extLst>
            <c:ext xmlns:c16="http://schemas.microsoft.com/office/drawing/2014/chart" uri="{C3380CC4-5D6E-409C-BE32-E72D297353CC}">
              <c16:uniqueId val="{00000003-148A-47B2-9C56-FB73DEBD2540}"/>
            </c:ext>
          </c:extLst>
        </c:ser>
        <c:ser>
          <c:idx val="4"/>
          <c:order val="4"/>
          <c:tx>
            <c:v>1971</c:v>
          </c:tx>
          <c:spPr>
            <a:ln w="12700" cap="sq">
              <a:solidFill>
                <a:schemeClr val="tx1">
                  <a:lumMod val="65000"/>
                  <a:lumOff val="35000"/>
                </a:schemeClr>
              </a:solidFill>
              <a:prstDash val="solid"/>
            </a:ln>
          </c:spPr>
          <c:marker>
            <c:symbol val="none"/>
          </c:marker>
          <c:cat>
            <c:numRef>
              <c:f>'Data 2.6'!$A$6:$A$35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'Data 2.6'!$F$6:$F$35</c:f>
              <c:numCache>
                <c:formatCode>0.000</c:formatCode>
                <c:ptCount val="30"/>
                <c:pt idx="0">
                  <c:v>3.1927365E-3</c:v>
                </c:pt>
                <c:pt idx="1">
                  <c:v>1.6406174700000001E-2</c:v>
                </c:pt>
                <c:pt idx="2">
                  <c:v>4.7089963300000003E-2</c:v>
                </c:pt>
                <c:pt idx="3">
                  <c:v>9.1490044200000009E-2</c:v>
                </c:pt>
                <c:pt idx="4">
                  <c:v>0.14694779070000002</c:v>
                </c:pt>
                <c:pt idx="5">
                  <c:v>0.20964206524126144</c:v>
                </c:pt>
                <c:pt idx="6">
                  <c:v>0.27657663763859913</c:v>
                </c:pt>
                <c:pt idx="7">
                  <c:v>0.34496650020321895</c:v>
                </c:pt>
                <c:pt idx="8">
                  <c:v>0.42192483778089035</c:v>
                </c:pt>
                <c:pt idx="9">
                  <c:v>0.50226386436365655</c:v>
                </c:pt>
                <c:pt idx="10">
                  <c:v>0.58832742138108685</c:v>
                </c:pt>
                <c:pt idx="11">
                  <c:v>0.68175800198914371</c:v>
                </c:pt>
                <c:pt idx="12">
                  <c:v>0.77556880285152996</c:v>
                </c:pt>
                <c:pt idx="13">
                  <c:v>0.87352852379400725</c:v>
                </c:pt>
                <c:pt idx="14">
                  <c:v>0.96878291276039574</c:v>
                </c:pt>
                <c:pt idx="15">
                  <c:v>1.0643651576422648</c:v>
                </c:pt>
                <c:pt idx="16">
                  <c:v>1.1581282713644636</c:v>
                </c:pt>
                <c:pt idx="17">
                  <c:v>1.2512525679593285</c:v>
                </c:pt>
                <c:pt idx="18">
                  <c:v>1.3377505678554269</c:v>
                </c:pt>
                <c:pt idx="19">
                  <c:v>1.4161116632089414</c:v>
                </c:pt>
                <c:pt idx="20">
                  <c:v>1.4885683536936996</c:v>
                </c:pt>
                <c:pt idx="21">
                  <c:v>1.5517593052600691</c:v>
                </c:pt>
                <c:pt idx="22">
                  <c:v>1.6056525863948785</c:v>
                </c:pt>
                <c:pt idx="23">
                  <c:v>1.6479474361368598</c:v>
                </c:pt>
                <c:pt idx="24">
                  <c:v>1.6795882187104783</c:v>
                </c:pt>
                <c:pt idx="25">
                  <c:v>1.7019250316899777</c:v>
                </c:pt>
                <c:pt idx="26">
                  <c:v>1.7165817428547212</c:v>
                </c:pt>
                <c:pt idx="27">
                  <c:v>1.7257186453692572</c:v>
                </c:pt>
                <c:pt idx="28">
                  <c:v>1.7311986483857726</c:v>
                </c:pt>
                <c:pt idx="29">
                  <c:v>1.7370000000000001</c:v>
                </c:pt>
              </c:numCache>
            </c:numRef>
          </c:val>
          <c:smooth val="0"/>
          <c:extLst>
            <c:ext xmlns:c16="http://schemas.microsoft.com/office/drawing/2014/chart" uri="{C3380CC4-5D6E-409C-BE32-E72D297353CC}">
              <c16:uniqueId val="{00000004-148A-47B2-9C56-FB73DEBD2540}"/>
            </c:ext>
          </c:extLst>
        </c:ser>
        <c:ser>
          <c:idx val="5"/>
          <c:order val="5"/>
          <c:tx>
            <c:v>1976</c:v>
          </c:tx>
          <c:spPr>
            <a:ln w="25400">
              <a:solidFill>
                <a:schemeClr val="tx1">
                  <a:lumMod val="65000"/>
                  <a:lumOff val="35000"/>
                </a:schemeClr>
              </a:solidFill>
              <a:prstDash val="sysDot"/>
            </a:ln>
          </c:spPr>
          <c:marker>
            <c:symbol val="none"/>
          </c:marker>
          <c:dPt>
            <c:idx val="23"/>
            <c:bubble3D val="0"/>
            <c:extLst>
              <c:ext xmlns:c16="http://schemas.microsoft.com/office/drawing/2014/chart" uri="{C3380CC4-5D6E-409C-BE32-E72D297353CC}">
                <c16:uniqueId val="{00000005-148A-47B2-9C56-FB73DEBD2540}"/>
              </c:ext>
            </c:extLst>
          </c:dPt>
          <c:dPt>
            <c:idx val="24"/>
            <c:bubble3D val="0"/>
            <c:extLst>
              <c:ext xmlns:c16="http://schemas.microsoft.com/office/drawing/2014/chart" uri="{C3380CC4-5D6E-409C-BE32-E72D297353CC}">
                <c16:uniqueId val="{00000006-148A-47B2-9C56-FB73DEBD2540}"/>
              </c:ext>
            </c:extLst>
          </c:dPt>
          <c:dPt>
            <c:idx val="25"/>
            <c:bubble3D val="0"/>
            <c:extLst>
              <c:ext xmlns:c16="http://schemas.microsoft.com/office/drawing/2014/chart" uri="{C3380CC4-5D6E-409C-BE32-E72D297353CC}">
                <c16:uniqueId val="{00000007-148A-47B2-9C56-FB73DEBD2540}"/>
              </c:ext>
            </c:extLst>
          </c:dPt>
          <c:dPt>
            <c:idx val="26"/>
            <c:marker>
              <c:symbol val="circle"/>
              <c:size val="8"/>
              <c:spPr>
                <a:noFill/>
                <a:ln>
                  <a:solidFill>
                    <a:schemeClr val="tx1">
                      <a:lumMod val="65000"/>
                      <a:lumOff val="35000"/>
                    </a:schemeClr>
                  </a:solidFill>
                  <a:prstDash val="sysDot"/>
                </a:ln>
              </c:spPr>
            </c:marker>
            <c:bubble3D val="0"/>
            <c:extLst>
              <c:ext xmlns:c16="http://schemas.microsoft.com/office/drawing/2014/chart" uri="{C3380CC4-5D6E-409C-BE32-E72D297353CC}">
                <c16:uniqueId val="{00000008-148A-47B2-9C56-FB73DEBD2540}"/>
              </c:ext>
            </c:extLst>
          </c:dPt>
          <c:cat>
            <c:numRef>
              <c:f>'Data 2.6'!$A$6:$A$35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'Data 2.6'!$G$6:$G$35</c:f>
              <c:numCache>
                <c:formatCode>0.000</c:formatCode>
                <c:ptCount val="30"/>
                <c:pt idx="0">
                  <c:v>3.689559194769888E-3</c:v>
                </c:pt>
                <c:pt idx="1">
                  <c:v>1.8542170589355346E-2</c:v>
                </c:pt>
                <c:pt idx="2">
                  <c:v>5.0874884646915398E-2</c:v>
                </c:pt>
                <c:pt idx="3">
                  <c:v>9.4276586802326756E-2</c:v>
                </c:pt>
                <c:pt idx="4">
                  <c:v>0.14328399236583414</c:v>
                </c:pt>
                <c:pt idx="5">
                  <c:v>0.19789034723031695</c:v>
                </c:pt>
                <c:pt idx="6">
                  <c:v>0.25701081796429032</c:v>
                </c:pt>
                <c:pt idx="7">
                  <c:v>0.31788940668791538</c:v>
                </c:pt>
                <c:pt idx="8">
                  <c:v>0.38199404095240752</c:v>
                </c:pt>
                <c:pt idx="9">
                  <c:v>0.44735912241141418</c:v>
                </c:pt>
                <c:pt idx="10">
                  <c:v>0.52016966235101525</c:v>
                </c:pt>
                <c:pt idx="11">
                  <c:v>0.59783569839602169</c:v>
                </c:pt>
                <c:pt idx="12">
                  <c:v>0.68256459907584266</c:v>
                </c:pt>
                <c:pt idx="13">
                  <c:v>0.77758752199546399</c:v>
                </c:pt>
                <c:pt idx="14">
                  <c:v>0.87503766910236169</c:v>
                </c:pt>
                <c:pt idx="15">
                  <c:v>0.97870214834347657</c:v>
                </c:pt>
                <c:pt idx="16">
                  <c:v>1.0846547586305118</c:v>
                </c:pt>
                <c:pt idx="17">
                  <c:v>1.1893939443811479</c:v>
                </c:pt>
                <c:pt idx="18">
                  <c:v>1.2844144297262472</c:v>
                </c:pt>
                <c:pt idx="19">
                  <c:v>1.3736571335956207</c:v>
                </c:pt>
                <c:pt idx="20">
                  <c:v>1.4546384622973141</c:v>
                </c:pt>
                <c:pt idx="21">
                  <c:v>1.5219122032376597</c:v>
                </c:pt>
                <c:pt idx="22">
                  <c:v>1.5760900924670953</c:v>
                </c:pt>
                <c:pt idx="23">
                  <c:v>1.6214254009261886</c:v>
                </c:pt>
                <c:pt idx="24">
                  <c:v>1.655</c:v>
                </c:pt>
                <c:pt idx="25">
                  <c:v>1.681</c:v>
                </c:pt>
                <c:pt idx="26">
                  <c:v>1.696</c:v>
                </c:pt>
              </c:numCache>
            </c:numRef>
          </c:val>
          <c:smooth val="0"/>
          <c:extLst>
            <c:ext xmlns:c16="http://schemas.microsoft.com/office/drawing/2014/chart" uri="{C3380CC4-5D6E-409C-BE32-E72D297353CC}">
              <c16:uniqueId val="{00000009-148A-47B2-9C56-FB73DEBD2540}"/>
            </c:ext>
          </c:extLst>
        </c:ser>
        <c:ser>
          <c:idx val="6"/>
          <c:order val="6"/>
          <c:tx>
            <c:v>1981</c:v>
          </c:tx>
          <c:spPr>
            <a:ln w="19050" cap="sq">
              <a:solidFill>
                <a:schemeClr val="tx1">
                  <a:lumMod val="65000"/>
                  <a:lumOff val="35000"/>
                </a:schemeClr>
              </a:solidFill>
              <a:prstDash val="dash"/>
            </a:ln>
          </c:spPr>
          <c:marker>
            <c:symbol val="none"/>
          </c:marker>
          <c:dPt>
            <c:idx val="18"/>
            <c:bubble3D val="0"/>
            <c:extLst>
              <c:ext xmlns:c16="http://schemas.microsoft.com/office/drawing/2014/chart" uri="{C3380CC4-5D6E-409C-BE32-E72D297353CC}">
                <c16:uniqueId val="{0000000A-148A-47B2-9C56-FB73DEBD2540}"/>
              </c:ext>
            </c:extLst>
          </c:dPt>
          <c:dPt>
            <c:idx val="19"/>
            <c:bubble3D val="0"/>
            <c:extLst>
              <c:ext xmlns:c16="http://schemas.microsoft.com/office/drawing/2014/chart" uri="{C3380CC4-5D6E-409C-BE32-E72D297353CC}">
                <c16:uniqueId val="{0000000B-148A-47B2-9C56-FB73DEBD2540}"/>
              </c:ext>
            </c:extLst>
          </c:dPt>
          <c:dPt>
            <c:idx val="20"/>
            <c:bubble3D val="0"/>
            <c:extLst>
              <c:ext xmlns:c16="http://schemas.microsoft.com/office/drawing/2014/chart" uri="{C3380CC4-5D6E-409C-BE32-E72D297353CC}">
                <c16:uniqueId val="{0000000C-148A-47B2-9C56-FB73DEBD2540}"/>
              </c:ext>
            </c:extLst>
          </c:dPt>
          <c:dPt>
            <c:idx val="21"/>
            <c:marker>
              <c:symbol val="circle"/>
              <c:size val="8"/>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D-148A-47B2-9C56-FB73DEBD2540}"/>
              </c:ext>
            </c:extLst>
          </c:dPt>
          <c:cat>
            <c:numRef>
              <c:f>'Data 2.6'!$A$6:$A$35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'Data 2.6'!$H$6:$H$35</c:f>
              <c:numCache>
                <c:formatCode>0.000</c:formatCode>
                <c:ptCount val="30"/>
                <c:pt idx="0">
                  <c:v>4.9508014109784018E-3</c:v>
                </c:pt>
                <c:pt idx="1">
                  <c:v>2.0643290768052453E-2</c:v>
                </c:pt>
                <c:pt idx="2">
                  <c:v>5.534449220353381E-2</c:v>
                </c:pt>
                <c:pt idx="3">
                  <c:v>0.10226687177151031</c:v>
                </c:pt>
                <c:pt idx="4">
                  <c:v>0.15499954682178194</c:v>
                </c:pt>
                <c:pt idx="5">
                  <c:v>0.20899147161032339</c:v>
                </c:pt>
                <c:pt idx="6">
                  <c:v>0.26587508703520563</c:v>
                </c:pt>
                <c:pt idx="7">
                  <c:v>0.32284538233994736</c:v>
                </c:pt>
                <c:pt idx="8">
                  <c:v>0.38714915004699491</c:v>
                </c:pt>
                <c:pt idx="9">
                  <c:v>0.45359657642042767</c:v>
                </c:pt>
                <c:pt idx="10">
                  <c:v>0.53017486849600992</c:v>
                </c:pt>
                <c:pt idx="11">
                  <c:v>0.61446605623547357</c:v>
                </c:pt>
                <c:pt idx="12">
                  <c:v>0.70939618673553129</c:v>
                </c:pt>
                <c:pt idx="13">
                  <c:v>0.80964285952121284</c:v>
                </c:pt>
                <c:pt idx="14">
                  <c:v>0.91535690047041185</c:v>
                </c:pt>
                <c:pt idx="15">
                  <c:v>1.0246723275460392</c:v>
                </c:pt>
                <c:pt idx="16">
                  <c:v>1.1325307899589994</c:v>
                </c:pt>
                <c:pt idx="17">
                  <c:v>1.2343802743193506</c:v>
                </c:pt>
                <c:pt idx="18">
                  <c:v>1.3303501616799664</c:v>
                </c:pt>
                <c:pt idx="19">
                  <c:v>1.42</c:v>
                </c:pt>
                <c:pt idx="20">
                  <c:v>1.5</c:v>
                </c:pt>
                <c:pt idx="21">
                  <c:v>1.5680000000000001</c:v>
                </c:pt>
              </c:numCache>
            </c:numRef>
          </c:val>
          <c:smooth val="0"/>
          <c:extLst>
            <c:ext xmlns:c16="http://schemas.microsoft.com/office/drawing/2014/chart" uri="{C3380CC4-5D6E-409C-BE32-E72D297353CC}">
              <c16:uniqueId val="{0000000E-148A-47B2-9C56-FB73DEBD2540}"/>
            </c:ext>
          </c:extLst>
        </c:ser>
        <c:ser>
          <c:idx val="7"/>
          <c:order val="7"/>
          <c:tx>
            <c:strRef>
              <c:f>'Data 2.6'!$I$5</c:f>
              <c:strCache>
                <c:ptCount val="1"/>
                <c:pt idx="0">
                  <c:v>1986</c:v>
                </c:pt>
              </c:strCache>
            </c:strRef>
          </c:tx>
          <c:spPr>
            <a:ln w="63500">
              <a:solidFill>
                <a:srgbClr val="2E8ACA"/>
              </a:solidFill>
              <a:prstDash val="solid"/>
            </a:ln>
          </c:spPr>
          <c:marker>
            <c:symbol val="none"/>
          </c:marker>
          <c:dPt>
            <c:idx val="0"/>
            <c:bubble3D val="0"/>
            <c:extLst>
              <c:ext xmlns:c16="http://schemas.microsoft.com/office/drawing/2014/chart" uri="{C3380CC4-5D6E-409C-BE32-E72D297353CC}">
                <c16:uniqueId val="{0000000F-148A-47B2-9C56-FB73DEBD2540}"/>
              </c:ext>
            </c:extLst>
          </c:dPt>
          <c:dPt>
            <c:idx val="13"/>
            <c:bubble3D val="0"/>
            <c:extLst>
              <c:ext xmlns:c16="http://schemas.microsoft.com/office/drawing/2014/chart" uri="{C3380CC4-5D6E-409C-BE32-E72D297353CC}">
                <c16:uniqueId val="{00000010-148A-47B2-9C56-FB73DEBD2540}"/>
              </c:ext>
            </c:extLst>
          </c:dPt>
          <c:dPt>
            <c:idx val="14"/>
            <c:bubble3D val="0"/>
            <c:extLst>
              <c:ext xmlns:c16="http://schemas.microsoft.com/office/drawing/2014/chart" uri="{C3380CC4-5D6E-409C-BE32-E72D297353CC}">
                <c16:uniqueId val="{00000011-148A-47B2-9C56-FB73DEBD2540}"/>
              </c:ext>
            </c:extLst>
          </c:dPt>
          <c:dPt>
            <c:idx val="15"/>
            <c:bubble3D val="0"/>
            <c:extLst>
              <c:ext xmlns:c16="http://schemas.microsoft.com/office/drawing/2014/chart" uri="{C3380CC4-5D6E-409C-BE32-E72D297353CC}">
                <c16:uniqueId val="{00000012-148A-47B2-9C56-FB73DEBD2540}"/>
              </c:ext>
            </c:extLst>
          </c:dPt>
          <c:dPt>
            <c:idx val="16"/>
            <c:marker>
              <c:symbol val="circle"/>
              <c:size val="11"/>
              <c:spPr>
                <a:solidFill>
                  <a:srgbClr val="2E8ACA"/>
                </a:solidFill>
                <a:ln>
                  <a:solidFill>
                    <a:srgbClr val="2E8ACA"/>
                  </a:solidFill>
                </a:ln>
              </c:spPr>
            </c:marker>
            <c:bubble3D val="0"/>
            <c:extLst>
              <c:ext xmlns:c16="http://schemas.microsoft.com/office/drawing/2014/chart" uri="{C3380CC4-5D6E-409C-BE32-E72D297353CC}">
                <c16:uniqueId val="{00000013-148A-47B2-9C56-FB73DEBD2540}"/>
              </c:ext>
            </c:extLst>
          </c:dPt>
          <c:val>
            <c:numRef>
              <c:f>'Data 2.6'!$I$6:$I$35</c:f>
              <c:numCache>
                <c:formatCode>0.000</c:formatCode>
                <c:ptCount val="30"/>
                <c:pt idx="0">
                  <c:v>4.1301627033792244E-3</c:v>
                </c:pt>
                <c:pt idx="1">
                  <c:v>1.5362240010190632E-2</c:v>
                </c:pt>
                <c:pt idx="2">
                  <c:v>4.3989641425761915E-2</c:v>
                </c:pt>
                <c:pt idx="3">
                  <c:v>8.4798220717780509E-2</c:v>
                </c:pt>
                <c:pt idx="4">
                  <c:v>0.13275870984336441</c:v>
                </c:pt>
                <c:pt idx="5">
                  <c:v>0.18712155087018609</c:v>
                </c:pt>
                <c:pt idx="6">
                  <c:v>0.24719934945828578</c:v>
                </c:pt>
                <c:pt idx="7">
                  <c:v>0.31278995004004589</c:v>
                </c:pt>
                <c:pt idx="8">
                  <c:v>0.38251837318806237</c:v>
                </c:pt>
                <c:pt idx="9">
                  <c:v>0.45294250886602605</c:v>
                </c:pt>
                <c:pt idx="10">
                  <c:v>0.53389032809289405</c:v>
                </c:pt>
                <c:pt idx="11">
                  <c:v>0.61799999999999999</c:v>
                </c:pt>
                <c:pt idx="12">
                  <c:v>0.70499999999999996</c:v>
                </c:pt>
                <c:pt idx="13">
                  <c:v>0.80100000000000005</c:v>
                </c:pt>
                <c:pt idx="14">
                  <c:v>0.89900000000000002</c:v>
                </c:pt>
                <c:pt idx="15">
                  <c:v>0.999</c:v>
                </c:pt>
                <c:pt idx="16">
                  <c:v>1.0960000000000001</c:v>
                </c:pt>
              </c:numCache>
            </c:numRef>
          </c:val>
          <c:smooth val="0"/>
          <c:extLst>
            <c:ext xmlns:c16="http://schemas.microsoft.com/office/drawing/2014/chart" uri="{C3380CC4-5D6E-409C-BE32-E72D297353CC}">
              <c16:uniqueId val="{00000014-148A-47B2-9C56-FB73DEBD2540}"/>
            </c:ext>
          </c:extLst>
        </c:ser>
        <c:ser>
          <c:idx val="8"/>
          <c:order val="8"/>
          <c:tx>
            <c:strRef>
              <c:f>'Data 2.6'!$J$5</c:f>
              <c:strCache>
                <c:ptCount val="1"/>
                <c:pt idx="0">
                  <c:v>1991</c:v>
                </c:pt>
              </c:strCache>
            </c:strRef>
          </c:tx>
          <c:spPr>
            <a:ln w="12700">
              <a:solidFill>
                <a:schemeClr val="tx1">
                  <a:lumMod val="65000"/>
                  <a:lumOff val="35000"/>
                </a:schemeClr>
              </a:solidFill>
            </a:ln>
          </c:spPr>
          <c:marker>
            <c:symbol val="none"/>
          </c:marker>
          <c:dPt>
            <c:idx val="10"/>
            <c:bubble3D val="0"/>
            <c:extLst>
              <c:ext xmlns:c16="http://schemas.microsoft.com/office/drawing/2014/chart" uri="{C3380CC4-5D6E-409C-BE32-E72D297353CC}">
                <c16:uniqueId val="{00000015-148A-47B2-9C56-FB73DEBD2540}"/>
              </c:ext>
            </c:extLst>
          </c:dPt>
          <c:dPt>
            <c:idx val="11"/>
            <c:marker>
              <c:symbol val="circle"/>
              <c:size val="7"/>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16-148A-47B2-9C56-FB73DEBD2540}"/>
              </c:ext>
            </c:extLst>
          </c:dPt>
          <c:dLbls>
            <c:dLbl>
              <c:idx val="10"/>
              <c:layout>
                <c:manualLayout>
                  <c:x val="-2.9878619871258438E-3"/>
                  <c:y val="0"/>
                </c:manualLayout>
              </c:layout>
              <c:tx>
                <c:rich>
                  <a:bodyPr/>
                  <a:lstStyle/>
                  <a:p>
                    <a:r>
                      <a:rPr lang="en-US" sz="1200" b="1"/>
                      <a:t>1991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48A-47B2-9C56-FB73DEBD25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'Data 2.6'!$J$6:$J$17</c:f>
              <c:numCache>
                <c:formatCode>0.000</c:formatCode>
                <c:ptCount val="12"/>
                <c:pt idx="0">
                  <c:v>3.4584669559202664E-3</c:v>
                </c:pt>
                <c:pt idx="1">
                  <c:v>1.4372689944786505E-2</c:v>
                </c:pt>
                <c:pt idx="2">
                  <c:v>4.0366431618424077E-2</c:v>
                </c:pt>
                <c:pt idx="3">
                  <c:v>7.4702455096046977E-2</c:v>
                </c:pt>
                <c:pt idx="4">
                  <c:v>0.11693452377508326</c:v>
                </c:pt>
                <c:pt idx="5">
                  <c:v>0.16177231334136694</c:v>
                </c:pt>
                <c:pt idx="6">
                  <c:v>0.20953311762391036</c:v>
                </c:pt>
                <c:pt idx="7">
                  <c:v>0.26100000000000001</c:v>
                </c:pt>
                <c:pt idx="8">
                  <c:v>0.31453779171283563</c:v>
                </c:pt>
                <c:pt idx="9">
                  <c:v>0.373</c:v>
                </c:pt>
                <c:pt idx="10">
                  <c:v>0.437</c:v>
                </c:pt>
                <c:pt idx="11">
                  <c:v>0.50600000000000001</c:v>
                </c:pt>
              </c:numCache>
            </c:numRef>
          </c:val>
          <c:smooth val="0"/>
          <c:extLst>
            <c:ext xmlns:c16="http://schemas.microsoft.com/office/drawing/2014/chart" uri="{C3380CC4-5D6E-409C-BE32-E72D297353CC}">
              <c16:uniqueId val="{00000017-148A-47B2-9C56-FB73DEBD2540}"/>
            </c:ext>
          </c:extLst>
        </c:ser>
        <c:ser>
          <c:idx val="9"/>
          <c:order val="9"/>
          <c:tx>
            <c:strRef>
              <c:f>'Data 2.6'!$K$5</c:f>
              <c:strCache>
                <c:ptCount val="1"/>
                <c:pt idx="0">
                  <c:v>1996</c:v>
                </c:pt>
              </c:strCache>
            </c:strRef>
          </c:tx>
          <c:spPr>
            <a:ln w="12700">
              <a:solidFill>
                <a:schemeClr val="tx1">
                  <a:lumMod val="65000"/>
                  <a:lumOff val="35000"/>
                </a:schemeClr>
              </a:solidFill>
            </a:ln>
          </c:spPr>
          <c:marker>
            <c:symbol val="none"/>
          </c:marker>
          <c:dPt>
            <c:idx val="5"/>
            <c:bubble3D val="0"/>
            <c:extLst>
              <c:ext xmlns:c16="http://schemas.microsoft.com/office/drawing/2014/chart" uri="{C3380CC4-5D6E-409C-BE32-E72D297353CC}">
                <c16:uniqueId val="{00000018-148A-47B2-9C56-FB73DEBD2540}"/>
              </c:ext>
            </c:extLst>
          </c:dPt>
          <c:dPt>
            <c:idx val="6"/>
            <c:marker>
              <c:symbol val="circle"/>
              <c:size val="7"/>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19-148A-47B2-9C56-FB73DEBD2540}"/>
              </c:ext>
            </c:extLst>
          </c:dPt>
          <c:dLbls>
            <c:dLbl>
              <c:idx val="5"/>
              <c:layout>
                <c:manualLayout>
                  <c:x val="-2.9878619871258438E-3"/>
                  <c:y val="8.9711249861371394E-3"/>
                </c:manualLayout>
              </c:layout>
              <c:tx>
                <c:rich>
                  <a:bodyPr/>
                  <a:lstStyle/>
                  <a:p>
                    <a:r>
                      <a:rPr lang="en-US" sz="1200" b="1"/>
                      <a:t>1996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48A-47B2-9C56-FB73DEBD25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'Data 2.6'!$K$6:$K$12</c:f>
              <c:numCache>
                <c:formatCode>0.000</c:formatCode>
                <c:ptCount val="7"/>
                <c:pt idx="0">
                  <c:v>2.6365603028664143E-3</c:v>
                </c:pt>
                <c:pt idx="1">
                  <c:v>9.6802378439826177E-3</c:v>
                </c:pt>
                <c:pt idx="2">
                  <c:v>2.8000000000000001E-2</c:v>
                </c:pt>
                <c:pt idx="3">
                  <c:v>5.0999999999999997E-2</c:v>
                </c:pt>
                <c:pt idx="4">
                  <c:v>7.9000000000000001E-2</c:v>
                </c:pt>
                <c:pt idx="5">
                  <c:v>0.113</c:v>
                </c:pt>
                <c:pt idx="6">
                  <c:v>0.15</c:v>
                </c:pt>
              </c:numCache>
            </c:numRef>
          </c:val>
          <c:smooth val="0"/>
          <c:extLst>
            <c:ext xmlns:c16="http://schemas.microsoft.com/office/drawing/2014/chart" uri="{C3380CC4-5D6E-409C-BE32-E72D297353CC}">
              <c16:uniqueId val="{0000001A-148A-47B2-9C56-FB73DEBD2540}"/>
            </c:ext>
          </c:extLst>
        </c:ser>
        <c:ser>
          <c:idx val="10"/>
          <c:order val="10"/>
          <c:tx>
            <c:strRef>
              <c:f>'Data 2.6'!$L$5</c:f>
              <c:strCache>
                <c:ptCount val="1"/>
              </c:strCache>
            </c:strRef>
          </c:tx>
          <c:spPr>
            <a:ln>
              <a:solidFill>
                <a:schemeClr val="tx1">
                  <a:lumMod val="65000"/>
                  <a:lumOff val="35000"/>
                </a:schemeClr>
              </a:solidFill>
            </a:ln>
          </c:spPr>
          <c:marker>
            <c:symbol val="none"/>
          </c:marker>
          <c:val>
            <c:numRef>
              <c:f>'Data 2.6'!$L$6:$L$7</c:f>
              <c:numCache>
                <c:formatCode>0.000</c:formatCode>
                <c:ptCount val="2"/>
              </c:numCache>
            </c:numRef>
          </c:val>
          <c:smooth val="0"/>
          <c:extLst>
            <c:ext xmlns:c16="http://schemas.microsoft.com/office/drawing/2014/chart" uri="{C3380CC4-5D6E-409C-BE32-E72D297353CC}">
              <c16:uniqueId val="{0000001B-148A-47B2-9C56-FB73DEBD2540}"/>
            </c:ext>
          </c:extLst>
        </c:ser>
        <c:dLbls>
          <c:showLegendKey val="0"/>
          <c:showVal val="0"/>
          <c:showCatName val="0"/>
          <c:showSerName val="0"/>
          <c:showPercent val="0"/>
          <c:showBubbleSize val="0"/>
        </c:dLbls>
        <c:smooth val="0"/>
        <c:axId val="47573248"/>
        <c:axId val="47595904"/>
      </c:lineChart>
      <c:catAx>
        <c:axId val="47573248"/>
        <c:scaling>
          <c:orientation val="minMax"/>
        </c:scaling>
        <c:delete val="0"/>
        <c:axPos val="b"/>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rPr>
                  <a:t>Age</a:t>
                </a:r>
              </a:p>
            </c:rich>
          </c:tx>
          <c:layout>
            <c:manualLayout>
              <c:xMode val="edge"/>
              <c:yMode val="edge"/>
              <c:x val="0.49402674630534399"/>
              <c:y val="0.92925408509947938"/>
            </c:manualLayout>
          </c:layout>
          <c:overlay val="0"/>
          <c:spPr>
            <a:noFill/>
            <a:ln w="25400">
              <a:noFill/>
            </a:ln>
          </c:spPr>
        </c:title>
        <c:numFmt formatCode="General" sourceLinked="1"/>
        <c:majorTickMark val="out"/>
        <c:minorTickMark val="none"/>
        <c:tickLblPos val="nextTo"/>
        <c:spPr>
          <a:ln w="3175">
            <a:solidFill>
              <a:schemeClr val="tx1"/>
            </a:solidFill>
            <a:prstDash val="solid"/>
          </a:ln>
        </c:spPr>
        <c:txPr>
          <a:bodyPr rot="0" vert="horz"/>
          <a:lstStyle/>
          <a:p>
            <a:pPr>
              <a:defRPr sz="1200" b="0" i="0" u="none" strike="noStrike" baseline="0">
                <a:solidFill>
                  <a:sysClr val="windowText" lastClr="000000"/>
                </a:solidFill>
                <a:latin typeface="Arial"/>
                <a:ea typeface="Arial"/>
                <a:cs typeface="Arial"/>
              </a:defRPr>
            </a:pPr>
            <a:endParaRPr lang="en-US"/>
          </a:p>
        </c:txPr>
        <c:crossAx val="47595904"/>
        <c:crosses val="autoZero"/>
        <c:auto val="1"/>
        <c:lblAlgn val="ctr"/>
        <c:lblOffset val="100"/>
        <c:noMultiLvlLbl val="0"/>
      </c:catAx>
      <c:valAx>
        <c:axId val="47595904"/>
        <c:scaling>
          <c:orientation val="minMax"/>
          <c:max val="2.2000000000000002"/>
          <c:min val="0"/>
        </c:scaling>
        <c:delete val="0"/>
        <c:axPos val="l"/>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rPr>
                  <a:t>Cumulative cohort fertility rate</a:t>
                </a:r>
              </a:p>
            </c:rich>
          </c:tx>
          <c:layout>
            <c:manualLayout>
              <c:xMode val="edge"/>
              <c:yMode val="edge"/>
              <c:x val="4.4004400440044002E-3"/>
              <c:y val="0.26069802731411229"/>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200" b="0" i="0" u="none" strike="noStrike" baseline="0">
                <a:solidFill>
                  <a:sysClr val="windowText" lastClr="000000"/>
                </a:solidFill>
                <a:latin typeface="Arial"/>
                <a:ea typeface="Arial"/>
                <a:cs typeface="Arial"/>
              </a:defRPr>
            </a:pPr>
            <a:endParaRPr lang="en-US"/>
          </a:p>
        </c:txPr>
        <c:crossAx val="47573248"/>
        <c:crosses val="autoZero"/>
        <c:crossBetween val="midCat"/>
        <c:majorUnit val="0.2"/>
      </c:valAx>
      <c:spPr>
        <a:noFill/>
        <a:ln w="25400">
          <a:noFill/>
        </a:ln>
      </c:spPr>
    </c:plotArea>
    <c:plotVisOnly val="1"/>
    <c:dispBlanksAs val="gap"/>
    <c:showDLblsOverMax val="0"/>
  </c:chart>
  <c:spPr>
    <a:noFill/>
    <a:ln w="9525">
      <a:noFill/>
    </a:ln>
  </c:spPr>
  <c:txPr>
    <a:bodyPr/>
    <a:lstStyle/>
    <a:p>
      <a:pPr>
        <a:defRPr sz="16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2.7: Total fertility rates, UK countries, 1971-2017</a:t>
            </a:r>
          </a:p>
        </c:rich>
      </c:tx>
      <c:overlay val="0"/>
    </c:title>
    <c:autoTitleDeleted val="0"/>
    <c:plotArea>
      <c:layout>
        <c:manualLayout>
          <c:layoutTarget val="inner"/>
          <c:xMode val="edge"/>
          <c:yMode val="edge"/>
          <c:x val="9.2928039167517851E-2"/>
          <c:y val="7.9974542655852229E-2"/>
          <c:w val="0.73993229294614038"/>
          <c:h val="0.7601214167477891"/>
        </c:manualLayout>
      </c:layout>
      <c:lineChart>
        <c:grouping val="standard"/>
        <c:varyColors val="0"/>
        <c:ser>
          <c:idx val="0"/>
          <c:order val="0"/>
          <c:tx>
            <c:strRef>
              <c:f>'Data 2.7'!$B$5</c:f>
              <c:strCache>
                <c:ptCount val="1"/>
                <c:pt idx="0">
                  <c:v>England</c:v>
                </c:pt>
              </c:strCache>
            </c:strRef>
          </c:tx>
          <c:spPr>
            <a:ln w="25400">
              <a:solidFill>
                <a:schemeClr val="tx1">
                  <a:lumMod val="65000"/>
                  <a:lumOff val="35000"/>
                </a:schemeClr>
              </a:solidFill>
              <a:prstDash val="sysDot"/>
            </a:ln>
          </c:spPr>
          <c:marker>
            <c:symbol val="none"/>
          </c:marker>
          <c:dPt>
            <c:idx val="43"/>
            <c:bubble3D val="0"/>
            <c:extLst>
              <c:ext xmlns:c16="http://schemas.microsoft.com/office/drawing/2014/chart" uri="{C3380CC4-5D6E-409C-BE32-E72D297353CC}">
                <c16:uniqueId val="{00000000-2AED-432A-8C6C-42BE8B436289}"/>
              </c:ext>
            </c:extLst>
          </c:dPt>
          <c:dPt>
            <c:idx val="45"/>
            <c:bubble3D val="0"/>
            <c:extLst>
              <c:ext xmlns:c16="http://schemas.microsoft.com/office/drawing/2014/chart" uri="{C3380CC4-5D6E-409C-BE32-E72D297353CC}">
                <c16:uniqueId val="{00000001-2AED-432A-8C6C-42BE8B436289}"/>
              </c:ext>
            </c:extLst>
          </c:dPt>
          <c:dPt>
            <c:idx val="46"/>
            <c:marker>
              <c:symbol val="circle"/>
              <c:size val="8"/>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2-2AED-432A-8C6C-42BE8B436289}"/>
              </c:ext>
            </c:extLst>
          </c:dPt>
          <c:cat>
            <c:numRef>
              <c:f>'Data 2.7'!$H$6:$H$52</c:f>
              <c:numCache>
                <c:formatCode>General</c:formatCode>
                <c:ptCount val="47"/>
                <c:pt idx="0">
                  <c:v>1971</c:v>
                </c:pt>
                <c:pt idx="5">
                  <c:v>1976</c:v>
                </c:pt>
                <c:pt idx="10">
                  <c:v>1981</c:v>
                </c:pt>
                <c:pt idx="15">
                  <c:v>1986</c:v>
                </c:pt>
                <c:pt idx="20">
                  <c:v>1991</c:v>
                </c:pt>
                <c:pt idx="25">
                  <c:v>1996</c:v>
                </c:pt>
                <c:pt idx="30">
                  <c:v>2001</c:v>
                </c:pt>
                <c:pt idx="35">
                  <c:v>2006</c:v>
                </c:pt>
                <c:pt idx="40">
                  <c:v>2011</c:v>
                </c:pt>
                <c:pt idx="46">
                  <c:v>2017</c:v>
                </c:pt>
              </c:numCache>
            </c:numRef>
          </c:cat>
          <c:val>
            <c:numRef>
              <c:f>'Data 2.7'!$B$6:$B$52</c:f>
              <c:numCache>
                <c:formatCode>0.00</c:formatCode>
                <c:ptCount val="47"/>
                <c:pt idx="0">
                  <c:v>2.36</c:v>
                </c:pt>
                <c:pt idx="1">
                  <c:v>2.17</c:v>
                </c:pt>
                <c:pt idx="2">
                  <c:v>2</c:v>
                </c:pt>
                <c:pt idx="3">
                  <c:v>1.88</c:v>
                </c:pt>
                <c:pt idx="4">
                  <c:v>1.77</c:v>
                </c:pt>
                <c:pt idx="5">
                  <c:v>1.71</c:v>
                </c:pt>
                <c:pt idx="6">
                  <c:v>1.65</c:v>
                </c:pt>
                <c:pt idx="7">
                  <c:v>1.72</c:v>
                </c:pt>
                <c:pt idx="8">
                  <c:v>1.83</c:v>
                </c:pt>
                <c:pt idx="9">
                  <c:v>1.87</c:v>
                </c:pt>
                <c:pt idx="10">
                  <c:v>1.79</c:v>
                </c:pt>
                <c:pt idx="11">
                  <c:v>1.76</c:v>
                </c:pt>
                <c:pt idx="12">
                  <c:v>1.75</c:v>
                </c:pt>
                <c:pt idx="13">
                  <c:v>1.75</c:v>
                </c:pt>
                <c:pt idx="14">
                  <c:v>1.78</c:v>
                </c:pt>
                <c:pt idx="15">
                  <c:v>1.77</c:v>
                </c:pt>
                <c:pt idx="16">
                  <c:v>1.8</c:v>
                </c:pt>
                <c:pt idx="17">
                  <c:v>1.82</c:v>
                </c:pt>
                <c:pt idx="18">
                  <c:v>1.79</c:v>
                </c:pt>
                <c:pt idx="19">
                  <c:v>1.84</c:v>
                </c:pt>
                <c:pt idx="20">
                  <c:v>1.81</c:v>
                </c:pt>
                <c:pt idx="21">
                  <c:v>1.79</c:v>
                </c:pt>
                <c:pt idx="22">
                  <c:v>1.76</c:v>
                </c:pt>
                <c:pt idx="23">
                  <c:v>1.75</c:v>
                </c:pt>
                <c:pt idx="24">
                  <c:v>1.72</c:v>
                </c:pt>
                <c:pt idx="25">
                  <c:v>1.73</c:v>
                </c:pt>
                <c:pt idx="26">
                  <c:v>1.73</c:v>
                </c:pt>
                <c:pt idx="27">
                  <c:v>1.72</c:v>
                </c:pt>
                <c:pt idx="28">
                  <c:v>1.7</c:v>
                </c:pt>
                <c:pt idx="29">
                  <c:v>1.66</c:v>
                </c:pt>
                <c:pt idx="30">
                  <c:v>1.64</c:v>
                </c:pt>
                <c:pt idx="31">
                  <c:v>1.64</c:v>
                </c:pt>
                <c:pt idx="32">
                  <c:v>1.72</c:v>
                </c:pt>
                <c:pt idx="33">
                  <c:v>1.77</c:v>
                </c:pt>
                <c:pt idx="34">
                  <c:v>1.77</c:v>
                </c:pt>
                <c:pt idx="35">
                  <c:v>1.83</c:v>
                </c:pt>
                <c:pt idx="36">
                  <c:v>1.88</c:v>
                </c:pt>
                <c:pt idx="37">
                  <c:v>1.92</c:v>
                </c:pt>
                <c:pt idx="38" formatCode="General">
                  <c:v>1.91</c:v>
                </c:pt>
                <c:pt idx="39">
                  <c:v>1.94</c:v>
                </c:pt>
                <c:pt idx="40" formatCode="General">
                  <c:v>1.93</c:v>
                </c:pt>
                <c:pt idx="41" formatCode="General">
                  <c:v>1.94</c:v>
                </c:pt>
                <c:pt idx="42" formatCode="General">
                  <c:v>1.85</c:v>
                </c:pt>
                <c:pt idx="43" formatCode="General">
                  <c:v>1.83</c:v>
                </c:pt>
                <c:pt idx="44" formatCode="General">
                  <c:v>1.82</c:v>
                </c:pt>
                <c:pt idx="45" formatCode="General">
                  <c:v>1.81</c:v>
                </c:pt>
                <c:pt idx="46" formatCode="General">
                  <c:v>1.76</c:v>
                </c:pt>
              </c:numCache>
            </c:numRef>
          </c:val>
          <c:smooth val="0"/>
          <c:extLst>
            <c:ext xmlns:c16="http://schemas.microsoft.com/office/drawing/2014/chart" uri="{C3380CC4-5D6E-409C-BE32-E72D297353CC}">
              <c16:uniqueId val="{00000003-2AED-432A-8C6C-42BE8B436289}"/>
            </c:ext>
          </c:extLst>
        </c:ser>
        <c:ser>
          <c:idx val="1"/>
          <c:order val="1"/>
          <c:tx>
            <c:strRef>
              <c:f>'Data 2.7'!$C$5</c:f>
              <c:strCache>
                <c:ptCount val="1"/>
                <c:pt idx="0">
                  <c:v>Wales</c:v>
                </c:pt>
              </c:strCache>
            </c:strRef>
          </c:tx>
          <c:spPr>
            <a:ln w="12700">
              <a:solidFill>
                <a:schemeClr val="tx1">
                  <a:lumMod val="65000"/>
                  <a:lumOff val="35000"/>
                </a:schemeClr>
              </a:solidFill>
              <a:prstDash val="solid"/>
            </a:ln>
          </c:spPr>
          <c:marker>
            <c:symbol val="none"/>
          </c:marker>
          <c:dPt>
            <c:idx val="43"/>
            <c:bubble3D val="0"/>
            <c:extLst>
              <c:ext xmlns:c16="http://schemas.microsoft.com/office/drawing/2014/chart" uri="{C3380CC4-5D6E-409C-BE32-E72D297353CC}">
                <c16:uniqueId val="{00000004-2AED-432A-8C6C-42BE8B436289}"/>
              </c:ext>
            </c:extLst>
          </c:dPt>
          <c:dPt>
            <c:idx val="45"/>
            <c:bubble3D val="0"/>
            <c:extLst>
              <c:ext xmlns:c16="http://schemas.microsoft.com/office/drawing/2014/chart" uri="{C3380CC4-5D6E-409C-BE32-E72D297353CC}">
                <c16:uniqueId val="{00000005-2AED-432A-8C6C-42BE8B436289}"/>
              </c:ext>
            </c:extLst>
          </c:dPt>
          <c:dPt>
            <c:idx val="46"/>
            <c:marker>
              <c:symbol val="circle"/>
              <c:size val="8"/>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6-2AED-432A-8C6C-42BE8B436289}"/>
              </c:ext>
            </c:extLst>
          </c:dPt>
          <c:cat>
            <c:numRef>
              <c:f>'Data 2.7'!$H$6:$H$52</c:f>
              <c:numCache>
                <c:formatCode>General</c:formatCode>
                <c:ptCount val="47"/>
                <c:pt idx="0">
                  <c:v>1971</c:v>
                </c:pt>
                <c:pt idx="5">
                  <c:v>1976</c:v>
                </c:pt>
                <c:pt idx="10">
                  <c:v>1981</c:v>
                </c:pt>
                <c:pt idx="15">
                  <c:v>1986</c:v>
                </c:pt>
                <c:pt idx="20">
                  <c:v>1991</c:v>
                </c:pt>
                <c:pt idx="25">
                  <c:v>1996</c:v>
                </c:pt>
                <c:pt idx="30">
                  <c:v>2001</c:v>
                </c:pt>
                <c:pt idx="35">
                  <c:v>2006</c:v>
                </c:pt>
                <c:pt idx="40">
                  <c:v>2011</c:v>
                </c:pt>
                <c:pt idx="46">
                  <c:v>2017</c:v>
                </c:pt>
              </c:numCache>
            </c:numRef>
          </c:cat>
          <c:val>
            <c:numRef>
              <c:f>'Data 2.7'!$C$6:$C$52</c:f>
              <c:numCache>
                <c:formatCode>0.00</c:formatCode>
                <c:ptCount val="47"/>
                <c:pt idx="0">
                  <c:v>2.4</c:v>
                </c:pt>
                <c:pt idx="1">
                  <c:v>2.2200000000000002</c:v>
                </c:pt>
                <c:pt idx="2">
                  <c:v>2.0499999999999998</c:v>
                </c:pt>
                <c:pt idx="3">
                  <c:v>1.94</c:v>
                </c:pt>
                <c:pt idx="4">
                  <c:v>1.83</c:v>
                </c:pt>
                <c:pt idx="5">
                  <c:v>1.76</c:v>
                </c:pt>
                <c:pt idx="6">
                  <c:v>1.71</c:v>
                </c:pt>
                <c:pt idx="7">
                  <c:v>1.79</c:v>
                </c:pt>
                <c:pt idx="8">
                  <c:v>1.91</c:v>
                </c:pt>
                <c:pt idx="9">
                  <c:v>1.95</c:v>
                </c:pt>
                <c:pt idx="10">
                  <c:v>1.87</c:v>
                </c:pt>
                <c:pt idx="11">
                  <c:v>1.86</c:v>
                </c:pt>
                <c:pt idx="12">
                  <c:v>1.83</c:v>
                </c:pt>
                <c:pt idx="13">
                  <c:v>1.83</c:v>
                </c:pt>
                <c:pt idx="14">
                  <c:v>1.86</c:v>
                </c:pt>
                <c:pt idx="15">
                  <c:v>1.86</c:v>
                </c:pt>
                <c:pt idx="16">
                  <c:v>1.88</c:v>
                </c:pt>
                <c:pt idx="17">
                  <c:v>1.91</c:v>
                </c:pt>
                <c:pt idx="18">
                  <c:v>1.86</c:v>
                </c:pt>
                <c:pt idx="19">
                  <c:v>1.91</c:v>
                </c:pt>
                <c:pt idx="20">
                  <c:v>1.88</c:v>
                </c:pt>
                <c:pt idx="21">
                  <c:v>1.87</c:v>
                </c:pt>
                <c:pt idx="22">
                  <c:v>1.84</c:v>
                </c:pt>
                <c:pt idx="23">
                  <c:v>1.79</c:v>
                </c:pt>
                <c:pt idx="24">
                  <c:v>1.77</c:v>
                </c:pt>
                <c:pt idx="25">
                  <c:v>1.81</c:v>
                </c:pt>
                <c:pt idx="26">
                  <c:v>1.81</c:v>
                </c:pt>
                <c:pt idx="27">
                  <c:v>1.78</c:v>
                </c:pt>
                <c:pt idx="28">
                  <c:v>1.72</c:v>
                </c:pt>
                <c:pt idx="29">
                  <c:v>1.68</c:v>
                </c:pt>
                <c:pt idx="30">
                  <c:v>1.66</c:v>
                </c:pt>
                <c:pt idx="31">
                  <c:v>1.64</c:v>
                </c:pt>
                <c:pt idx="32">
                  <c:v>1.71</c:v>
                </c:pt>
                <c:pt idx="33">
                  <c:v>1.76</c:v>
                </c:pt>
                <c:pt idx="34">
                  <c:v>1.78</c:v>
                </c:pt>
                <c:pt idx="35">
                  <c:v>1.82</c:v>
                </c:pt>
                <c:pt idx="36">
                  <c:v>1.86</c:v>
                </c:pt>
                <c:pt idx="37">
                  <c:v>1.91</c:v>
                </c:pt>
                <c:pt idx="38" formatCode="General">
                  <c:v>1.87</c:v>
                </c:pt>
                <c:pt idx="39">
                  <c:v>1.92</c:v>
                </c:pt>
                <c:pt idx="40" formatCode="General">
                  <c:v>1.9</c:v>
                </c:pt>
                <c:pt idx="41" formatCode="General">
                  <c:v>1.88</c:v>
                </c:pt>
                <c:pt idx="42">
                  <c:v>1.8</c:v>
                </c:pt>
                <c:pt idx="43">
                  <c:v>1.78</c:v>
                </c:pt>
                <c:pt idx="44" formatCode="General">
                  <c:v>1.77</c:v>
                </c:pt>
                <c:pt idx="45" formatCode="General">
                  <c:v>1.74</c:v>
                </c:pt>
                <c:pt idx="46" formatCode="General">
                  <c:v>1.69</c:v>
                </c:pt>
              </c:numCache>
            </c:numRef>
          </c:val>
          <c:smooth val="0"/>
          <c:extLst>
            <c:ext xmlns:c16="http://schemas.microsoft.com/office/drawing/2014/chart" uri="{C3380CC4-5D6E-409C-BE32-E72D297353CC}">
              <c16:uniqueId val="{00000007-2AED-432A-8C6C-42BE8B436289}"/>
            </c:ext>
          </c:extLst>
        </c:ser>
        <c:ser>
          <c:idx val="3"/>
          <c:order val="3"/>
          <c:tx>
            <c:strRef>
              <c:f>'Data 2.7'!$E$5</c:f>
              <c:strCache>
                <c:ptCount val="1"/>
                <c:pt idx="0">
                  <c:v>N. Ireland</c:v>
                </c:pt>
              </c:strCache>
            </c:strRef>
          </c:tx>
          <c:spPr>
            <a:ln>
              <a:solidFill>
                <a:schemeClr val="tx1">
                  <a:lumMod val="65000"/>
                  <a:lumOff val="35000"/>
                </a:schemeClr>
              </a:solidFill>
              <a:prstDash val="dash"/>
            </a:ln>
          </c:spPr>
          <c:marker>
            <c:symbol val="none"/>
          </c:marker>
          <c:dPt>
            <c:idx val="45"/>
            <c:marker>
              <c:symbol val="circle"/>
              <c:size val="8"/>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8-2AED-432A-8C6C-42BE8B436289}"/>
              </c:ext>
            </c:extLst>
          </c:dPt>
          <c:val>
            <c:numRef>
              <c:f>'Data 2.7'!$E$6:$E$52</c:f>
              <c:numCache>
                <c:formatCode>0.00</c:formatCode>
                <c:ptCount val="47"/>
                <c:pt idx="0">
                  <c:v>3.12</c:v>
                </c:pt>
                <c:pt idx="1">
                  <c:v>2.93</c:v>
                </c:pt>
                <c:pt idx="2">
                  <c:v>2.75</c:v>
                </c:pt>
                <c:pt idx="3">
                  <c:v>2.6</c:v>
                </c:pt>
                <c:pt idx="4">
                  <c:v>2.58</c:v>
                </c:pt>
                <c:pt idx="5">
                  <c:v>2.6</c:v>
                </c:pt>
                <c:pt idx="6">
                  <c:v>2.58</c:v>
                </c:pt>
                <c:pt idx="7">
                  <c:v>2.63</c:v>
                </c:pt>
                <c:pt idx="8">
                  <c:v>2.7</c:v>
                </c:pt>
                <c:pt idx="9">
                  <c:v>2.6</c:v>
                </c:pt>
                <c:pt idx="10">
                  <c:v>2.59</c:v>
                </c:pt>
                <c:pt idx="11">
                  <c:v>2.5299999999999998</c:v>
                </c:pt>
                <c:pt idx="12">
                  <c:v>2.5099999999999998</c:v>
                </c:pt>
                <c:pt idx="13">
                  <c:v>2.5</c:v>
                </c:pt>
                <c:pt idx="14">
                  <c:v>2.4500000000000002</c:v>
                </c:pt>
                <c:pt idx="15">
                  <c:v>2.4500000000000002</c:v>
                </c:pt>
                <c:pt idx="16">
                  <c:v>2.39</c:v>
                </c:pt>
                <c:pt idx="17">
                  <c:v>2.35</c:v>
                </c:pt>
                <c:pt idx="18">
                  <c:v>2.19</c:v>
                </c:pt>
                <c:pt idx="19">
                  <c:v>2.21</c:v>
                </c:pt>
                <c:pt idx="20">
                  <c:v>2.16</c:v>
                </c:pt>
                <c:pt idx="21">
                  <c:v>2.08</c:v>
                </c:pt>
                <c:pt idx="22">
                  <c:v>2.0099999999999998</c:v>
                </c:pt>
                <c:pt idx="23">
                  <c:v>1.95</c:v>
                </c:pt>
                <c:pt idx="24">
                  <c:v>1.91</c:v>
                </c:pt>
                <c:pt idx="25">
                  <c:v>1.95</c:v>
                </c:pt>
                <c:pt idx="26">
                  <c:v>1.93</c:v>
                </c:pt>
                <c:pt idx="27">
                  <c:v>1.9</c:v>
                </c:pt>
                <c:pt idx="28">
                  <c:v>1.86</c:v>
                </c:pt>
                <c:pt idx="29">
                  <c:v>1.75</c:v>
                </c:pt>
                <c:pt idx="30">
                  <c:v>1.8</c:v>
                </c:pt>
                <c:pt idx="31">
                  <c:v>1.76</c:v>
                </c:pt>
                <c:pt idx="32">
                  <c:v>1.79</c:v>
                </c:pt>
                <c:pt idx="33">
                  <c:v>1.84</c:v>
                </c:pt>
                <c:pt idx="34">
                  <c:v>1.84</c:v>
                </c:pt>
                <c:pt idx="35">
                  <c:v>1.9</c:v>
                </c:pt>
                <c:pt idx="36">
                  <c:v>1.98</c:v>
                </c:pt>
                <c:pt idx="37">
                  <c:v>2.0499999999999998</c:v>
                </c:pt>
                <c:pt idx="38" formatCode="General">
                  <c:v>1.99</c:v>
                </c:pt>
                <c:pt idx="39">
                  <c:v>2.02</c:v>
                </c:pt>
                <c:pt idx="40" formatCode="General">
                  <c:v>2.02</c:v>
                </c:pt>
                <c:pt idx="41" formatCode="General">
                  <c:v>2.0299999999999998</c:v>
                </c:pt>
                <c:pt idx="42" formatCode="General">
                  <c:v>1.96</c:v>
                </c:pt>
                <c:pt idx="43" formatCode="General">
                  <c:v>1.97</c:v>
                </c:pt>
                <c:pt idx="44">
                  <c:v>1.96</c:v>
                </c:pt>
                <c:pt idx="45">
                  <c:v>1.95</c:v>
                </c:pt>
              </c:numCache>
            </c:numRef>
          </c:val>
          <c:smooth val="0"/>
          <c:extLst>
            <c:ext xmlns:c16="http://schemas.microsoft.com/office/drawing/2014/chart" uri="{C3380CC4-5D6E-409C-BE32-E72D297353CC}">
              <c16:uniqueId val="{00000009-2AED-432A-8C6C-42BE8B436289}"/>
            </c:ext>
          </c:extLst>
        </c:ser>
        <c:dLbls>
          <c:showLegendKey val="0"/>
          <c:showVal val="0"/>
          <c:showCatName val="0"/>
          <c:showSerName val="0"/>
          <c:showPercent val="0"/>
          <c:showBubbleSize val="0"/>
        </c:dLbls>
        <c:marker val="1"/>
        <c:smooth val="0"/>
        <c:axId val="47792896"/>
        <c:axId val="47794816"/>
      </c:lineChart>
      <c:lineChart>
        <c:grouping val="standard"/>
        <c:varyColors val="0"/>
        <c:ser>
          <c:idx val="2"/>
          <c:order val="2"/>
          <c:tx>
            <c:strRef>
              <c:f>'Data 2.7'!$D$5</c:f>
              <c:strCache>
                <c:ptCount val="1"/>
                <c:pt idx="0">
                  <c:v>Scotland</c:v>
                </c:pt>
              </c:strCache>
            </c:strRef>
          </c:tx>
          <c:spPr>
            <a:ln w="50800">
              <a:solidFill>
                <a:srgbClr val="2E8ACA"/>
              </a:solidFill>
              <a:prstDash val="solid"/>
            </a:ln>
          </c:spPr>
          <c:marker>
            <c:symbol val="none"/>
          </c:marker>
          <c:dPt>
            <c:idx val="43"/>
            <c:bubble3D val="0"/>
            <c:extLst>
              <c:ext xmlns:c16="http://schemas.microsoft.com/office/drawing/2014/chart" uri="{C3380CC4-5D6E-409C-BE32-E72D297353CC}">
                <c16:uniqueId val="{0000000A-2AED-432A-8C6C-42BE8B436289}"/>
              </c:ext>
            </c:extLst>
          </c:dPt>
          <c:dPt>
            <c:idx val="45"/>
            <c:bubble3D val="0"/>
            <c:extLst>
              <c:ext xmlns:c16="http://schemas.microsoft.com/office/drawing/2014/chart" uri="{C3380CC4-5D6E-409C-BE32-E72D297353CC}">
                <c16:uniqueId val="{0000000B-2AED-432A-8C6C-42BE8B436289}"/>
              </c:ext>
            </c:extLst>
          </c:dPt>
          <c:dPt>
            <c:idx val="46"/>
            <c:marker>
              <c:symbol val="circle"/>
              <c:size val="11"/>
              <c:spPr>
                <a:solidFill>
                  <a:srgbClr val="2E8ACA"/>
                </a:solidFill>
                <a:ln>
                  <a:solidFill>
                    <a:srgbClr val="2E8ACA"/>
                  </a:solidFill>
                </a:ln>
              </c:spPr>
            </c:marker>
            <c:bubble3D val="0"/>
            <c:spPr>
              <a:ln w="50800">
                <a:solidFill>
                  <a:srgbClr val="2E8ACA"/>
                </a:solidFill>
                <a:prstDash val="solid"/>
              </a:ln>
            </c:spPr>
            <c:extLst>
              <c:ext xmlns:c16="http://schemas.microsoft.com/office/drawing/2014/chart" uri="{C3380CC4-5D6E-409C-BE32-E72D297353CC}">
                <c16:uniqueId val="{0000000D-2AED-432A-8C6C-42BE8B436289}"/>
              </c:ext>
            </c:extLst>
          </c:dPt>
          <c:cat>
            <c:numRef>
              <c:f>'Data 2.7'!$H$6:$H$52</c:f>
              <c:numCache>
                <c:formatCode>General</c:formatCode>
                <c:ptCount val="47"/>
                <c:pt idx="0">
                  <c:v>1971</c:v>
                </c:pt>
                <c:pt idx="5">
                  <c:v>1976</c:v>
                </c:pt>
                <c:pt idx="10">
                  <c:v>1981</c:v>
                </c:pt>
                <c:pt idx="15">
                  <c:v>1986</c:v>
                </c:pt>
                <c:pt idx="20">
                  <c:v>1991</c:v>
                </c:pt>
                <c:pt idx="25">
                  <c:v>1996</c:v>
                </c:pt>
                <c:pt idx="30">
                  <c:v>2001</c:v>
                </c:pt>
                <c:pt idx="35">
                  <c:v>2006</c:v>
                </c:pt>
                <c:pt idx="40">
                  <c:v>2011</c:v>
                </c:pt>
                <c:pt idx="46">
                  <c:v>2017</c:v>
                </c:pt>
              </c:numCache>
            </c:numRef>
          </c:cat>
          <c:val>
            <c:numRef>
              <c:f>'Data 2.7'!$D$6:$D$52</c:f>
              <c:numCache>
                <c:formatCode>0.00</c:formatCode>
                <c:ptCount val="47"/>
                <c:pt idx="0">
                  <c:v>2.5299999999999998</c:v>
                </c:pt>
                <c:pt idx="1">
                  <c:v>2.27</c:v>
                </c:pt>
                <c:pt idx="2">
                  <c:v>2.13</c:v>
                </c:pt>
                <c:pt idx="3">
                  <c:v>1.97</c:v>
                </c:pt>
                <c:pt idx="4">
                  <c:v>1.9</c:v>
                </c:pt>
                <c:pt idx="5">
                  <c:v>1.8</c:v>
                </c:pt>
                <c:pt idx="6">
                  <c:v>1.7</c:v>
                </c:pt>
                <c:pt idx="7">
                  <c:v>1.74</c:v>
                </c:pt>
                <c:pt idx="8">
                  <c:v>1.84</c:v>
                </c:pt>
                <c:pt idx="9">
                  <c:v>1.84</c:v>
                </c:pt>
                <c:pt idx="10">
                  <c:v>1.84</c:v>
                </c:pt>
                <c:pt idx="11">
                  <c:v>1.74</c:v>
                </c:pt>
                <c:pt idx="12">
                  <c:v>1.7</c:v>
                </c:pt>
                <c:pt idx="13">
                  <c:v>1.68</c:v>
                </c:pt>
                <c:pt idx="14">
                  <c:v>1.7</c:v>
                </c:pt>
                <c:pt idx="15">
                  <c:v>1.67</c:v>
                </c:pt>
                <c:pt idx="16">
                  <c:v>1.68</c:v>
                </c:pt>
                <c:pt idx="17">
                  <c:v>1.68</c:v>
                </c:pt>
                <c:pt idx="18">
                  <c:v>1.61</c:v>
                </c:pt>
                <c:pt idx="19">
                  <c:v>1.67</c:v>
                </c:pt>
                <c:pt idx="20">
                  <c:v>1.7</c:v>
                </c:pt>
                <c:pt idx="21">
                  <c:v>1.67</c:v>
                </c:pt>
                <c:pt idx="22">
                  <c:v>1.62</c:v>
                </c:pt>
                <c:pt idx="23">
                  <c:v>1.58</c:v>
                </c:pt>
                <c:pt idx="24">
                  <c:v>1.56</c:v>
                </c:pt>
                <c:pt idx="25">
                  <c:v>1.56</c:v>
                </c:pt>
                <c:pt idx="26">
                  <c:v>1.59</c:v>
                </c:pt>
                <c:pt idx="27">
                  <c:v>1.55</c:v>
                </c:pt>
                <c:pt idx="28">
                  <c:v>1.52</c:v>
                </c:pt>
                <c:pt idx="29">
                  <c:v>1.48</c:v>
                </c:pt>
                <c:pt idx="30">
                  <c:v>1.49</c:v>
                </c:pt>
                <c:pt idx="31">
                  <c:v>1.47</c:v>
                </c:pt>
                <c:pt idx="32">
                  <c:v>1.52</c:v>
                </c:pt>
                <c:pt idx="33">
                  <c:v>1.58</c:v>
                </c:pt>
                <c:pt idx="34">
                  <c:v>1.6</c:v>
                </c:pt>
                <c:pt idx="35">
                  <c:v>1.64</c:v>
                </c:pt>
                <c:pt idx="36">
                  <c:v>1.7</c:v>
                </c:pt>
                <c:pt idx="37">
                  <c:v>1.77</c:v>
                </c:pt>
                <c:pt idx="38">
                  <c:v>1.73</c:v>
                </c:pt>
                <c:pt idx="39">
                  <c:v>1.72</c:v>
                </c:pt>
                <c:pt idx="40">
                  <c:v>1.69</c:v>
                </c:pt>
                <c:pt idx="41" formatCode="General">
                  <c:v>1.67</c:v>
                </c:pt>
                <c:pt idx="42">
                  <c:v>1.61</c:v>
                </c:pt>
                <c:pt idx="43">
                  <c:v>1.62</c:v>
                </c:pt>
                <c:pt idx="44">
                  <c:v>1.56</c:v>
                </c:pt>
                <c:pt idx="45">
                  <c:v>1.52</c:v>
                </c:pt>
                <c:pt idx="46">
                  <c:v>1.47</c:v>
                </c:pt>
              </c:numCache>
            </c:numRef>
          </c:val>
          <c:smooth val="0"/>
          <c:extLst>
            <c:ext xmlns:c16="http://schemas.microsoft.com/office/drawing/2014/chart" uri="{C3380CC4-5D6E-409C-BE32-E72D297353CC}">
              <c16:uniqueId val="{0000000E-2AED-432A-8C6C-42BE8B436289}"/>
            </c:ext>
          </c:extLst>
        </c:ser>
        <c:dLbls>
          <c:showLegendKey val="0"/>
          <c:showVal val="0"/>
          <c:showCatName val="0"/>
          <c:showSerName val="0"/>
          <c:showPercent val="0"/>
          <c:showBubbleSize val="0"/>
        </c:dLbls>
        <c:marker val="1"/>
        <c:smooth val="0"/>
        <c:axId val="47814912"/>
        <c:axId val="47813376"/>
      </c:lineChart>
      <c:catAx>
        <c:axId val="47792896"/>
        <c:scaling>
          <c:orientation val="minMax"/>
        </c:scaling>
        <c:delete val="0"/>
        <c:axPos val="b"/>
        <c:title>
          <c:tx>
            <c:rich>
              <a:bodyPr/>
              <a:lstStyle/>
              <a:p>
                <a:pPr>
                  <a:defRPr sz="1325" b="1" i="0" u="none" strike="noStrike" baseline="0">
                    <a:solidFill>
                      <a:schemeClr val="tx1"/>
                    </a:solidFill>
                    <a:latin typeface="Arial"/>
                    <a:ea typeface="Arial"/>
                    <a:cs typeface="Arial"/>
                  </a:defRPr>
                </a:pPr>
                <a:r>
                  <a:rPr lang="en-GB" sz="1400">
                    <a:solidFill>
                      <a:schemeClr val="tx1"/>
                    </a:solidFill>
                  </a:rPr>
                  <a:t>Year</a:t>
                </a:r>
              </a:p>
            </c:rich>
          </c:tx>
          <c:layout>
            <c:manualLayout>
              <c:xMode val="edge"/>
              <c:yMode val="edge"/>
              <c:x val="0.44580087489063869"/>
              <c:y val="0.91121412640321364"/>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7794816"/>
        <c:crosses val="autoZero"/>
        <c:auto val="1"/>
        <c:lblAlgn val="ctr"/>
        <c:lblOffset val="100"/>
        <c:tickLblSkip val="4"/>
        <c:tickMarkSkip val="2"/>
        <c:noMultiLvlLbl val="0"/>
      </c:catAx>
      <c:valAx>
        <c:axId val="47794816"/>
        <c:scaling>
          <c:orientation val="minMax"/>
        </c:scaling>
        <c:delete val="0"/>
        <c:axPos val="l"/>
        <c:title>
          <c:tx>
            <c:rich>
              <a:bodyPr/>
              <a:lstStyle/>
              <a:p>
                <a:pPr>
                  <a:defRPr sz="1400" b="1" i="0" u="none" strike="noStrike" baseline="0">
                    <a:solidFill>
                      <a:schemeClr val="tx1"/>
                    </a:solidFill>
                    <a:latin typeface="Arial"/>
                    <a:ea typeface="Arial"/>
                    <a:cs typeface="Arial"/>
                  </a:defRPr>
                </a:pPr>
                <a:r>
                  <a:rPr lang="en-GB" sz="1400">
                    <a:solidFill>
                      <a:schemeClr val="tx1"/>
                    </a:solidFill>
                  </a:rPr>
                  <a:t>Total fertility rate</a:t>
                </a:r>
              </a:p>
            </c:rich>
          </c:tx>
          <c:layout>
            <c:manualLayout>
              <c:xMode val="edge"/>
              <c:yMode val="edge"/>
              <c:x val="4.4004400440044002E-3"/>
              <c:y val="0.34897669513365209"/>
            </c:manualLayout>
          </c:layout>
          <c:overlay val="0"/>
          <c:spPr>
            <a:noFill/>
            <a:ln w="25400">
              <a:noFill/>
            </a:ln>
          </c:spPr>
        </c:title>
        <c:numFmt formatCode="0.0" sourceLinked="0"/>
        <c:majorTickMark val="out"/>
        <c:minorTickMark val="none"/>
        <c:tickLblPos val="nextTo"/>
        <c:spPr>
          <a:ln w="3175">
            <a:noFill/>
            <a:prstDash val="solid"/>
          </a:ln>
        </c:spPr>
        <c:txPr>
          <a:bodyPr rot="0" vert="horz"/>
          <a:lstStyle/>
          <a:p>
            <a:pPr>
              <a:defRPr sz="300" b="0" i="0" u="none" strike="noStrike" baseline="0">
                <a:solidFill>
                  <a:schemeClr val="bg1"/>
                </a:solidFill>
                <a:latin typeface="Arial"/>
                <a:ea typeface="Arial"/>
                <a:cs typeface="Arial"/>
              </a:defRPr>
            </a:pPr>
            <a:endParaRPr lang="en-US"/>
          </a:p>
        </c:txPr>
        <c:crossAx val="47792896"/>
        <c:crosses val="autoZero"/>
        <c:crossBetween val="midCat"/>
      </c:valAx>
      <c:valAx>
        <c:axId val="47813376"/>
        <c:scaling>
          <c:orientation val="minMax"/>
          <c:max val="3.5"/>
          <c:min val="0"/>
        </c:scaling>
        <c:delete val="0"/>
        <c:axPos val="l"/>
        <c:numFmt formatCode="0.0" sourceLinked="0"/>
        <c:majorTickMark val="out"/>
        <c:minorTickMark val="none"/>
        <c:tickLblPos val="nextTo"/>
        <c:spPr>
          <a:ln>
            <a:solidFill>
              <a:schemeClr val="tx1"/>
            </a:solidFill>
          </a:ln>
        </c:spPr>
        <c:txPr>
          <a:bodyPr/>
          <a:lstStyle/>
          <a:p>
            <a:pPr>
              <a:defRPr sz="1200"/>
            </a:pPr>
            <a:endParaRPr lang="en-US"/>
          </a:p>
        </c:txPr>
        <c:crossAx val="47814912"/>
        <c:crosses val="autoZero"/>
        <c:crossBetween val="midCat"/>
      </c:valAx>
      <c:catAx>
        <c:axId val="47814912"/>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pPr>
            <a:endParaRPr lang="en-US"/>
          </a:p>
        </c:txPr>
        <c:crossAx val="47813376"/>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600" b="0" i="0" u="none" strike="noStrike" baseline="0">
          <a:solidFill>
            <a:srgbClr val="000000"/>
          </a:solidFill>
          <a:latin typeface="Arial"/>
          <a:ea typeface="Arial"/>
          <a:cs typeface="Arial"/>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Figure 3.1: Deaths in Scotland, 1994-2017, numbers and age-standardised death rates</a:t>
            </a:r>
          </a:p>
        </c:rich>
      </c:tx>
      <c:overlay val="0"/>
    </c:title>
    <c:autoTitleDeleted val="0"/>
    <c:plotArea>
      <c:layout>
        <c:manualLayout>
          <c:layoutTarget val="inner"/>
          <c:xMode val="edge"/>
          <c:yMode val="edge"/>
          <c:x val="0.10479350237966679"/>
          <c:y val="6.2923145271694431E-2"/>
          <c:w val="0.79027644905074601"/>
          <c:h val="0.83211073762478827"/>
        </c:manualLayout>
      </c:layout>
      <c:lineChart>
        <c:grouping val="standard"/>
        <c:varyColors val="0"/>
        <c:ser>
          <c:idx val="1"/>
          <c:order val="1"/>
          <c:tx>
            <c:strRef>
              <c:f>'Data 3.1'!$C$5</c:f>
              <c:strCache>
                <c:ptCount val="1"/>
                <c:pt idx="0">
                  <c:v>Number </c:v>
                </c:pt>
              </c:strCache>
            </c:strRef>
          </c:tx>
          <c:spPr>
            <a:ln w="44450">
              <a:solidFill>
                <a:srgbClr val="284F99"/>
              </a:solidFill>
            </a:ln>
          </c:spPr>
          <c:marker>
            <c:symbol val="none"/>
          </c:marker>
          <c:cat>
            <c:numRef>
              <c:f>'Data 3.1'!$F$6:$F$29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3.1'!$C$6:$C$29</c:f>
              <c:numCache>
                <c:formatCode>#,##0\ \ </c:formatCode>
                <c:ptCount val="24"/>
                <c:pt idx="0">
                  <c:v>59328</c:v>
                </c:pt>
                <c:pt idx="1">
                  <c:v>60500</c:v>
                </c:pt>
                <c:pt idx="2">
                  <c:v>60654</c:v>
                </c:pt>
                <c:pt idx="3">
                  <c:v>59494</c:v>
                </c:pt>
                <c:pt idx="4">
                  <c:v>59164</c:v>
                </c:pt>
                <c:pt idx="5">
                  <c:v>60281</c:v>
                </c:pt>
                <c:pt idx="6">
                  <c:v>57799</c:v>
                </c:pt>
                <c:pt idx="7">
                  <c:v>57382</c:v>
                </c:pt>
                <c:pt idx="8">
                  <c:v>58103</c:v>
                </c:pt>
                <c:pt idx="9">
                  <c:v>58472</c:v>
                </c:pt>
                <c:pt idx="10">
                  <c:v>56187</c:v>
                </c:pt>
                <c:pt idx="11">
                  <c:v>55747</c:v>
                </c:pt>
                <c:pt idx="12">
                  <c:v>55093</c:v>
                </c:pt>
                <c:pt idx="13">
                  <c:v>55986</c:v>
                </c:pt>
                <c:pt idx="14">
                  <c:v>55700</c:v>
                </c:pt>
                <c:pt idx="15">
                  <c:v>53856</c:v>
                </c:pt>
                <c:pt idx="16">
                  <c:v>53967</c:v>
                </c:pt>
                <c:pt idx="17">
                  <c:v>53661</c:v>
                </c:pt>
                <c:pt idx="18">
                  <c:v>54937</c:v>
                </c:pt>
                <c:pt idx="19">
                  <c:v>54700</c:v>
                </c:pt>
                <c:pt idx="20">
                  <c:v>54239</c:v>
                </c:pt>
                <c:pt idx="21">
                  <c:v>57579</c:v>
                </c:pt>
                <c:pt idx="22">
                  <c:v>56728</c:v>
                </c:pt>
                <c:pt idx="23">
                  <c:v>57883</c:v>
                </c:pt>
              </c:numCache>
            </c:numRef>
          </c:val>
          <c:smooth val="0"/>
          <c:extLst>
            <c:ext xmlns:c16="http://schemas.microsoft.com/office/drawing/2014/chart" uri="{C3380CC4-5D6E-409C-BE32-E72D297353CC}">
              <c16:uniqueId val="{00000000-EEA7-4AF2-958F-A20D5A5657F8}"/>
            </c:ext>
          </c:extLst>
        </c:ser>
        <c:dLbls>
          <c:showLegendKey val="0"/>
          <c:showVal val="0"/>
          <c:showCatName val="0"/>
          <c:showSerName val="0"/>
          <c:showPercent val="0"/>
          <c:showBubbleSize val="0"/>
        </c:dLbls>
        <c:marker val="1"/>
        <c:smooth val="0"/>
        <c:axId val="47905408"/>
        <c:axId val="47911680"/>
      </c:lineChart>
      <c:lineChart>
        <c:grouping val="standard"/>
        <c:varyColors val="0"/>
        <c:ser>
          <c:idx val="0"/>
          <c:order val="0"/>
          <c:tx>
            <c:strRef>
              <c:f>'Data 3.1'!$B$5</c:f>
              <c:strCache>
                <c:ptCount val="1"/>
                <c:pt idx="0">
                  <c:v>EASR</c:v>
                </c:pt>
              </c:strCache>
            </c:strRef>
          </c:tx>
          <c:spPr>
            <a:ln w="44450">
              <a:solidFill>
                <a:srgbClr val="284F99"/>
              </a:solidFill>
              <a:prstDash val="sysDot"/>
            </a:ln>
          </c:spPr>
          <c:marker>
            <c:symbol val="none"/>
          </c:marker>
          <c:cat>
            <c:numRef>
              <c:f>'Data 3.1'!$F$6:$F$29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3.1'!$B$6:$B$29</c:f>
              <c:numCache>
                <c:formatCode>General</c:formatCode>
                <c:ptCount val="24"/>
                <c:pt idx="0">
                  <c:v>1559.6</c:v>
                </c:pt>
                <c:pt idx="1">
                  <c:v>1572.3</c:v>
                </c:pt>
                <c:pt idx="2">
                  <c:v>1564.1</c:v>
                </c:pt>
                <c:pt idx="3">
                  <c:v>1527.4</c:v>
                </c:pt>
                <c:pt idx="4">
                  <c:v>1507.3</c:v>
                </c:pt>
                <c:pt idx="5">
                  <c:v>1528.8</c:v>
                </c:pt>
                <c:pt idx="6">
                  <c:v>1443.5</c:v>
                </c:pt>
                <c:pt idx="7">
                  <c:v>1414.6</c:v>
                </c:pt>
                <c:pt idx="8">
                  <c:v>1442.2</c:v>
                </c:pt>
                <c:pt idx="9">
                  <c:v>1448.3</c:v>
                </c:pt>
                <c:pt idx="10">
                  <c:v>1374.1</c:v>
                </c:pt>
                <c:pt idx="11">
                  <c:v>1341.5</c:v>
                </c:pt>
                <c:pt idx="12">
                  <c:v>1302.0999999999999</c:v>
                </c:pt>
                <c:pt idx="13">
                  <c:v>1309</c:v>
                </c:pt>
                <c:pt idx="14">
                  <c:v>1286.8</c:v>
                </c:pt>
                <c:pt idx="15">
                  <c:v>1224.9000000000001</c:v>
                </c:pt>
                <c:pt idx="16">
                  <c:v>1198.8</c:v>
                </c:pt>
                <c:pt idx="17">
                  <c:v>1164.2</c:v>
                </c:pt>
                <c:pt idx="18">
                  <c:v>1173.4000000000001</c:v>
                </c:pt>
                <c:pt idx="19">
                  <c:v>1152.3</c:v>
                </c:pt>
                <c:pt idx="20">
                  <c:v>1116.9000000000001</c:v>
                </c:pt>
                <c:pt idx="21">
                  <c:v>1177.3</c:v>
                </c:pt>
                <c:pt idx="22">
                  <c:v>1136.4000000000001</c:v>
                </c:pt>
                <c:pt idx="23">
                  <c:v>1142.9000000000001</c:v>
                </c:pt>
              </c:numCache>
            </c:numRef>
          </c:val>
          <c:smooth val="0"/>
          <c:extLst>
            <c:ext xmlns:c16="http://schemas.microsoft.com/office/drawing/2014/chart" uri="{C3380CC4-5D6E-409C-BE32-E72D297353CC}">
              <c16:uniqueId val="{00000001-EEA7-4AF2-958F-A20D5A5657F8}"/>
            </c:ext>
          </c:extLst>
        </c:ser>
        <c:dLbls>
          <c:showLegendKey val="0"/>
          <c:showVal val="0"/>
          <c:showCatName val="0"/>
          <c:showSerName val="0"/>
          <c:showPercent val="0"/>
          <c:showBubbleSize val="0"/>
        </c:dLbls>
        <c:marker val="1"/>
        <c:smooth val="0"/>
        <c:axId val="47915776"/>
        <c:axId val="47913600"/>
      </c:lineChart>
      <c:catAx>
        <c:axId val="47905408"/>
        <c:scaling>
          <c:orientation val="minMax"/>
        </c:scaling>
        <c:delete val="0"/>
        <c:axPos val="b"/>
        <c:title>
          <c:tx>
            <c:rich>
              <a:bodyPr/>
              <a:lstStyle/>
              <a:p>
                <a:pPr>
                  <a:defRPr sz="1400"/>
                </a:pPr>
                <a:r>
                  <a:rPr lang="en-US" sz="1400"/>
                  <a:t>Year</a:t>
                </a:r>
              </a:p>
            </c:rich>
          </c:tx>
          <c:overlay val="0"/>
        </c:title>
        <c:numFmt formatCode="General" sourceLinked="1"/>
        <c:majorTickMark val="none"/>
        <c:minorTickMark val="out"/>
        <c:tickLblPos val="nextTo"/>
        <c:txPr>
          <a:bodyPr/>
          <a:lstStyle/>
          <a:p>
            <a:pPr>
              <a:defRPr sz="1200"/>
            </a:pPr>
            <a:endParaRPr lang="en-US"/>
          </a:p>
        </c:txPr>
        <c:crossAx val="47911680"/>
        <c:crosses val="autoZero"/>
        <c:auto val="1"/>
        <c:lblAlgn val="ctr"/>
        <c:lblOffset val="100"/>
        <c:tickLblSkip val="1"/>
        <c:noMultiLvlLbl val="0"/>
      </c:catAx>
      <c:valAx>
        <c:axId val="47911680"/>
        <c:scaling>
          <c:orientation val="minMax"/>
          <c:min val="0"/>
        </c:scaling>
        <c:delete val="0"/>
        <c:axPos val="l"/>
        <c:title>
          <c:tx>
            <c:rich>
              <a:bodyPr rot="-5400000" vert="horz"/>
              <a:lstStyle/>
              <a:p>
                <a:pPr>
                  <a:defRPr sz="1400"/>
                </a:pPr>
                <a:r>
                  <a:rPr lang="en-US" sz="1400"/>
                  <a:t>Number of deaths</a:t>
                </a:r>
              </a:p>
            </c:rich>
          </c:tx>
          <c:overlay val="0"/>
        </c:title>
        <c:numFmt formatCode="#,##0\ \ " sourceLinked="1"/>
        <c:majorTickMark val="out"/>
        <c:minorTickMark val="none"/>
        <c:tickLblPos val="nextTo"/>
        <c:txPr>
          <a:bodyPr/>
          <a:lstStyle/>
          <a:p>
            <a:pPr>
              <a:defRPr sz="1200"/>
            </a:pPr>
            <a:endParaRPr lang="en-US"/>
          </a:p>
        </c:txPr>
        <c:crossAx val="47905408"/>
        <c:crossesAt val="1"/>
        <c:crossBetween val="between"/>
      </c:valAx>
      <c:valAx>
        <c:axId val="47913600"/>
        <c:scaling>
          <c:orientation val="minMax"/>
          <c:max val="1840"/>
          <c:min val="0"/>
        </c:scaling>
        <c:delete val="0"/>
        <c:axPos val="r"/>
        <c:title>
          <c:tx>
            <c:rich>
              <a:bodyPr rot="-5400000" vert="horz"/>
              <a:lstStyle/>
              <a:p>
                <a:pPr>
                  <a:defRPr sz="1400"/>
                </a:pPr>
                <a:r>
                  <a:rPr lang="en-US" sz="1400"/>
                  <a:t>European age-standardised rate (EASR) per 100,000 population</a:t>
                </a:r>
              </a:p>
            </c:rich>
          </c:tx>
          <c:overlay val="0"/>
        </c:title>
        <c:numFmt formatCode="General" sourceLinked="1"/>
        <c:majorTickMark val="out"/>
        <c:minorTickMark val="none"/>
        <c:tickLblPos val="nextTo"/>
        <c:txPr>
          <a:bodyPr/>
          <a:lstStyle/>
          <a:p>
            <a:pPr>
              <a:defRPr sz="1200"/>
            </a:pPr>
            <a:endParaRPr lang="en-US"/>
          </a:p>
        </c:txPr>
        <c:crossAx val="47915776"/>
        <c:crosses val="max"/>
        <c:crossBetween val="between"/>
      </c:valAx>
      <c:catAx>
        <c:axId val="47915776"/>
        <c:scaling>
          <c:orientation val="minMax"/>
        </c:scaling>
        <c:delete val="1"/>
        <c:axPos val="b"/>
        <c:numFmt formatCode="General" sourceLinked="1"/>
        <c:majorTickMark val="out"/>
        <c:minorTickMark val="none"/>
        <c:tickLblPos val="nextTo"/>
        <c:crossAx val="47913600"/>
        <c:crosses val="autoZero"/>
        <c:auto val="1"/>
        <c:lblAlgn val="ctr"/>
        <c:lblOffset val="100"/>
        <c:noMultiLvlLbl val="0"/>
      </c:catAx>
      <c:spPr>
        <a:noFill/>
        <a:ln w="25400">
          <a:noFill/>
        </a:ln>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effectLst/>
                <a:latin typeface="Arial" panose="020B0604020202020204" pitchFamily="34" charset="0"/>
                <a:cs typeface="Arial" panose="020B0604020202020204" pitchFamily="34" charset="0"/>
              </a:rPr>
              <a:t>Figure 3.2a: Age-standardised death</a:t>
            </a:r>
            <a:r>
              <a:rPr lang="en-GB" sz="1400" b="1" u="sng">
                <a:effectLst/>
                <a:latin typeface="Arial" panose="020B0604020202020204" pitchFamily="34" charset="0"/>
                <a:cs typeface="Arial" panose="020B0604020202020204" pitchFamily="34" charset="0"/>
              </a:rPr>
              <a:t> </a:t>
            </a:r>
            <a:r>
              <a:rPr lang="en-GB" sz="1400" b="1">
                <a:effectLst/>
                <a:latin typeface="Arial" panose="020B0604020202020204" pitchFamily="34" charset="0"/>
                <a:cs typeface="Arial" panose="020B0604020202020204" pitchFamily="34" charset="0"/>
              </a:rPr>
              <a:t>rates in Scotland, by selected cancers, </a:t>
            </a:r>
          </a:p>
          <a:p>
            <a:pPr>
              <a:defRPr/>
            </a:pPr>
            <a:r>
              <a:rPr lang="en-GB" sz="1400" b="1">
                <a:effectLst/>
                <a:latin typeface="Arial" panose="020B0604020202020204" pitchFamily="34" charset="0"/>
                <a:cs typeface="Arial" panose="020B0604020202020204" pitchFamily="34" charset="0"/>
              </a:rPr>
              <a:t>1994-2017 </a:t>
            </a:r>
            <a:endParaRPr lang="en-GB" sz="1400">
              <a:effectLst/>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10788632470969334"/>
          <c:y val="2.9506255209093401E-2"/>
          <c:w val="0.85095275649114033"/>
          <c:h val="0.88034343698441031"/>
        </c:manualLayout>
      </c:layout>
      <c:lineChart>
        <c:grouping val="standard"/>
        <c:varyColors val="0"/>
        <c:ser>
          <c:idx val="1"/>
          <c:order val="0"/>
          <c:tx>
            <c:strRef>
              <c:f>'Data 3.2'!$D$5</c:f>
              <c:strCache>
                <c:ptCount val="1"/>
                <c:pt idx="0">
                  <c:v>Lung</c:v>
                </c:pt>
              </c:strCache>
            </c:strRef>
          </c:tx>
          <c:spPr>
            <a:ln>
              <a:solidFill>
                <a:srgbClr val="284F99"/>
              </a:solidFill>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3.2'!$D$6:$D$29</c:f>
              <c:numCache>
                <c:formatCode>General</c:formatCode>
                <c:ptCount val="24"/>
                <c:pt idx="0">
                  <c:v>103.8</c:v>
                </c:pt>
                <c:pt idx="1">
                  <c:v>103.2</c:v>
                </c:pt>
                <c:pt idx="2">
                  <c:v>100.3</c:v>
                </c:pt>
                <c:pt idx="3">
                  <c:v>99.6</c:v>
                </c:pt>
                <c:pt idx="4">
                  <c:v>95.9</c:v>
                </c:pt>
                <c:pt idx="5">
                  <c:v>95</c:v>
                </c:pt>
                <c:pt idx="6">
                  <c:v>94.3</c:v>
                </c:pt>
                <c:pt idx="7">
                  <c:v>92.5</c:v>
                </c:pt>
                <c:pt idx="8">
                  <c:v>94.5</c:v>
                </c:pt>
                <c:pt idx="9">
                  <c:v>90.4</c:v>
                </c:pt>
                <c:pt idx="10">
                  <c:v>89.9</c:v>
                </c:pt>
                <c:pt idx="11">
                  <c:v>91.1</c:v>
                </c:pt>
                <c:pt idx="12">
                  <c:v>91.3</c:v>
                </c:pt>
                <c:pt idx="13">
                  <c:v>91.4</c:v>
                </c:pt>
                <c:pt idx="14">
                  <c:v>89.3</c:v>
                </c:pt>
                <c:pt idx="15">
                  <c:v>89.4</c:v>
                </c:pt>
                <c:pt idx="16">
                  <c:v>86.4</c:v>
                </c:pt>
                <c:pt idx="17">
                  <c:v>87.9</c:v>
                </c:pt>
                <c:pt idx="18">
                  <c:v>86.5</c:v>
                </c:pt>
                <c:pt idx="19">
                  <c:v>84</c:v>
                </c:pt>
                <c:pt idx="20">
                  <c:v>82.5</c:v>
                </c:pt>
                <c:pt idx="21">
                  <c:v>80.2</c:v>
                </c:pt>
                <c:pt idx="22">
                  <c:v>78.7</c:v>
                </c:pt>
                <c:pt idx="23">
                  <c:v>78.099999999999994</c:v>
                </c:pt>
              </c:numCache>
            </c:numRef>
          </c:val>
          <c:smooth val="0"/>
          <c:extLst>
            <c:ext xmlns:c16="http://schemas.microsoft.com/office/drawing/2014/chart" uri="{C3380CC4-5D6E-409C-BE32-E72D297353CC}">
              <c16:uniqueId val="{00000000-4029-4640-BD00-8056FF01BE1F}"/>
            </c:ext>
          </c:extLst>
        </c:ser>
        <c:ser>
          <c:idx val="2"/>
          <c:order val="1"/>
          <c:tx>
            <c:strRef>
              <c:f>'Data 3.2'!$E$5</c:f>
              <c:strCache>
                <c:ptCount val="1"/>
                <c:pt idx="0">
                  <c:v>Prostate (male only)</c:v>
                </c:pt>
              </c:strCache>
            </c:strRef>
          </c:tx>
          <c:spPr>
            <a:ln>
              <a:solidFill>
                <a:schemeClr val="tx1"/>
              </a:solidFill>
              <a:prstDash val="dash"/>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3.2'!$E$6:$E$29</c:f>
              <c:numCache>
                <c:formatCode>General</c:formatCode>
                <c:ptCount val="24"/>
                <c:pt idx="0">
                  <c:v>58.4</c:v>
                </c:pt>
                <c:pt idx="1">
                  <c:v>58</c:v>
                </c:pt>
                <c:pt idx="2">
                  <c:v>56.5</c:v>
                </c:pt>
                <c:pt idx="3">
                  <c:v>52.9</c:v>
                </c:pt>
                <c:pt idx="4">
                  <c:v>50.5</c:v>
                </c:pt>
                <c:pt idx="5">
                  <c:v>55.7</c:v>
                </c:pt>
                <c:pt idx="6">
                  <c:v>56.3</c:v>
                </c:pt>
                <c:pt idx="7">
                  <c:v>55.7</c:v>
                </c:pt>
                <c:pt idx="8">
                  <c:v>56</c:v>
                </c:pt>
                <c:pt idx="9">
                  <c:v>55.1</c:v>
                </c:pt>
                <c:pt idx="10">
                  <c:v>55</c:v>
                </c:pt>
                <c:pt idx="11">
                  <c:v>51.7</c:v>
                </c:pt>
                <c:pt idx="12">
                  <c:v>49.9</c:v>
                </c:pt>
                <c:pt idx="13">
                  <c:v>52.2</c:v>
                </c:pt>
                <c:pt idx="14">
                  <c:v>50.7</c:v>
                </c:pt>
                <c:pt idx="15">
                  <c:v>47.8</c:v>
                </c:pt>
                <c:pt idx="16">
                  <c:v>49.8</c:v>
                </c:pt>
                <c:pt idx="17">
                  <c:v>52.3</c:v>
                </c:pt>
                <c:pt idx="18">
                  <c:v>49.7</c:v>
                </c:pt>
                <c:pt idx="19">
                  <c:v>47.2</c:v>
                </c:pt>
                <c:pt idx="20">
                  <c:v>46.7</c:v>
                </c:pt>
                <c:pt idx="21">
                  <c:v>51.3</c:v>
                </c:pt>
                <c:pt idx="22">
                  <c:v>44.7</c:v>
                </c:pt>
                <c:pt idx="23">
                  <c:v>49</c:v>
                </c:pt>
              </c:numCache>
            </c:numRef>
          </c:val>
          <c:smooth val="0"/>
          <c:extLst>
            <c:ext xmlns:c16="http://schemas.microsoft.com/office/drawing/2014/chart" uri="{C3380CC4-5D6E-409C-BE32-E72D297353CC}">
              <c16:uniqueId val="{00000001-4029-4640-BD00-8056FF01BE1F}"/>
            </c:ext>
          </c:extLst>
        </c:ser>
        <c:ser>
          <c:idx val="3"/>
          <c:order val="2"/>
          <c:tx>
            <c:strRef>
              <c:f>'Data 3.2'!$F$5</c:f>
              <c:strCache>
                <c:ptCount val="1"/>
                <c:pt idx="0">
                  <c:v>Breast (female only)</c:v>
                </c:pt>
              </c:strCache>
            </c:strRef>
          </c:tx>
          <c:spPr>
            <a:ln>
              <a:solidFill>
                <a:srgbClr val="284F99"/>
              </a:solidFill>
              <a:prstDash val="sysDash"/>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3.2'!$F$6:$F$29</c:f>
              <c:numCache>
                <c:formatCode>General</c:formatCode>
                <c:ptCount val="24"/>
                <c:pt idx="0">
                  <c:v>54</c:v>
                </c:pt>
                <c:pt idx="1">
                  <c:v>52.1</c:v>
                </c:pt>
                <c:pt idx="2">
                  <c:v>49.6</c:v>
                </c:pt>
                <c:pt idx="3">
                  <c:v>48</c:v>
                </c:pt>
                <c:pt idx="4">
                  <c:v>47.3</c:v>
                </c:pt>
                <c:pt idx="5">
                  <c:v>46.5</c:v>
                </c:pt>
                <c:pt idx="6">
                  <c:v>45.4</c:v>
                </c:pt>
                <c:pt idx="7">
                  <c:v>46.2</c:v>
                </c:pt>
                <c:pt idx="8">
                  <c:v>44.5</c:v>
                </c:pt>
                <c:pt idx="9">
                  <c:v>45.7</c:v>
                </c:pt>
                <c:pt idx="10">
                  <c:v>43</c:v>
                </c:pt>
                <c:pt idx="11">
                  <c:v>44.9</c:v>
                </c:pt>
                <c:pt idx="12">
                  <c:v>43.4</c:v>
                </c:pt>
                <c:pt idx="13">
                  <c:v>40.9</c:v>
                </c:pt>
                <c:pt idx="14">
                  <c:v>39.799999999999997</c:v>
                </c:pt>
                <c:pt idx="15">
                  <c:v>38.200000000000003</c:v>
                </c:pt>
                <c:pt idx="16">
                  <c:v>37.9</c:v>
                </c:pt>
                <c:pt idx="17">
                  <c:v>38</c:v>
                </c:pt>
                <c:pt idx="18">
                  <c:v>38.6</c:v>
                </c:pt>
                <c:pt idx="19">
                  <c:v>36.4</c:v>
                </c:pt>
                <c:pt idx="20">
                  <c:v>34.299999999999997</c:v>
                </c:pt>
                <c:pt idx="21">
                  <c:v>34.700000000000003</c:v>
                </c:pt>
                <c:pt idx="22">
                  <c:v>35.6</c:v>
                </c:pt>
                <c:pt idx="23">
                  <c:v>32.5</c:v>
                </c:pt>
              </c:numCache>
            </c:numRef>
          </c:val>
          <c:smooth val="0"/>
          <c:extLst>
            <c:ext xmlns:c16="http://schemas.microsoft.com/office/drawing/2014/chart" uri="{C3380CC4-5D6E-409C-BE32-E72D297353CC}">
              <c16:uniqueId val="{00000002-4029-4640-BD00-8056FF01BE1F}"/>
            </c:ext>
          </c:extLst>
        </c:ser>
        <c:ser>
          <c:idx val="4"/>
          <c:order val="3"/>
          <c:tx>
            <c:strRef>
              <c:f>'Data 3.2'!$G$5</c:f>
              <c:strCache>
                <c:ptCount val="1"/>
                <c:pt idx="0">
                  <c:v>Bowel</c:v>
                </c:pt>
              </c:strCache>
            </c:strRef>
          </c:tx>
          <c:spPr>
            <a:ln>
              <a:solidFill>
                <a:schemeClr val="tx1"/>
              </a:solidFill>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3.2'!$G$6:$G$29</c:f>
              <c:numCache>
                <c:formatCode>General</c:formatCode>
                <c:ptCount val="24"/>
                <c:pt idx="0">
                  <c:v>44.4</c:v>
                </c:pt>
                <c:pt idx="1">
                  <c:v>44.3</c:v>
                </c:pt>
                <c:pt idx="2">
                  <c:v>44.2</c:v>
                </c:pt>
                <c:pt idx="3">
                  <c:v>42.6</c:v>
                </c:pt>
                <c:pt idx="4">
                  <c:v>41.1</c:v>
                </c:pt>
                <c:pt idx="5">
                  <c:v>42</c:v>
                </c:pt>
                <c:pt idx="6">
                  <c:v>39.6</c:v>
                </c:pt>
                <c:pt idx="7">
                  <c:v>39.799999999999997</c:v>
                </c:pt>
                <c:pt idx="8">
                  <c:v>37.9</c:v>
                </c:pt>
                <c:pt idx="9">
                  <c:v>38.4</c:v>
                </c:pt>
                <c:pt idx="10">
                  <c:v>37.200000000000003</c:v>
                </c:pt>
                <c:pt idx="11">
                  <c:v>36.5</c:v>
                </c:pt>
                <c:pt idx="12">
                  <c:v>36</c:v>
                </c:pt>
                <c:pt idx="13">
                  <c:v>35.6</c:v>
                </c:pt>
                <c:pt idx="14">
                  <c:v>35.4</c:v>
                </c:pt>
                <c:pt idx="15">
                  <c:v>34.700000000000003</c:v>
                </c:pt>
                <c:pt idx="16">
                  <c:v>33.200000000000003</c:v>
                </c:pt>
                <c:pt idx="17">
                  <c:v>33</c:v>
                </c:pt>
                <c:pt idx="18">
                  <c:v>34.6</c:v>
                </c:pt>
                <c:pt idx="19">
                  <c:v>32.9</c:v>
                </c:pt>
                <c:pt idx="20">
                  <c:v>31.9</c:v>
                </c:pt>
                <c:pt idx="21">
                  <c:v>32</c:v>
                </c:pt>
                <c:pt idx="22">
                  <c:v>32.700000000000003</c:v>
                </c:pt>
                <c:pt idx="23">
                  <c:v>33.5</c:v>
                </c:pt>
              </c:numCache>
            </c:numRef>
          </c:val>
          <c:smooth val="0"/>
          <c:extLst>
            <c:ext xmlns:c16="http://schemas.microsoft.com/office/drawing/2014/chart" uri="{C3380CC4-5D6E-409C-BE32-E72D297353CC}">
              <c16:uniqueId val="{00000003-4029-4640-BD00-8056FF01BE1F}"/>
            </c:ext>
          </c:extLst>
        </c:ser>
        <c:ser>
          <c:idx val="5"/>
          <c:order val="4"/>
          <c:tx>
            <c:strRef>
              <c:f>'Data 3.2'!$H$5</c:f>
              <c:strCache>
                <c:ptCount val="1"/>
                <c:pt idx="0">
                  <c:v>Blood</c:v>
                </c:pt>
              </c:strCache>
            </c:strRef>
          </c:tx>
          <c:spPr>
            <a:ln>
              <a:solidFill>
                <a:srgbClr val="284F99"/>
              </a:solidFill>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3.2'!$H$6:$H$29</c:f>
              <c:numCache>
                <c:formatCode>General</c:formatCode>
                <c:ptCount val="24"/>
                <c:pt idx="0">
                  <c:v>22.6</c:v>
                </c:pt>
                <c:pt idx="1">
                  <c:v>22.7</c:v>
                </c:pt>
                <c:pt idx="2">
                  <c:v>24.2</c:v>
                </c:pt>
                <c:pt idx="3">
                  <c:v>22.2</c:v>
                </c:pt>
                <c:pt idx="4">
                  <c:v>23.4</c:v>
                </c:pt>
                <c:pt idx="5">
                  <c:v>23.1</c:v>
                </c:pt>
                <c:pt idx="6">
                  <c:v>23.8</c:v>
                </c:pt>
                <c:pt idx="7">
                  <c:v>24.7</c:v>
                </c:pt>
                <c:pt idx="8">
                  <c:v>23.6</c:v>
                </c:pt>
                <c:pt idx="9">
                  <c:v>24.7</c:v>
                </c:pt>
                <c:pt idx="10">
                  <c:v>21.7</c:v>
                </c:pt>
                <c:pt idx="11">
                  <c:v>23.2</c:v>
                </c:pt>
                <c:pt idx="12">
                  <c:v>24</c:v>
                </c:pt>
                <c:pt idx="13">
                  <c:v>23.5</c:v>
                </c:pt>
                <c:pt idx="14">
                  <c:v>22.3</c:v>
                </c:pt>
                <c:pt idx="15">
                  <c:v>21.5</c:v>
                </c:pt>
                <c:pt idx="16">
                  <c:v>23.2</c:v>
                </c:pt>
                <c:pt idx="17">
                  <c:v>22.5</c:v>
                </c:pt>
                <c:pt idx="18">
                  <c:v>22.6</c:v>
                </c:pt>
                <c:pt idx="19">
                  <c:v>22</c:v>
                </c:pt>
                <c:pt idx="20">
                  <c:v>20.9</c:v>
                </c:pt>
                <c:pt idx="21">
                  <c:v>22.9</c:v>
                </c:pt>
                <c:pt idx="22">
                  <c:v>21.5</c:v>
                </c:pt>
                <c:pt idx="23">
                  <c:v>21.9</c:v>
                </c:pt>
              </c:numCache>
            </c:numRef>
          </c:val>
          <c:smooth val="0"/>
          <c:extLst>
            <c:ext xmlns:c16="http://schemas.microsoft.com/office/drawing/2014/chart" uri="{C3380CC4-5D6E-409C-BE32-E72D297353CC}">
              <c16:uniqueId val="{00000004-4029-4640-BD00-8056FF01BE1F}"/>
            </c:ext>
          </c:extLst>
        </c:ser>
        <c:dLbls>
          <c:showLegendKey val="0"/>
          <c:showVal val="0"/>
          <c:showCatName val="0"/>
          <c:showSerName val="0"/>
          <c:showPercent val="0"/>
          <c:showBubbleSize val="0"/>
        </c:dLbls>
        <c:smooth val="0"/>
        <c:axId val="48018944"/>
        <c:axId val="48020864"/>
      </c:lineChart>
      <c:catAx>
        <c:axId val="48018944"/>
        <c:scaling>
          <c:orientation val="minMax"/>
        </c:scaling>
        <c:delete val="0"/>
        <c:axPos val="b"/>
        <c:title>
          <c:tx>
            <c:rich>
              <a:bodyPr/>
              <a:lstStyle/>
              <a:p>
                <a:pPr>
                  <a:defRPr sz="1400"/>
                </a:pPr>
                <a:r>
                  <a:rPr lang="en-US" sz="1400"/>
                  <a:t>Year</a:t>
                </a:r>
              </a:p>
            </c:rich>
          </c:tx>
          <c:overlay val="0"/>
        </c:title>
        <c:numFmt formatCode="General" sourceLinked="1"/>
        <c:majorTickMark val="none"/>
        <c:minorTickMark val="out"/>
        <c:tickLblPos val="nextTo"/>
        <c:crossAx val="48020864"/>
        <c:crosses val="autoZero"/>
        <c:auto val="1"/>
        <c:lblAlgn val="ctr"/>
        <c:lblOffset val="100"/>
        <c:tickLblSkip val="1"/>
        <c:noMultiLvlLbl val="0"/>
      </c:catAx>
      <c:valAx>
        <c:axId val="48020864"/>
        <c:scaling>
          <c:orientation val="minMax"/>
        </c:scaling>
        <c:delete val="0"/>
        <c:axPos val="l"/>
        <c:majorGridlines>
          <c:spPr>
            <a:ln>
              <a:noFill/>
            </a:ln>
          </c:spPr>
        </c:majorGridlines>
        <c:title>
          <c:tx>
            <c:rich>
              <a:bodyPr rot="-5400000" vert="horz"/>
              <a:lstStyle/>
              <a:p>
                <a:pPr>
                  <a:defRPr sz="1400"/>
                </a:pPr>
                <a:r>
                  <a:rPr lang="en-US" sz="1400"/>
                  <a:t>European age-standardised rate (EASR) per 100,000 population</a:t>
                </a:r>
              </a:p>
            </c:rich>
          </c:tx>
          <c:layout>
            <c:manualLayout>
              <c:xMode val="edge"/>
              <c:yMode val="edge"/>
              <c:x val="1.0762283765440984E-2"/>
              <c:y val="0.11055185691216429"/>
            </c:manualLayout>
          </c:layout>
          <c:overlay val="0"/>
        </c:title>
        <c:numFmt formatCode="0" sourceLinked="0"/>
        <c:majorTickMark val="out"/>
        <c:minorTickMark val="none"/>
        <c:tickLblPos val="nextTo"/>
        <c:crossAx val="48018944"/>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400" b="1">
                <a:effectLst/>
                <a:latin typeface="Arial" panose="020B0604020202020204" pitchFamily="34" charset="0"/>
                <a:cs typeface="Arial" panose="020B0604020202020204" pitchFamily="34" charset="0"/>
              </a:rPr>
              <a:t>Figure 3.2b: Age-standardised death rates in Scotland, by selected cause, </a:t>
            </a:r>
          </a:p>
          <a:p>
            <a:pPr algn="ctr">
              <a:defRPr/>
            </a:pPr>
            <a:r>
              <a:rPr lang="en-GB" sz="1400" b="1">
                <a:effectLst/>
                <a:latin typeface="Arial" panose="020B0604020202020204" pitchFamily="34" charset="0"/>
                <a:cs typeface="Arial" panose="020B0604020202020204" pitchFamily="34" charset="0"/>
              </a:rPr>
              <a:t>1994-2017</a:t>
            </a:r>
            <a:endParaRPr lang="en-GB" sz="1400">
              <a:effectLst/>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10788632470969334"/>
          <c:y val="2.9506255209093401E-2"/>
          <c:w val="0.85095275649114033"/>
          <c:h val="0.88034343698441031"/>
        </c:manualLayout>
      </c:layout>
      <c:lineChart>
        <c:grouping val="standard"/>
        <c:varyColors val="0"/>
        <c:ser>
          <c:idx val="2"/>
          <c:order val="0"/>
          <c:tx>
            <c:strRef>
              <c:f>'Data 3.2'!$J$5</c:f>
              <c:strCache>
                <c:ptCount val="1"/>
                <c:pt idx="0">
                  <c:v>Ischaemic heart disease  </c:v>
                </c:pt>
              </c:strCache>
            </c:strRef>
          </c:tx>
          <c:spPr>
            <a:ln>
              <a:solidFill>
                <a:schemeClr val="tx1"/>
              </a:solidFill>
              <a:prstDash val="dash"/>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3.2'!$J$6:$J$29</c:f>
              <c:numCache>
                <c:formatCode>0.0</c:formatCode>
                <c:ptCount val="24"/>
                <c:pt idx="0">
                  <c:v>398.5</c:v>
                </c:pt>
                <c:pt idx="1">
                  <c:v>386.6</c:v>
                </c:pt>
                <c:pt idx="2">
                  <c:v>377.3</c:v>
                </c:pt>
                <c:pt idx="3">
                  <c:v>359.1</c:v>
                </c:pt>
                <c:pt idx="4">
                  <c:v>341</c:v>
                </c:pt>
                <c:pt idx="5">
                  <c:v>337.8</c:v>
                </c:pt>
                <c:pt idx="6">
                  <c:v>310</c:v>
                </c:pt>
                <c:pt idx="7">
                  <c:v>295</c:v>
                </c:pt>
                <c:pt idx="8">
                  <c:v>290</c:v>
                </c:pt>
                <c:pt idx="9">
                  <c:v>283.39999999999998</c:v>
                </c:pt>
                <c:pt idx="10">
                  <c:v>263.89999999999998</c:v>
                </c:pt>
                <c:pt idx="11">
                  <c:v>248.4</c:v>
                </c:pt>
                <c:pt idx="12">
                  <c:v>226.4</c:v>
                </c:pt>
                <c:pt idx="13">
                  <c:v>217.6</c:v>
                </c:pt>
                <c:pt idx="14">
                  <c:v>204.1</c:v>
                </c:pt>
                <c:pt idx="15">
                  <c:v>188.2</c:v>
                </c:pt>
                <c:pt idx="16">
                  <c:v>181.1</c:v>
                </c:pt>
                <c:pt idx="17">
                  <c:v>166.2</c:v>
                </c:pt>
                <c:pt idx="18">
                  <c:v>160.4</c:v>
                </c:pt>
                <c:pt idx="19">
                  <c:v>152.4</c:v>
                </c:pt>
                <c:pt idx="20">
                  <c:v>141.5</c:v>
                </c:pt>
                <c:pt idx="21">
                  <c:v>145.69999999999999</c:v>
                </c:pt>
                <c:pt idx="22">
                  <c:v>133.6</c:v>
                </c:pt>
                <c:pt idx="23">
                  <c:v>131.80000000000001</c:v>
                </c:pt>
              </c:numCache>
            </c:numRef>
          </c:val>
          <c:smooth val="0"/>
          <c:extLst>
            <c:ext xmlns:c16="http://schemas.microsoft.com/office/drawing/2014/chart" uri="{C3380CC4-5D6E-409C-BE32-E72D297353CC}">
              <c16:uniqueId val="{00000000-3F33-4642-B079-AA3BD53B676C}"/>
            </c:ext>
          </c:extLst>
        </c:ser>
        <c:ser>
          <c:idx val="3"/>
          <c:order val="1"/>
          <c:tx>
            <c:strRef>
              <c:f>'Data 3.2'!$K$5</c:f>
              <c:strCache>
                <c:ptCount val="1"/>
                <c:pt idx="0">
                  <c:v>Cerebrovascular disease </c:v>
                </c:pt>
              </c:strCache>
            </c:strRef>
          </c:tx>
          <c:spPr>
            <a:ln>
              <a:solidFill>
                <a:srgbClr val="284F99"/>
              </a:solidFill>
              <a:prstDash val="sysDash"/>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3.2'!$K$6:$K$29</c:f>
              <c:numCache>
                <c:formatCode>0.0</c:formatCode>
                <c:ptCount val="24"/>
                <c:pt idx="0">
                  <c:v>214.9</c:v>
                </c:pt>
                <c:pt idx="1">
                  <c:v>213.2</c:v>
                </c:pt>
                <c:pt idx="2">
                  <c:v>194</c:v>
                </c:pt>
                <c:pt idx="3">
                  <c:v>189.2</c:v>
                </c:pt>
                <c:pt idx="4">
                  <c:v>185.3</c:v>
                </c:pt>
                <c:pt idx="5">
                  <c:v>181.6</c:v>
                </c:pt>
                <c:pt idx="6">
                  <c:v>178.9</c:v>
                </c:pt>
                <c:pt idx="7">
                  <c:v>171.8</c:v>
                </c:pt>
                <c:pt idx="8">
                  <c:v>177.4</c:v>
                </c:pt>
                <c:pt idx="9">
                  <c:v>170.9</c:v>
                </c:pt>
                <c:pt idx="10">
                  <c:v>160.4</c:v>
                </c:pt>
                <c:pt idx="11">
                  <c:v>148.19999999999999</c:v>
                </c:pt>
                <c:pt idx="12">
                  <c:v>136.1</c:v>
                </c:pt>
                <c:pt idx="13">
                  <c:v>131.5</c:v>
                </c:pt>
                <c:pt idx="14">
                  <c:v>130</c:v>
                </c:pt>
                <c:pt idx="15">
                  <c:v>117.9</c:v>
                </c:pt>
                <c:pt idx="16">
                  <c:v>109.9</c:v>
                </c:pt>
                <c:pt idx="17">
                  <c:v>103.7</c:v>
                </c:pt>
                <c:pt idx="18">
                  <c:v>98.9</c:v>
                </c:pt>
                <c:pt idx="19">
                  <c:v>96.5</c:v>
                </c:pt>
                <c:pt idx="20">
                  <c:v>87.4</c:v>
                </c:pt>
                <c:pt idx="21">
                  <c:v>90.4</c:v>
                </c:pt>
                <c:pt idx="22">
                  <c:v>84.9</c:v>
                </c:pt>
                <c:pt idx="23">
                  <c:v>79.400000000000006</c:v>
                </c:pt>
              </c:numCache>
            </c:numRef>
          </c:val>
          <c:smooth val="0"/>
          <c:extLst>
            <c:ext xmlns:c16="http://schemas.microsoft.com/office/drawing/2014/chart" uri="{C3380CC4-5D6E-409C-BE32-E72D297353CC}">
              <c16:uniqueId val="{00000001-3F33-4642-B079-AA3BD53B676C}"/>
            </c:ext>
          </c:extLst>
        </c:ser>
        <c:ser>
          <c:idx val="4"/>
          <c:order val="2"/>
          <c:tx>
            <c:strRef>
              <c:f>'Data 3.2'!$L$5</c:f>
              <c:strCache>
                <c:ptCount val="1"/>
                <c:pt idx="0">
                  <c:v>Respiratory diseases</c:v>
                </c:pt>
              </c:strCache>
            </c:strRef>
          </c:tx>
          <c:spPr>
            <a:ln>
              <a:solidFill>
                <a:srgbClr val="284F99"/>
              </a:solidFill>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3.2'!$L$6:$L$29</c:f>
              <c:numCache>
                <c:formatCode>0.0</c:formatCode>
                <c:ptCount val="24"/>
                <c:pt idx="0">
                  <c:v>197</c:v>
                </c:pt>
                <c:pt idx="1">
                  <c:v>211.8</c:v>
                </c:pt>
                <c:pt idx="2">
                  <c:v>215.5</c:v>
                </c:pt>
                <c:pt idx="3">
                  <c:v>214.5</c:v>
                </c:pt>
                <c:pt idx="4">
                  <c:v>215.9</c:v>
                </c:pt>
                <c:pt idx="5">
                  <c:v>237.1</c:v>
                </c:pt>
                <c:pt idx="6">
                  <c:v>170.1</c:v>
                </c:pt>
                <c:pt idx="7">
                  <c:v>165.6</c:v>
                </c:pt>
                <c:pt idx="8">
                  <c:v>176.9</c:v>
                </c:pt>
                <c:pt idx="9">
                  <c:v>193.2</c:v>
                </c:pt>
                <c:pt idx="10">
                  <c:v>172.7</c:v>
                </c:pt>
                <c:pt idx="11">
                  <c:v>178.2</c:v>
                </c:pt>
                <c:pt idx="12">
                  <c:v>176.8</c:v>
                </c:pt>
                <c:pt idx="13">
                  <c:v>179.8</c:v>
                </c:pt>
                <c:pt idx="14">
                  <c:v>179.6</c:v>
                </c:pt>
                <c:pt idx="15">
                  <c:v>168.4</c:v>
                </c:pt>
                <c:pt idx="16">
                  <c:v>158.80000000000001</c:v>
                </c:pt>
                <c:pt idx="17">
                  <c:v>150.69999999999999</c:v>
                </c:pt>
                <c:pt idx="18">
                  <c:v>156.69999999999999</c:v>
                </c:pt>
                <c:pt idx="19">
                  <c:v>151.5</c:v>
                </c:pt>
                <c:pt idx="20">
                  <c:v>140.4</c:v>
                </c:pt>
                <c:pt idx="21">
                  <c:v>159.80000000000001</c:v>
                </c:pt>
                <c:pt idx="22">
                  <c:v>148.5</c:v>
                </c:pt>
                <c:pt idx="23">
                  <c:v>137.1</c:v>
                </c:pt>
              </c:numCache>
            </c:numRef>
          </c:val>
          <c:smooth val="0"/>
          <c:extLst>
            <c:ext xmlns:c16="http://schemas.microsoft.com/office/drawing/2014/chart" uri="{C3380CC4-5D6E-409C-BE32-E72D297353CC}">
              <c16:uniqueId val="{00000002-3F33-4642-B079-AA3BD53B676C}"/>
            </c:ext>
          </c:extLst>
        </c:ser>
        <c:ser>
          <c:idx val="5"/>
          <c:order val="3"/>
          <c:tx>
            <c:strRef>
              <c:f>'Data 3.2'!$T$5</c:f>
              <c:strCache>
                <c:ptCount val="1"/>
                <c:pt idx="0">
                  <c:v>Dementia and Alzheimer's disease3</c:v>
                </c:pt>
              </c:strCache>
            </c:strRef>
          </c:tx>
          <c:spPr>
            <a:ln>
              <a:solidFill>
                <a:schemeClr val="tx1"/>
              </a:solidFill>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3.2'!$T$6:$T$29</c:f>
              <c:numCache>
                <c:formatCode>0.0</c:formatCode>
                <c:ptCount val="24"/>
                <c:pt idx="0">
                  <c:v>19.399999999999999</c:v>
                </c:pt>
                <c:pt idx="1">
                  <c:v>21.3</c:v>
                </c:pt>
                <c:pt idx="2">
                  <c:v>22.7</c:v>
                </c:pt>
                <c:pt idx="3">
                  <c:v>23.9</c:v>
                </c:pt>
                <c:pt idx="4">
                  <c:v>24.1</c:v>
                </c:pt>
                <c:pt idx="5">
                  <c:v>26.5</c:v>
                </c:pt>
                <c:pt idx="6">
                  <c:v>56</c:v>
                </c:pt>
                <c:pt idx="7">
                  <c:v>58.2</c:v>
                </c:pt>
                <c:pt idx="8">
                  <c:v>61.2</c:v>
                </c:pt>
                <c:pt idx="9">
                  <c:v>66.099999999999994</c:v>
                </c:pt>
                <c:pt idx="10">
                  <c:v>65.599999999999994</c:v>
                </c:pt>
                <c:pt idx="11">
                  <c:v>61.5</c:v>
                </c:pt>
                <c:pt idx="12">
                  <c:v>67.900000000000006</c:v>
                </c:pt>
                <c:pt idx="13">
                  <c:v>78.400000000000006</c:v>
                </c:pt>
                <c:pt idx="14">
                  <c:v>82.8</c:v>
                </c:pt>
                <c:pt idx="15">
                  <c:v>81.3</c:v>
                </c:pt>
                <c:pt idx="16">
                  <c:v>82.9</c:v>
                </c:pt>
                <c:pt idx="17">
                  <c:v>91.6</c:v>
                </c:pt>
                <c:pt idx="18">
                  <c:v>105.4</c:v>
                </c:pt>
                <c:pt idx="19">
                  <c:v>108.3</c:v>
                </c:pt>
                <c:pt idx="20">
                  <c:v>107.3</c:v>
                </c:pt>
                <c:pt idx="21">
                  <c:v>124</c:v>
                </c:pt>
                <c:pt idx="22">
                  <c:v>117.9</c:v>
                </c:pt>
                <c:pt idx="23">
                  <c:v>135.69999999999999</c:v>
                </c:pt>
              </c:numCache>
            </c:numRef>
          </c:val>
          <c:smooth val="0"/>
          <c:extLst>
            <c:ext xmlns:c16="http://schemas.microsoft.com/office/drawing/2014/chart" uri="{C3380CC4-5D6E-409C-BE32-E72D297353CC}">
              <c16:uniqueId val="{00000003-3F33-4642-B079-AA3BD53B676C}"/>
            </c:ext>
          </c:extLst>
        </c:ser>
        <c:dLbls>
          <c:showLegendKey val="0"/>
          <c:showVal val="0"/>
          <c:showCatName val="0"/>
          <c:showSerName val="0"/>
          <c:showPercent val="0"/>
          <c:showBubbleSize val="0"/>
        </c:dLbls>
        <c:smooth val="0"/>
        <c:axId val="48321664"/>
        <c:axId val="48323584"/>
      </c:lineChart>
      <c:catAx>
        <c:axId val="48321664"/>
        <c:scaling>
          <c:orientation val="minMax"/>
        </c:scaling>
        <c:delete val="0"/>
        <c:axPos val="b"/>
        <c:title>
          <c:tx>
            <c:rich>
              <a:bodyPr/>
              <a:lstStyle/>
              <a:p>
                <a:pPr>
                  <a:defRPr sz="1400"/>
                </a:pPr>
                <a:r>
                  <a:rPr lang="en-US" sz="1400"/>
                  <a:t>Year</a:t>
                </a:r>
              </a:p>
            </c:rich>
          </c:tx>
          <c:overlay val="0"/>
        </c:title>
        <c:numFmt formatCode="General" sourceLinked="1"/>
        <c:majorTickMark val="none"/>
        <c:minorTickMark val="out"/>
        <c:tickLblPos val="nextTo"/>
        <c:crossAx val="48323584"/>
        <c:crosses val="autoZero"/>
        <c:auto val="1"/>
        <c:lblAlgn val="ctr"/>
        <c:lblOffset val="100"/>
        <c:tickLblSkip val="1"/>
        <c:noMultiLvlLbl val="0"/>
      </c:catAx>
      <c:valAx>
        <c:axId val="48323584"/>
        <c:scaling>
          <c:orientation val="minMax"/>
        </c:scaling>
        <c:delete val="0"/>
        <c:axPos val="l"/>
        <c:majorGridlines>
          <c:spPr>
            <a:ln>
              <a:noFill/>
            </a:ln>
          </c:spPr>
        </c:majorGridlines>
        <c:title>
          <c:tx>
            <c:rich>
              <a:bodyPr rot="-5400000" vert="horz"/>
              <a:lstStyle/>
              <a:p>
                <a:pPr>
                  <a:defRPr sz="1400"/>
                </a:pPr>
                <a:r>
                  <a:rPr lang="en-US" sz="1400"/>
                  <a:t>European age-standardised rate (EASR) per 100,000 population</a:t>
                </a:r>
              </a:p>
            </c:rich>
          </c:tx>
          <c:layout>
            <c:manualLayout>
              <c:xMode val="edge"/>
              <c:yMode val="edge"/>
              <c:x val="1.0762283765440984E-2"/>
              <c:y val="0.11055185691216429"/>
            </c:manualLayout>
          </c:layout>
          <c:overlay val="0"/>
        </c:title>
        <c:numFmt formatCode="0" sourceLinked="0"/>
        <c:majorTickMark val="out"/>
        <c:minorTickMark val="none"/>
        <c:tickLblPos val="nextTo"/>
        <c:crossAx val="48321664"/>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1.2: Natural change and net migration, 1970-71 to 2040-41</a:t>
            </a:r>
          </a:p>
        </c:rich>
      </c:tx>
      <c:overlay val="1"/>
    </c:title>
    <c:autoTitleDeleted val="0"/>
    <c:plotArea>
      <c:layout>
        <c:manualLayout>
          <c:layoutTarget val="inner"/>
          <c:xMode val="edge"/>
          <c:yMode val="edge"/>
          <c:x val="6.711303548253808E-2"/>
          <c:y val="5.5945884813178838E-2"/>
          <c:w val="0.90697126828104369"/>
          <c:h val="0.7609610993747733"/>
        </c:manualLayout>
      </c:layout>
      <c:lineChart>
        <c:grouping val="standard"/>
        <c:varyColors val="0"/>
        <c:ser>
          <c:idx val="0"/>
          <c:order val="0"/>
          <c:tx>
            <c:strRef>
              <c:f>'Data 1.2'!$C$5</c:f>
              <c:strCache>
                <c:ptCount val="1"/>
                <c:pt idx="0">
                  <c:v>Net
migration</c:v>
                </c:pt>
              </c:strCache>
            </c:strRef>
          </c:tx>
          <c:spPr>
            <a:ln w="38100">
              <a:solidFill>
                <a:srgbClr val="1C625B"/>
              </a:solidFill>
              <a:prstDash val="sysDash"/>
            </a:ln>
          </c:spPr>
          <c:marker>
            <c:symbol val="none"/>
          </c:marker>
          <c:dPt>
            <c:idx val="36"/>
            <c:bubble3D val="0"/>
            <c:extLst>
              <c:ext xmlns:c16="http://schemas.microsoft.com/office/drawing/2014/chart" uri="{C3380CC4-5D6E-409C-BE32-E72D297353CC}">
                <c16:uniqueId val="{00000000-F2A2-4089-AD3B-7C4E47F784F7}"/>
              </c:ext>
            </c:extLst>
          </c:dPt>
          <c:dPt>
            <c:idx val="39"/>
            <c:bubble3D val="0"/>
            <c:extLst>
              <c:ext xmlns:c16="http://schemas.microsoft.com/office/drawing/2014/chart" uri="{C3380CC4-5D6E-409C-BE32-E72D297353CC}">
                <c16:uniqueId val="{00000001-F2A2-4089-AD3B-7C4E47F784F7}"/>
              </c:ext>
            </c:extLst>
          </c:dPt>
          <c:dPt>
            <c:idx val="50"/>
            <c:bubble3D val="0"/>
            <c:extLst>
              <c:ext xmlns:c16="http://schemas.microsoft.com/office/drawing/2014/chart" uri="{C3380CC4-5D6E-409C-BE32-E72D297353CC}">
                <c16:uniqueId val="{00000002-F2A2-4089-AD3B-7C4E47F784F7}"/>
              </c:ext>
            </c:extLst>
          </c:dPt>
          <c:dPt>
            <c:idx val="70"/>
            <c:marker>
              <c:symbol val="circle"/>
              <c:size val="12"/>
              <c:spPr>
                <a:solidFill>
                  <a:srgbClr val="1C625B"/>
                </a:solidFill>
                <a:ln>
                  <a:solidFill>
                    <a:srgbClr val="1C625B"/>
                  </a:solidFill>
                </a:ln>
              </c:spPr>
            </c:marker>
            <c:bubble3D val="0"/>
            <c:extLst>
              <c:ext xmlns:c16="http://schemas.microsoft.com/office/drawing/2014/chart" uri="{C3380CC4-5D6E-409C-BE32-E72D297353CC}">
                <c16:uniqueId val="{00000003-F2A2-4089-AD3B-7C4E47F784F7}"/>
              </c:ext>
            </c:extLst>
          </c:dPt>
          <c:dLbls>
            <c:dLbl>
              <c:idx val="70"/>
              <c:layout>
                <c:manualLayout>
                  <c:x val="-2.3651261995798197E-2"/>
                  <c:y val="-3.9024390243902439E-2"/>
                </c:manualLayout>
              </c:layout>
              <c:numFmt formatCode="#,##0.0" sourceLinked="0"/>
              <c:spPr/>
              <c:txPr>
                <a:bodyPr/>
                <a:lstStyle/>
                <a:p>
                  <a:pPr>
                    <a:defRPr sz="1400" b="1">
                      <a:solidFill>
                        <a:srgbClr val="1C625B"/>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A2-4089-AD3B-7C4E47F784F7}"/>
                </c:ext>
              </c:extLst>
            </c:dLbl>
            <c:spPr>
              <a:noFill/>
              <a:ln>
                <a:noFill/>
              </a:ln>
              <a:effectLst/>
            </c:spPr>
            <c:txPr>
              <a:bodyPr/>
              <a:lstStyle/>
              <a:p>
                <a:pPr>
                  <a:defRPr sz="1400" b="1">
                    <a:solidFill>
                      <a:srgbClr val="1C625B"/>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1.2'!$B$6:$B$76</c:f>
              <c:strCache>
                <c:ptCount val="71"/>
                <c:pt idx="0">
                  <c:v>1970-71</c:v>
                </c:pt>
                <c:pt idx="1">
                  <c:v>1971-72</c:v>
                </c:pt>
                <c:pt idx="2">
                  <c:v>1972-73</c:v>
                </c:pt>
                <c:pt idx="3">
                  <c:v>1973-74</c:v>
                </c:pt>
                <c:pt idx="4">
                  <c:v>1974-75</c:v>
                </c:pt>
                <c:pt idx="5">
                  <c:v>1975-76</c:v>
                </c:pt>
                <c:pt idx="6">
                  <c:v>1976-77</c:v>
                </c:pt>
                <c:pt idx="7">
                  <c:v>1977-78</c:v>
                </c:pt>
                <c:pt idx="8">
                  <c:v>1978-79</c:v>
                </c:pt>
                <c:pt idx="9">
                  <c:v>1979-80</c:v>
                </c:pt>
                <c:pt idx="10">
                  <c:v>1980-81</c:v>
                </c:pt>
                <c:pt idx="11">
                  <c:v>1981-82</c:v>
                </c:pt>
                <c:pt idx="12">
                  <c:v>1982-83</c:v>
                </c:pt>
                <c:pt idx="13">
                  <c:v>1983-84</c:v>
                </c:pt>
                <c:pt idx="14">
                  <c:v>1984-85</c:v>
                </c:pt>
                <c:pt idx="15">
                  <c:v>1985-86</c:v>
                </c:pt>
                <c:pt idx="16">
                  <c:v>1986-87</c:v>
                </c:pt>
                <c:pt idx="17">
                  <c:v>1987-88</c:v>
                </c:pt>
                <c:pt idx="18">
                  <c:v>1988-89</c:v>
                </c:pt>
                <c:pt idx="19">
                  <c:v>1989-90</c:v>
                </c:pt>
                <c:pt idx="20">
                  <c:v>1990-91</c:v>
                </c:pt>
                <c:pt idx="21">
                  <c:v>1991-92</c:v>
                </c:pt>
                <c:pt idx="22">
                  <c:v>1992-93</c:v>
                </c:pt>
                <c:pt idx="23">
                  <c:v>1993-94</c:v>
                </c:pt>
                <c:pt idx="24">
                  <c:v>1994-95</c:v>
                </c:pt>
                <c:pt idx="25">
                  <c:v>1995-96</c:v>
                </c:pt>
                <c:pt idx="26">
                  <c:v>1996-97</c:v>
                </c:pt>
                <c:pt idx="27">
                  <c:v>1997-98</c:v>
                </c:pt>
                <c:pt idx="28">
                  <c:v>1998-99</c:v>
                </c:pt>
                <c:pt idx="29">
                  <c:v>1999-00</c:v>
                </c:pt>
                <c:pt idx="30">
                  <c:v>2000-01</c:v>
                </c:pt>
                <c:pt idx="31">
                  <c:v>2001-02</c:v>
                </c:pt>
                <c:pt idx="32">
                  <c:v>2002-03</c:v>
                </c:pt>
                <c:pt idx="33">
                  <c:v>2003-04</c:v>
                </c:pt>
                <c:pt idx="34">
                  <c:v>2004-05</c:v>
                </c:pt>
                <c:pt idx="35">
                  <c:v>2005-06</c:v>
                </c:pt>
                <c:pt idx="36">
                  <c:v>2006-07</c:v>
                </c:pt>
                <c:pt idx="37">
                  <c:v>2007-08</c:v>
                </c:pt>
                <c:pt idx="38">
                  <c:v>2008-09</c:v>
                </c:pt>
                <c:pt idx="39">
                  <c:v>2009-10</c:v>
                </c:pt>
                <c:pt idx="40">
                  <c:v>2010-11</c:v>
                </c:pt>
                <c:pt idx="41">
                  <c:v>2011-12</c:v>
                </c:pt>
                <c:pt idx="42">
                  <c:v>2012-13</c:v>
                </c:pt>
                <c:pt idx="43">
                  <c:v>2013-14</c:v>
                </c:pt>
                <c:pt idx="44">
                  <c:v>2014-15</c:v>
                </c:pt>
                <c:pt idx="45">
                  <c:v>2015-16</c:v>
                </c:pt>
                <c:pt idx="46">
                  <c:v>2016-17</c:v>
                </c:pt>
                <c:pt idx="47">
                  <c:v>2017-18</c:v>
                </c:pt>
                <c:pt idx="48">
                  <c:v>2018-19</c:v>
                </c:pt>
                <c:pt idx="49">
                  <c:v>2019-20</c:v>
                </c:pt>
                <c:pt idx="50">
                  <c:v>2020-21</c:v>
                </c:pt>
                <c:pt idx="51">
                  <c:v>2021-22</c:v>
                </c:pt>
                <c:pt idx="52">
                  <c:v>2022-23</c:v>
                </c:pt>
                <c:pt idx="53">
                  <c:v>2023-24</c:v>
                </c:pt>
                <c:pt idx="54">
                  <c:v>2024-25</c:v>
                </c:pt>
                <c:pt idx="55">
                  <c:v>2025-26</c:v>
                </c:pt>
                <c:pt idx="56">
                  <c:v>2026-27</c:v>
                </c:pt>
                <c:pt idx="57">
                  <c:v>2027-28</c:v>
                </c:pt>
                <c:pt idx="58">
                  <c:v>2028-29</c:v>
                </c:pt>
                <c:pt idx="59">
                  <c:v>2029-30</c:v>
                </c:pt>
                <c:pt idx="60">
                  <c:v>2030-31</c:v>
                </c:pt>
                <c:pt idx="61">
                  <c:v>2031-32</c:v>
                </c:pt>
                <c:pt idx="62">
                  <c:v>2032-33</c:v>
                </c:pt>
                <c:pt idx="63">
                  <c:v>2033-34</c:v>
                </c:pt>
                <c:pt idx="64">
                  <c:v>2034-35</c:v>
                </c:pt>
                <c:pt idx="65">
                  <c:v>2035-36</c:v>
                </c:pt>
                <c:pt idx="66">
                  <c:v>2036-37</c:v>
                </c:pt>
                <c:pt idx="67">
                  <c:v>2037-38</c:v>
                </c:pt>
                <c:pt idx="68">
                  <c:v>2038-39</c:v>
                </c:pt>
                <c:pt idx="69">
                  <c:v>2039-40</c:v>
                </c:pt>
                <c:pt idx="70">
                  <c:v>2040-41</c:v>
                </c:pt>
              </c:strCache>
            </c:strRef>
          </c:cat>
          <c:val>
            <c:numRef>
              <c:f>'Data 1.2'!$C$6:$C$76</c:f>
              <c:numCache>
                <c:formatCode>#,##0</c:formatCode>
                <c:ptCount val="71"/>
                <c:pt idx="0">
                  <c:v>-21700</c:v>
                </c:pt>
                <c:pt idx="1">
                  <c:v>-27600</c:v>
                </c:pt>
                <c:pt idx="2">
                  <c:v>-10700</c:v>
                </c:pt>
                <c:pt idx="3">
                  <c:v>-2000</c:v>
                </c:pt>
                <c:pt idx="4">
                  <c:v>-19000</c:v>
                </c:pt>
                <c:pt idx="5">
                  <c:v>-4800</c:v>
                </c:pt>
                <c:pt idx="6">
                  <c:v>-9800</c:v>
                </c:pt>
                <c:pt idx="7">
                  <c:v>-16300</c:v>
                </c:pt>
                <c:pt idx="8">
                  <c:v>-14600</c:v>
                </c:pt>
                <c:pt idx="9">
                  <c:v>-16300</c:v>
                </c:pt>
                <c:pt idx="10">
                  <c:v>-23100</c:v>
                </c:pt>
                <c:pt idx="11">
                  <c:v>-16900</c:v>
                </c:pt>
                <c:pt idx="12">
                  <c:v>-19700</c:v>
                </c:pt>
                <c:pt idx="13">
                  <c:v>-12000</c:v>
                </c:pt>
                <c:pt idx="14">
                  <c:v>-15000</c:v>
                </c:pt>
                <c:pt idx="15">
                  <c:v>-17600</c:v>
                </c:pt>
                <c:pt idx="16">
                  <c:v>-18000</c:v>
                </c:pt>
                <c:pt idx="17">
                  <c:v>-27200</c:v>
                </c:pt>
                <c:pt idx="18">
                  <c:v>-2900</c:v>
                </c:pt>
                <c:pt idx="19">
                  <c:v>5000</c:v>
                </c:pt>
                <c:pt idx="20">
                  <c:v>-1900</c:v>
                </c:pt>
                <c:pt idx="21">
                  <c:v>-1900</c:v>
                </c:pt>
                <c:pt idx="22">
                  <c:v>4700</c:v>
                </c:pt>
                <c:pt idx="23">
                  <c:v>9400</c:v>
                </c:pt>
                <c:pt idx="24">
                  <c:v>2400</c:v>
                </c:pt>
                <c:pt idx="25">
                  <c:v>-7200</c:v>
                </c:pt>
                <c:pt idx="26">
                  <c:v>-7500</c:v>
                </c:pt>
                <c:pt idx="27">
                  <c:v>-5700</c:v>
                </c:pt>
                <c:pt idx="28">
                  <c:v>-2200</c:v>
                </c:pt>
                <c:pt idx="29">
                  <c:v>-3600</c:v>
                </c:pt>
                <c:pt idx="30">
                  <c:v>5200</c:v>
                </c:pt>
                <c:pt idx="31">
                  <c:v>6300</c:v>
                </c:pt>
                <c:pt idx="32">
                  <c:v>5600</c:v>
                </c:pt>
                <c:pt idx="33">
                  <c:v>18600</c:v>
                </c:pt>
                <c:pt idx="34">
                  <c:v>25300</c:v>
                </c:pt>
                <c:pt idx="35">
                  <c:v>18800</c:v>
                </c:pt>
                <c:pt idx="36">
                  <c:v>33000</c:v>
                </c:pt>
                <c:pt idx="37">
                  <c:v>26400</c:v>
                </c:pt>
                <c:pt idx="38">
                  <c:v>24400</c:v>
                </c:pt>
                <c:pt idx="39">
                  <c:v>26100</c:v>
                </c:pt>
                <c:pt idx="40">
                  <c:v>30200</c:v>
                </c:pt>
                <c:pt idx="41">
                  <c:v>12700</c:v>
                </c:pt>
                <c:pt idx="42">
                  <c:v>10000</c:v>
                </c:pt>
                <c:pt idx="43">
                  <c:v>17600</c:v>
                </c:pt>
                <c:pt idx="44">
                  <c:v>28000</c:v>
                </c:pt>
                <c:pt idx="45">
                  <c:v>31700</c:v>
                </c:pt>
                <c:pt idx="46">
                  <c:v>23900</c:v>
                </c:pt>
                <c:pt idx="47">
                  <c:v>23500</c:v>
                </c:pt>
                <c:pt idx="48">
                  <c:v>21500</c:v>
                </c:pt>
                <c:pt idx="49">
                  <c:v>20400</c:v>
                </c:pt>
                <c:pt idx="50">
                  <c:v>18000</c:v>
                </c:pt>
                <c:pt idx="51">
                  <c:v>15500</c:v>
                </c:pt>
                <c:pt idx="52">
                  <c:v>14500</c:v>
                </c:pt>
                <c:pt idx="53">
                  <c:v>14600</c:v>
                </c:pt>
                <c:pt idx="54">
                  <c:v>14700</c:v>
                </c:pt>
                <c:pt idx="55">
                  <c:v>14800</c:v>
                </c:pt>
                <c:pt idx="56">
                  <c:v>14900</c:v>
                </c:pt>
                <c:pt idx="57">
                  <c:v>15000</c:v>
                </c:pt>
                <c:pt idx="58">
                  <c:v>15000</c:v>
                </c:pt>
                <c:pt idx="59">
                  <c:v>14900</c:v>
                </c:pt>
                <c:pt idx="60">
                  <c:v>14900</c:v>
                </c:pt>
                <c:pt idx="61">
                  <c:v>14800</c:v>
                </c:pt>
                <c:pt idx="62">
                  <c:v>14700</c:v>
                </c:pt>
                <c:pt idx="63">
                  <c:v>14600</c:v>
                </c:pt>
                <c:pt idx="64">
                  <c:v>14600</c:v>
                </c:pt>
                <c:pt idx="65">
                  <c:v>14500</c:v>
                </c:pt>
                <c:pt idx="66">
                  <c:v>14400</c:v>
                </c:pt>
                <c:pt idx="67">
                  <c:v>14500</c:v>
                </c:pt>
                <c:pt idx="68">
                  <c:v>14500</c:v>
                </c:pt>
                <c:pt idx="69">
                  <c:v>14500</c:v>
                </c:pt>
                <c:pt idx="70">
                  <c:v>14600</c:v>
                </c:pt>
              </c:numCache>
            </c:numRef>
          </c:val>
          <c:smooth val="0"/>
          <c:extLst>
            <c:ext xmlns:c16="http://schemas.microsoft.com/office/drawing/2014/chart" uri="{C3380CC4-5D6E-409C-BE32-E72D297353CC}">
              <c16:uniqueId val="{00000004-F2A2-4089-AD3B-7C4E47F784F7}"/>
            </c:ext>
          </c:extLst>
        </c:ser>
        <c:ser>
          <c:idx val="2"/>
          <c:order val="2"/>
          <c:tx>
            <c:strRef>
              <c:f>'Data 1.2'!$C$5</c:f>
              <c:strCache>
                <c:ptCount val="1"/>
                <c:pt idx="0">
                  <c:v>Net
migration</c:v>
                </c:pt>
              </c:strCache>
            </c:strRef>
          </c:tx>
          <c:spPr>
            <a:ln w="38100">
              <a:solidFill>
                <a:srgbClr val="1C625B"/>
              </a:solidFill>
            </a:ln>
          </c:spPr>
          <c:marker>
            <c:symbol val="none"/>
          </c:marker>
          <c:dPt>
            <c:idx val="0"/>
            <c:marker>
              <c:symbol val="circle"/>
              <c:size val="12"/>
              <c:spPr>
                <a:solidFill>
                  <a:srgbClr val="1C625B"/>
                </a:solidFill>
                <a:ln>
                  <a:solidFill>
                    <a:srgbClr val="1C625B"/>
                  </a:solidFill>
                </a:ln>
              </c:spPr>
            </c:marker>
            <c:bubble3D val="0"/>
            <c:extLst>
              <c:ext xmlns:c16="http://schemas.microsoft.com/office/drawing/2014/chart" uri="{C3380CC4-5D6E-409C-BE32-E72D297353CC}">
                <c16:uniqueId val="{00000005-F2A2-4089-AD3B-7C4E47F784F7}"/>
              </c:ext>
            </c:extLst>
          </c:dPt>
          <c:dPt>
            <c:idx val="14"/>
            <c:bubble3D val="0"/>
            <c:extLst>
              <c:ext xmlns:c16="http://schemas.microsoft.com/office/drawing/2014/chart" uri="{C3380CC4-5D6E-409C-BE32-E72D297353CC}">
                <c16:uniqueId val="{00000006-F2A2-4089-AD3B-7C4E47F784F7}"/>
              </c:ext>
            </c:extLst>
          </c:dPt>
          <c:dPt>
            <c:idx val="15"/>
            <c:bubble3D val="0"/>
            <c:extLst>
              <c:ext xmlns:c16="http://schemas.microsoft.com/office/drawing/2014/chart" uri="{C3380CC4-5D6E-409C-BE32-E72D297353CC}">
                <c16:uniqueId val="{00000007-F2A2-4089-AD3B-7C4E47F784F7}"/>
              </c:ext>
            </c:extLst>
          </c:dPt>
          <c:dPt>
            <c:idx val="26"/>
            <c:bubble3D val="0"/>
            <c:extLst>
              <c:ext xmlns:c16="http://schemas.microsoft.com/office/drawing/2014/chart" uri="{C3380CC4-5D6E-409C-BE32-E72D297353CC}">
                <c16:uniqueId val="{00000008-F2A2-4089-AD3B-7C4E47F784F7}"/>
              </c:ext>
            </c:extLst>
          </c:dPt>
          <c:dPt>
            <c:idx val="30"/>
            <c:marker>
              <c:symbol val="circle"/>
              <c:size val="12"/>
              <c:spPr>
                <a:solidFill>
                  <a:srgbClr val="1C625B"/>
                </a:solidFill>
                <a:ln>
                  <a:solidFill>
                    <a:srgbClr val="1C625B"/>
                  </a:solidFill>
                </a:ln>
              </c:spPr>
            </c:marker>
            <c:bubble3D val="0"/>
            <c:extLst>
              <c:ext xmlns:c16="http://schemas.microsoft.com/office/drawing/2014/chart" uri="{C3380CC4-5D6E-409C-BE32-E72D297353CC}">
                <c16:uniqueId val="{00000009-F2A2-4089-AD3B-7C4E47F784F7}"/>
              </c:ext>
            </c:extLst>
          </c:dPt>
          <c:dPt>
            <c:idx val="36"/>
            <c:bubble3D val="0"/>
            <c:extLst>
              <c:ext xmlns:c16="http://schemas.microsoft.com/office/drawing/2014/chart" uri="{C3380CC4-5D6E-409C-BE32-E72D297353CC}">
                <c16:uniqueId val="{0000000A-F2A2-4089-AD3B-7C4E47F784F7}"/>
              </c:ext>
            </c:extLst>
          </c:dPt>
          <c:dPt>
            <c:idx val="46"/>
            <c:marker>
              <c:symbol val="circle"/>
              <c:size val="12"/>
              <c:spPr>
                <a:solidFill>
                  <a:srgbClr val="1C625B"/>
                </a:solidFill>
                <a:ln>
                  <a:solidFill>
                    <a:srgbClr val="1C625B"/>
                  </a:solidFill>
                </a:ln>
              </c:spPr>
            </c:marker>
            <c:bubble3D val="0"/>
            <c:extLst>
              <c:ext xmlns:c16="http://schemas.microsoft.com/office/drawing/2014/chart" uri="{C3380CC4-5D6E-409C-BE32-E72D297353CC}">
                <c16:uniqueId val="{0000000B-F2A2-4089-AD3B-7C4E47F784F7}"/>
              </c:ext>
            </c:extLst>
          </c:dPt>
          <c:dLbls>
            <c:dLbl>
              <c:idx val="0"/>
              <c:layout>
                <c:manualLayout>
                  <c:x val="2.9563932002956393E-3"/>
                  <c:y val="1.0840108401084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A2-4089-AD3B-7C4E47F784F7}"/>
                </c:ext>
              </c:extLst>
            </c:dLbl>
            <c:dLbl>
              <c:idx val="14"/>
              <c:layout>
                <c:manualLayout>
                  <c:x val="0.4079822616407982"/>
                  <c:y val="-0.34048183001515053"/>
                </c:manualLayout>
              </c:layout>
              <c:tx>
                <c:rich>
                  <a:bodyPr/>
                  <a:lstStyle/>
                  <a:p>
                    <a:r>
                      <a:rPr lang="en-US"/>
                      <a:t>23.9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A2-4089-AD3B-7C4E47F784F7}"/>
                </c:ext>
              </c:extLst>
            </c:dLbl>
            <c:dLbl>
              <c:idx val="30"/>
              <c:layout>
                <c:manualLayout>
                  <c:x val="-4.8780487804878106E-2"/>
                  <c:y val="-4.5528455284552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A2-4089-AD3B-7C4E47F784F7}"/>
                </c:ext>
              </c:extLst>
            </c:dLbl>
            <c:numFmt formatCode="#,##0.0" sourceLinked="0"/>
            <c:spPr>
              <a:noFill/>
              <a:ln>
                <a:noFill/>
              </a:ln>
              <a:effectLst/>
            </c:spPr>
            <c:txPr>
              <a:bodyPr/>
              <a:lstStyle/>
              <a:p>
                <a:pPr>
                  <a:defRPr sz="1400" b="1">
                    <a:solidFill>
                      <a:srgbClr val="1C625B"/>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1.2'!$B$6:$B$76</c:f>
              <c:strCache>
                <c:ptCount val="71"/>
                <c:pt idx="0">
                  <c:v>1970-71</c:v>
                </c:pt>
                <c:pt idx="1">
                  <c:v>1971-72</c:v>
                </c:pt>
                <c:pt idx="2">
                  <c:v>1972-73</c:v>
                </c:pt>
                <c:pt idx="3">
                  <c:v>1973-74</c:v>
                </c:pt>
                <c:pt idx="4">
                  <c:v>1974-75</c:v>
                </c:pt>
                <c:pt idx="5">
                  <c:v>1975-76</c:v>
                </c:pt>
                <c:pt idx="6">
                  <c:v>1976-77</c:v>
                </c:pt>
                <c:pt idx="7">
                  <c:v>1977-78</c:v>
                </c:pt>
                <c:pt idx="8">
                  <c:v>1978-79</c:v>
                </c:pt>
                <c:pt idx="9">
                  <c:v>1979-80</c:v>
                </c:pt>
                <c:pt idx="10">
                  <c:v>1980-81</c:v>
                </c:pt>
                <c:pt idx="11">
                  <c:v>1981-82</c:v>
                </c:pt>
                <c:pt idx="12">
                  <c:v>1982-83</c:v>
                </c:pt>
                <c:pt idx="13">
                  <c:v>1983-84</c:v>
                </c:pt>
                <c:pt idx="14">
                  <c:v>1984-85</c:v>
                </c:pt>
                <c:pt idx="15">
                  <c:v>1985-86</c:v>
                </c:pt>
                <c:pt idx="16">
                  <c:v>1986-87</c:v>
                </c:pt>
                <c:pt idx="17">
                  <c:v>1987-88</c:v>
                </c:pt>
                <c:pt idx="18">
                  <c:v>1988-89</c:v>
                </c:pt>
                <c:pt idx="19">
                  <c:v>1989-90</c:v>
                </c:pt>
                <c:pt idx="20">
                  <c:v>1990-91</c:v>
                </c:pt>
                <c:pt idx="21">
                  <c:v>1991-92</c:v>
                </c:pt>
                <c:pt idx="22">
                  <c:v>1992-93</c:v>
                </c:pt>
                <c:pt idx="23">
                  <c:v>1993-94</c:v>
                </c:pt>
                <c:pt idx="24">
                  <c:v>1994-95</c:v>
                </c:pt>
                <c:pt idx="25">
                  <c:v>1995-96</c:v>
                </c:pt>
                <c:pt idx="26">
                  <c:v>1996-97</c:v>
                </c:pt>
                <c:pt idx="27">
                  <c:v>1997-98</c:v>
                </c:pt>
                <c:pt idx="28">
                  <c:v>1998-99</c:v>
                </c:pt>
                <c:pt idx="29">
                  <c:v>1999-00</c:v>
                </c:pt>
                <c:pt idx="30">
                  <c:v>2000-01</c:v>
                </c:pt>
                <c:pt idx="31">
                  <c:v>2001-02</c:v>
                </c:pt>
                <c:pt idx="32">
                  <c:v>2002-03</c:v>
                </c:pt>
                <c:pt idx="33">
                  <c:v>2003-04</c:v>
                </c:pt>
                <c:pt idx="34">
                  <c:v>2004-05</c:v>
                </c:pt>
                <c:pt idx="35">
                  <c:v>2005-06</c:v>
                </c:pt>
                <c:pt idx="36">
                  <c:v>2006-07</c:v>
                </c:pt>
                <c:pt idx="37">
                  <c:v>2007-08</c:v>
                </c:pt>
                <c:pt idx="38">
                  <c:v>2008-09</c:v>
                </c:pt>
                <c:pt idx="39">
                  <c:v>2009-10</c:v>
                </c:pt>
                <c:pt idx="40">
                  <c:v>2010-11</c:v>
                </c:pt>
                <c:pt idx="41">
                  <c:v>2011-12</c:v>
                </c:pt>
                <c:pt idx="42">
                  <c:v>2012-13</c:v>
                </c:pt>
                <c:pt idx="43">
                  <c:v>2013-14</c:v>
                </c:pt>
                <c:pt idx="44">
                  <c:v>2014-15</c:v>
                </c:pt>
                <c:pt idx="45">
                  <c:v>2015-16</c:v>
                </c:pt>
                <c:pt idx="46">
                  <c:v>2016-17</c:v>
                </c:pt>
                <c:pt idx="47">
                  <c:v>2017-18</c:v>
                </c:pt>
                <c:pt idx="48">
                  <c:v>2018-19</c:v>
                </c:pt>
                <c:pt idx="49">
                  <c:v>2019-20</c:v>
                </c:pt>
                <c:pt idx="50">
                  <c:v>2020-21</c:v>
                </c:pt>
                <c:pt idx="51">
                  <c:v>2021-22</c:v>
                </c:pt>
                <c:pt idx="52">
                  <c:v>2022-23</c:v>
                </c:pt>
                <c:pt idx="53">
                  <c:v>2023-24</c:v>
                </c:pt>
                <c:pt idx="54">
                  <c:v>2024-25</c:v>
                </c:pt>
                <c:pt idx="55">
                  <c:v>2025-26</c:v>
                </c:pt>
                <c:pt idx="56">
                  <c:v>2026-27</c:v>
                </c:pt>
                <c:pt idx="57">
                  <c:v>2027-28</c:v>
                </c:pt>
                <c:pt idx="58">
                  <c:v>2028-29</c:v>
                </c:pt>
                <c:pt idx="59">
                  <c:v>2029-30</c:v>
                </c:pt>
                <c:pt idx="60">
                  <c:v>2030-31</c:v>
                </c:pt>
                <c:pt idx="61">
                  <c:v>2031-32</c:v>
                </c:pt>
                <c:pt idx="62">
                  <c:v>2032-33</c:v>
                </c:pt>
                <c:pt idx="63">
                  <c:v>2033-34</c:v>
                </c:pt>
                <c:pt idx="64">
                  <c:v>2034-35</c:v>
                </c:pt>
                <c:pt idx="65">
                  <c:v>2035-36</c:v>
                </c:pt>
                <c:pt idx="66">
                  <c:v>2036-37</c:v>
                </c:pt>
                <c:pt idx="67">
                  <c:v>2037-38</c:v>
                </c:pt>
                <c:pt idx="68">
                  <c:v>2038-39</c:v>
                </c:pt>
                <c:pt idx="69">
                  <c:v>2039-40</c:v>
                </c:pt>
                <c:pt idx="70">
                  <c:v>2040-41</c:v>
                </c:pt>
              </c:strCache>
            </c:strRef>
          </c:cat>
          <c:val>
            <c:numRef>
              <c:f>'Data 1.2'!$C$6:$C$52</c:f>
              <c:numCache>
                <c:formatCode>#,##0</c:formatCode>
                <c:ptCount val="47"/>
                <c:pt idx="0">
                  <c:v>-21700</c:v>
                </c:pt>
                <c:pt idx="1">
                  <c:v>-27600</c:v>
                </c:pt>
                <c:pt idx="2">
                  <c:v>-10700</c:v>
                </c:pt>
                <c:pt idx="3">
                  <c:v>-2000</c:v>
                </c:pt>
                <c:pt idx="4">
                  <c:v>-19000</c:v>
                </c:pt>
                <c:pt idx="5">
                  <c:v>-4800</c:v>
                </c:pt>
                <c:pt idx="6">
                  <c:v>-9800</c:v>
                </c:pt>
                <c:pt idx="7">
                  <c:v>-16300</c:v>
                </c:pt>
                <c:pt idx="8">
                  <c:v>-14600</c:v>
                </c:pt>
                <c:pt idx="9">
                  <c:v>-16300</c:v>
                </c:pt>
                <c:pt idx="10">
                  <c:v>-23100</c:v>
                </c:pt>
                <c:pt idx="11">
                  <c:v>-16900</c:v>
                </c:pt>
                <c:pt idx="12">
                  <c:v>-19700</c:v>
                </c:pt>
                <c:pt idx="13">
                  <c:v>-12000</c:v>
                </c:pt>
                <c:pt idx="14">
                  <c:v>-15000</c:v>
                </c:pt>
                <c:pt idx="15">
                  <c:v>-17600</c:v>
                </c:pt>
                <c:pt idx="16">
                  <c:v>-18000</c:v>
                </c:pt>
                <c:pt idx="17">
                  <c:v>-27200</c:v>
                </c:pt>
                <c:pt idx="18">
                  <c:v>-2900</c:v>
                </c:pt>
                <c:pt idx="19">
                  <c:v>5000</c:v>
                </c:pt>
                <c:pt idx="20">
                  <c:v>-1900</c:v>
                </c:pt>
                <c:pt idx="21">
                  <c:v>-1900</c:v>
                </c:pt>
                <c:pt idx="22">
                  <c:v>4700</c:v>
                </c:pt>
                <c:pt idx="23">
                  <c:v>9400</c:v>
                </c:pt>
                <c:pt idx="24">
                  <c:v>2400</c:v>
                </c:pt>
                <c:pt idx="25">
                  <c:v>-7200</c:v>
                </c:pt>
                <c:pt idx="26">
                  <c:v>-7500</c:v>
                </c:pt>
                <c:pt idx="27">
                  <c:v>-5700</c:v>
                </c:pt>
                <c:pt idx="28">
                  <c:v>-2200</c:v>
                </c:pt>
                <c:pt idx="29">
                  <c:v>-3600</c:v>
                </c:pt>
                <c:pt idx="30">
                  <c:v>5200</c:v>
                </c:pt>
                <c:pt idx="31">
                  <c:v>6300</c:v>
                </c:pt>
                <c:pt idx="32">
                  <c:v>5600</c:v>
                </c:pt>
                <c:pt idx="33">
                  <c:v>18600</c:v>
                </c:pt>
                <c:pt idx="34">
                  <c:v>25300</c:v>
                </c:pt>
                <c:pt idx="35">
                  <c:v>18800</c:v>
                </c:pt>
                <c:pt idx="36">
                  <c:v>33000</c:v>
                </c:pt>
                <c:pt idx="37">
                  <c:v>26400</c:v>
                </c:pt>
                <c:pt idx="38">
                  <c:v>24400</c:v>
                </c:pt>
                <c:pt idx="39">
                  <c:v>26100</c:v>
                </c:pt>
                <c:pt idx="40">
                  <c:v>30200</c:v>
                </c:pt>
                <c:pt idx="41">
                  <c:v>12700</c:v>
                </c:pt>
                <c:pt idx="42">
                  <c:v>10000</c:v>
                </c:pt>
                <c:pt idx="43">
                  <c:v>17600</c:v>
                </c:pt>
                <c:pt idx="44">
                  <c:v>28000</c:v>
                </c:pt>
                <c:pt idx="45">
                  <c:v>31700</c:v>
                </c:pt>
                <c:pt idx="46">
                  <c:v>23900</c:v>
                </c:pt>
              </c:numCache>
            </c:numRef>
          </c:val>
          <c:smooth val="0"/>
          <c:extLst>
            <c:ext xmlns:c16="http://schemas.microsoft.com/office/drawing/2014/chart" uri="{C3380CC4-5D6E-409C-BE32-E72D297353CC}">
              <c16:uniqueId val="{0000000C-F2A2-4089-AD3B-7C4E47F784F7}"/>
            </c:ext>
          </c:extLst>
        </c:ser>
        <c:ser>
          <c:idx val="3"/>
          <c:order val="3"/>
          <c:tx>
            <c:strRef>
              <c:f>'Data 1.2'!$D$5</c:f>
              <c:strCache>
                <c:ptCount val="1"/>
                <c:pt idx="0">
                  <c:v>Natural change (births - deaths)</c:v>
                </c:pt>
              </c:strCache>
            </c:strRef>
          </c:tx>
          <c:spPr>
            <a:ln w="38100">
              <a:solidFill>
                <a:srgbClr val="2DA197"/>
              </a:solidFill>
            </a:ln>
          </c:spPr>
          <c:marker>
            <c:symbol val="none"/>
          </c:marker>
          <c:cat>
            <c:strRef>
              <c:f>'Data 1.2'!$B$6:$B$76</c:f>
              <c:strCache>
                <c:ptCount val="71"/>
                <c:pt idx="0">
                  <c:v>1970-71</c:v>
                </c:pt>
                <c:pt idx="1">
                  <c:v>1971-72</c:v>
                </c:pt>
                <c:pt idx="2">
                  <c:v>1972-73</c:v>
                </c:pt>
                <c:pt idx="3">
                  <c:v>1973-74</c:v>
                </c:pt>
                <c:pt idx="4">
                  <c:v>1974-75</c:v>
                </c:pt>
                <c:pt idx="5">
                  <c:v>1975-76</c:v>
                </c:pt>
                <c:pt idx="6">
                  <c:v>1976-77</c:v>
                </c:pt>
                <c:pt idx="7">
                  <c:v>1977-78</c:v>
                </c:pt>
                <c:pt idx="8">
                  <c:v>1978-79</c:v>
                </c:pt>
                <c:pt idx="9">
                  <c:v>1979-80</c:v>
                </c:pt>
                <c:pt idx="10">
                  <c:v>1980-81</c:v>
                </c:pt>
                <c:pt idx="11">
                  <c:v>1981-82</c:v>
                </c:pt>
                <c:pt idx="12">
                  <c:v>1982-83</c:v>
                </c:pt>
                <c:pt idx="13">
                  <c:v>1983-84</c:v>
                </c:pt>
                <c:pt idx="14">
                  <c:v>1984-85</c:v>
                </c:pt>
                <c:pt idx="15">
                  <c:v>1985-86</c:v>
                </c:pt>
                <c:pt idx="16">
                  <c:v>1986-87</c:v>
                </c:pt>
                <c:pt idx="17">
                  <c:v>1987-88</c:v>
                </c:pt>
                <c:pt idx="18">
                  <c:v>1988-89</c:v>
                </c:pt>
                <c:pt idx="19">
                  <c:v>1989-90</c:v>
                </c:pt>
                <c:pt idx="20">
                  <c:v>1990-91</c:v>
                </c:pt>
                <c:pt idx="21">
                  <c:v>1991-92</c:v>
                </c:pt>
                <c:pt idx="22">
                  <c:v>1992-93</c:v>
                </c:pt>
                <c:pt idx="23">
                  <c:v>1993-94</c:v>
                </c:pt>
                <c:pt idx="24">
                  <c:v>1994-95</c:v>
                </c:pt>
                <c:pt idx="25">
                  <c:v>1995-96</c:v>
                </c:pt>
                <c:pt idx="26">
                  <c:v>1996-97</c:v>
                </c:pt>
                <c:pt idx="27">
                  <c:v>1997-98</c:v>
                </c:pt>
                <c:pt idx="28">
                  <c:v>1998-99</c:v>
                </c:pt>
                <c:pt idx="29">
                  <c:v>1999-00</c:v>
                </c:pt>
                <c:pt idx="30">
                  <c:v>2000-01</c:v>
                </c:pt>
                <c:pt idx="31">
                  <c:v>2001-02</c:v>
                </c:pt>
                <c:pt idx="32">
                  <c:v>2002-03</c:v>
                </c:pt>
                <c:pt idx="33">
                  <c:v>2003-04</c:v>
                </c:pt>
                <c:pt idx="34">
                  <c:v>2004-05</c:v>
                </c:pt>
                <c:pt idx="35">
                  <c:v>2005-06</c:v>
                </c:pt>
                <c:pt idx="36">
                  <c:v>2006-07</c:v>
                </c:pt>
                <c:pt idx="37">
                  <c:v>2007-08</c:v>
                </c:pt>
                <c:pt idx="38">
                  <c:v>2008-09</c:v>
                </c:pt>
                <c:pt idx="39">
                  <c:v>2009-10</c:v>
                </c:pt>
                <c:pt idx="40">
                  <c:v>2010-11</c:v>
                </c:pt>
                <c:pt idx="41">
                  <c:v>2011-12</c:v>
                </c:pt>
                <c:pt idx="42">
                  <c:v>2012-13</c:v>
                </c:pt>
                <c:pt idx="43">
                  <c:v>2013-14</c:v>
                </c:pt>
                <c:pt idx="44">
                  <c:v>2014-15</c:v>
                </c:pt>
                <c:pt idx="45">
                  <c:v>2015-16</c:v>
                </c:pt>
                <c:pt idx="46">
                  <c:v>2016-17</c:v>
                </c:pt>
                <c:pt idx="47">
                  <c:v>2017-18</c:v>
                </c:pt>
                <c:pt idx="48">
                  <c:v>2018-19</c:v>
                </c:pt>
                <c:pt idx="49">
                  <c:v>2019-20</c:v>
                </c:pt>
                <c:pt idx="50">
                  <c:v>2020-21</c:v>
                </c:pt>
                <c:pt idx="51">
                  <c:v>2021-22</c:v>
                </c:pt>
                <c:pt idx="52">
                  <c:v>2022-23</c:v>
                </c:pt>
                <c:pt idx="53">
                  <c:v>2023-24</c:v>
                </c:pt>
                <c:pt idx="54">
                  <c:v>2024-25</c:v>
                </c:pt>
                <c:pt idx="55">
                  <c:v>2025-26</c:v>
                </c:pt>
                <c:pt idx="56">
                  <c:v>2026-27</c:v>
                </c:pt>
                <c:pt idx="57">
                  <c:v>2027-28</c:v>
                </c:pt>
                <c:pt idx="58">
                  <c:v>2028-29</c:v>
                </c:pt>
                <c:pt idx="59">
                  <c:v>2029-30</c:v>
                </c:pt>
                <c:pt idx="60">
                  <c:v>2030-31</c:v>
                </c:pt>
                <c:pt idx="61">
                  <c:v>2031-32</c:v>
                </c:pt>
                <c:pt idx="62">
                  <c:v>2032-33</c:v>
                </c:pt>
                <c:pt idx="63">
                  <c:v>2033-34</c:v>
                </c:pt>
                <c:pt idx="64">
                  <c:v>2034-35</c:v>
                </c:pt>
                <c:pt idx="65">
                  <c:v>2035-36</c:v>
                </c:pt>
                <c:pt idx="66">
                  <c:v>2036-37</c:v>
                </c:pt>
                <c:pt idx="67">
                  <c:v>2037-38</c:v>
                </c:pt>
                <c:pt idx="68">
                  <c:v>2038-39</c:v>
                </c:pt>
                <c:pt idx="69">
                  <c:v>2039-40</c:v>
                </c:pt>
                <c:pt idx="70">
                  <c:v>2040-41</c:v>
                </c:pt>
              </c:strCache>
            </c:strRef>
          </c:cat>
          <c:val>
            <c:numRef>
              <c:f>'Data 1.2'!$D$6:$D$52</c:f>
              <c:numCache>
                <c:formatCode>#,##0</c:formatCode>
                <c:ptCount val="47"/>
                <c:pt idx="0">
                  <c:v>26100</c:v>
                </c:pt>
                <c:pt idx="1">
                  <c:v>18800</c:v>
                </c:pt>
                <c:pt idx="2">
                  <c:v>12400</c:v>
                </c:pt>
                <c:pt idx="3">
                  <c:v>6800</c:v>
                </c:pt>
                <c:pt idx="4">
                  <c:v>4600</c:v>
                </c:pt>
                <c:pt idx="5">
                  <c:v>2700</c:v>
                </c:pt>
                <c:pt idx="6">
                  <c:v>-1100</c:v>
                </c:pt>
                <c:pt idx="7">
                  <c:v>-1000</c:v>
                </c:pt>
                <c:pt idx="8">
                  <c:v>1800</c:v>
                </c:pt>
                <c:pt idx="9">
                  <c:v>4300</c:v>
                </c:pt>
                <c:pt idx="10">
                  <c:v>6600</c:v>
                </c:pt>
                <c:pt idx="11">
                  <c:v>1500</c:v>
                </c:pt>
                <c:pt idx="12">
                  <c:v>1800</c:v>
                </c:pt>
                <c:pt idx="13">
                  <c:v>1400</c:v>
                </c:pt>
                <c:pt idx="14">
                  <c:v>3700</c:v>
                </c:pt>
                <c:pt idx="15">
                  <c:v>1600</c:v>
                </c:pt>
                <c:pt idx="16">
                  <c:v>4700</c:v>
                </c:pt>
                <c:pt idx="17">
                  <c:v>4900</c:v>
                </c:pt>
                <c:pt idx="18">
                  <c:v>3100</c:v>
                </c:pt>
                <c:pt idx="19">
                  <c:v>-1400</c:v>
                </c:pt>
                <c:pt idx="20">
                  <c:v>5800</c:v>
                </c:pt>
                <c:pt idx="21">
                  <c:v>5900</c:v>
                </c:pt>
                <c:pt idx="22">
                  <c:v>2400</c:v>
                </c:pt>
                <c:pt idx="23">
                  <c:v>500</c:v>
                </c:pt>
                <c:pt idx="24">
                  <c:v>900</c:v>
                </c:pt>
                <c:pt idx="25">
                  <c:v>-2300</c:v>
                </c:pt>
                <c:pt idx="26">
                  <c:v>100</c:v>
                </c:pt>
                <c:pt idx="27">
                  <c:v>-500</c:v>
                </c:pt>
                <c:pt idx="28">
                  <c:v>-3700</c:v>
                </c:pt>
                <c:pt idx="29">
                  <c:v>-5700</c:v>
                </c:pt>
                <c:pt idx="30">
                  <c:v>-3900</c:v>
                </c:pt>
                <c:pt idx="31">
                  <c:v>-6100</c:v>
                </c:pt>
                <c:pt idx="32">
                  <c:v>-6500</c:v>
                </c:pt>
                <c:pt idx="33">
                  <c:v>-4000</c:v>
                </c:pt>
                <c:pt idx="34">
                  <c:v>-2300</c:v>
                </c:pt>
                <c:pt idx="35">
                  <c:v>-300</c:v>
                </c:pt>
                <c:pt idx="36">
                  <c:v>1100</c:v>
                </c:pt>
                <c:pt idx="37">
                  <c:v>3900</c:v>
                </c:pt>
                <c:pt idx="38">
                  <c:v>4600</c:v>
                </c:pt>
                <c:pt idx="39">
                  <c:v>5200</c:v>
                </c:pt>
                <c:pt idx="40">
                  <c:v>4800</c:v>
                </c:pt>
                <c:pt idx="41">
                  <c:v>4200</c:v>
                </c:pt>
                <c:pt idx="42">
                  <c:v>900</c:v>
                </c:pt>
                <c:pt idx="43">
                  <c:v>3500</c:v>
                </c:pt>
                <c:pt idx="44">
                  <c:v>-2032</c:v>
                </c:pt>
                <c:pt idx="45">
                  <c:v>-800</c:v>
                </c:pt>
                <c:pt idx="46">
                  <c:v>-3800</c:v>
                </c:pt>
              </c:numCache>
            </c:numRef>
          </c:val>
          <c:smooth val="0"/>
          <c:extLst>
            <c:ext xmlns:c16="http://schemas.microsoft.com/office/drawing/2014/chart" uri="{C3380CC4-5D6E-409C-BE32-E72D297353CC}">
              <c16:uniqueId val="{0000000D-F2A2-4089-AD3B-7C4E47F784F7}"/>
            </c:ext>
          </c:extLst>
        </c:ser>
        <c:dLbls>
          <c:showLegendKey val="0"/>
          <c:showVal val="0"/>
          <c:showCatName val="0"/>
          <c:showSerName val="0"/>
          <c:showPercent val="0"/>
          <c:showBubbleSize val="0"/>
        </c:dLbls>
        <c:marker val="1"/>
        <c:smooth val="0"/>
        <c:axId val="42810752"/>
        <c:axId val="42812928"/>
      </c:lineChart>
      <c:lineChart>
        <c:grouping val="standard"/>
        <c:varyColors val="0"/>
        <c:ser>
          <c:idx val="1"/>
          <c:order val="1"/>
          <c:tx>
            <c:strRef>
              <c:f>'Data 1.2'!$D$5</c:f>
              <c:strCache>
                <c:ptCount val="1"/>
                <c:pt idx="0">
                  <c:v>Natural change (births - deaths)</c:v>
                </c:pt>
              </c:strCache>
            </c:strRef>
          </c:tx>
          <c:spPr>
            <a:ln w="38100">
              <a:solidFill>
                <a:srgbClr val="2DA197"/>
              </a:solidFill>
              <a:prstDash val="sysDash"/>
            </a:ln>
          </c:spPr>
          <c:marker>
            <c:symbol val="none"/>
          </c:marker>
          <c:dPt>
            <c:idx val="0"/>
            <c:marker>
              <c:symbol val="circle"/>
              <c:size val="12"/>
              <c:spPr>
                <a:solidFill>
                  <a:srgbClr val="2DA197"/>
                </a:solidFill>
                <a:ln>
                  <a:solidFill>
                    <a:srgbClr val="2DA197"/>
                  </a:solidFill>
                </a:ln>
              </c:spPr>
            </c:marker>
            <c:bubble3D val="0"/>
            <c:extLst>
              <c:ext xmlns:c16="http://schemas.microsoft.com/office/drawing/2014/chart" uri="{C3380CC4-5D6E-409C-BE32-E72D297353CC}">
                <c16:uniqueId val="{0000000E-F2A2-4089-AD3B-7C4E47F784F7}"/>
              </c:ext>
            </c:extLst>
          </c:dPt>
          <c:dPt>
            <c:idx val="14"/>
            <c:bubble3D val="0"/>
            <c:extLst>
              <c:ext xmlns:c16="http://schemas.microsoft.com/office/drawing/2014/chart" uri="{C3380CC4-5D6E-409C-BE32-E72D297353CC}">
                <c16:uniqueId val="{0000000F-F2A2-4089-AD3B-7C4E47F784F7}"/>
              </c:ext>
            </c:extLst>
          </c:dPt>
          <c:dPt>
            <c:idx val="15"/>
            <c:bubble3D val="0"/>
            <c:extLst>
              <c:ext xmlns:c16="http://schemas.microsoft.com/office/drawing/2014/chart" uri="{C3380CC4-5D6E-409C-BE32-E72D297353CC}">
                <c16:uniqueId val="{00000010-F2A2-4089-AD3B-7C4E47F784F7}"/>
              </c:ext>
            </c:extLst>
          </c:dPt>
          <c:dPt>
            <c:idx val="26"/>
            <c:bubble3D val="0"/>
            <c:extLst>
              <c:ext xmlns:c16="http://schemas.microsoft.com/office/drawing/2014/chart" uri="{C3380CC4-5D6E-409C-BE32-E72D297353CC}">
                <c16:uniqueId val="{00000011-F2A2-4089-AD3B-7C4E47F784F7}"/>
              </c:ext>
            </c:extLst>
          </c:dPt>
          <c:dPt>
            <c:idx val="30"/>
            <c:marker>
              <c:symbol val="circle"/>
              <c:size val="12"/>
              <c:spPr>
                <a:solidFill>
                  <a:srgbClr val="2DA197"/>
                </a:solidFill>
                <a:ln>
                  <a:solidFill>
                    <a:srgbClr val="2DA197"/>
                  </a:solidFill>
                </a:ln>
              </c:spPr>
            </c:marker>
            <c:bubble3D val="0"/>
            <c:extLst>
              <c:ext xmlns:c16="http://schemas.microsoft.com/office/drawing/2014/chart" uri="{C3380CC4-5D6E-409C-BE32-E72D297353CC}">
                <c16:uniqueId val="{00000012-F2A2-4089-AD3B-7C4E47F784F7}"/>
              </c:ext>
            </c:extLst>
          </c:dPt>
          <c:dPt>
            <c:idx val="36"/>
            <c:bubble3D val="0"/>
            <c:extLst>
              <c:ext xmlns:c16="http://schemas.microsoft.com/office/drawing/2014/chart" uri="{C3380CC4-5D6E-409C-BE32-E72D297353CC}">
                <c16:uniqueId val="{00000013-F2A2-4089-AD3B-7C4E47F784F7}"/>
              </c:ext>
            </c:extLst>
          </c:dPt>
          <c:dPt>
            <c:idx val="39"/>
            <c:bubble3D val="0"/>
            <c:extLst>
              <c:ext xmlns:c16="http://schemas.microsoft.com/office/drawing/2014/chart" uri="{C3380CC4-5D6E-409C-BE32-E72D297353CC}">
                <c16:uniqueId val="{00000014-F2A2-4089-AD3B-7C4E47F784F7}"/>
              </c:ext>
            </c:extLst>
          </c:dPt>
          <c:dPt>
            <c:idx val="46"/>
            <c:marker>
              <c:symbol val="circle"/>
              <c:size val="12"/>
              <c:spPr>
                <a:solidFill>
                  <a:srgbClr val="2DA197"/>
                </a:solidFill>
                <a:ln>
                  <a:solidFill>
                    <a:srgbClr val="2DA197"/>
                  </a:solidFill>
                </a:ln>
              </c:spPr>
            </c:marker>
            <c:bubble3D val="0"/>
            <c:extLst>
              <c:ext xmlns:c16="http://schemas.microsoft.com/office/drawing/2014/chart" uri="{C3380CC4-5D6E-409C-BE32-E72D297353CC}">
                <c16:uniqueId val="{00000015-F2A2-4089-AD3B-7C4E47F784F7}"/>
              </c:ext>
            </c:extLst>
          </c:dPt>
          <c:dPt>
            <c:idx val="50"/>
            <c:bubble3D val="0"/>
            <c:extLst>
              <c:ext xmlns:c16="http://schemas.microsoft.com/office/drawing/2014/chart" uri="{C3380CC4-5D6E-409C-BE32-E72D297353CC}">
                <c16:uniqueId val="{00000016-F2A2-4089-AD3B-7C4E47F784F7}"/>
              </c:ext>
            </c:extLst>
          </c:dPt>
          <c:dPt>
            <c:idx val="70"/>
            <c:marker>
              <c:symbol val="circle"/>
              <c:size val="12"/>
              <c:spPr>
                <a:solidFill>
                  <a:srgbClr val="2DA197"/>
                </a:solidFill>
                <a:ln>
                  <a:solidFill>
                    <a:srgbClr val="2DA197"/>
                  </a:solidFill>
                </a:ln>
              </c:spPr>
            </c:marker>
            <c:bubble3D val="0"/>
            <c:extLst>
              <c:ext xmlns:c16="http://schemas.microsoft.com/office/drawing/2014/chart" uri="{C3380CC4-5D6E-409C-BE32-E72D297353CC}">
                <c16:uniqueId val="{00000017-F2A2-4089-AD3B-7C4E47F784F7}"/>
              </c:ext>
            </c:extLst>
          </c:dPt>
          <c:dLbls>
            <c:dLbl>
              <c:idx val="0"/>
              <c:layout>
                <c:manualLayout>
                  <c:x val="2.9563932002956393E-3"/>
                  <c:y val="-1.3011704155873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A2-4089-AD3B-7C4E47F784F7}"/>
                </c:ext>
              </c:extLst>
            </c:dLbl>
            <c:dLbl>
              <c:idx val="14"/>
              <c:layout>
                <c:manualLayout>
                  <c:x val="0.4065040650406504"/>
                  <c:y val="9.5435290100932504E-2"/>
                </c:manualLayout>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A2-4089-AD3B-7C4E47F784F7}"/>
                </c:ext>
              </c:extLst>
            </c:dLbl>
            <c:dLbl>
              <c:idx val="30"/>
              <c:layout>
                <c:manualLayout>
                  <c:x val="-5.3215193998754587E-2"/>
                  <c:y val="6.0704607046070461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2A2-4089-AD3B-7C4E47F784F7}"/>
                </c:ext>
              </c:extLst>
            </c:dLbl>
            <c:dLbl>
              <c:idx val="70"/>
              <c:layout>
                <c:manualLayout>
                  <c:x val="-2.0694752402069368E-2"/>
                  <c:y val="4.5528455284552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A2-4089-AD3B-7C4E47F784F7}"/>
                </c:ext>
              </c:extLst>
            </c:dLbl>
            <c:numFmt formatCode="#,##0.0" sourceLinked="0"/>
            <c:spPr>
              <a:noFill/>
              <a:ln>
                <a:noFill/>
              </a:ln>
              <a:effectLst/>
            </c:spPr>
            <c:txPr>
              <a:bodyPr/>
              <a:lstStyle/>
              <a:p>
                <a:pPr>
                  <a:defRPr sz="1400" b="1">
                    <a:solidFill>
                      <a:srgbClr val="2DA197"/>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1.2'!$B$6:$B$76</c:f>
              <c:strCache>
                <c:ptCount val="71"/>
                <c:pt idx="0">
                  <c:v>1970-71</c:v>
                </c:pt>
                <c:pt idx="1">
                  <c:v>1971-72</c:v>
                </c:pt>
                <c:pt idx="2">
                  <c:v>1972-73</c:v>
                </c:pt>
                <c:pt idx="3">
                  <c:v>1973-74</c:v>
                </c:pt>
                <c:pt idx="4">
                  <c:v>1974-75</c:v>
                </c:pt>
                <c:pt idx="5">
                  <c:v>1975-76</c:v>
                </c:pt>
                <c:pt idx="6">
                  <c:v>1976-77</c:v>
                </c:pt>
                <c:pt idx="7">
                  <c:v>1977-78</c:v>
                </c:pt>
                <c:pt idx="8">
                  <c:v>1978-79</c:v>
                </c:pt>
                <c:pt idx="9">
                  <c:v>1979-80</c:v>
                </c:pt>
                <c:pt idx="10">
                  <c:v>1980-81</c:v>
                </c:pt>
                <c:pt idx="11">
                  <c:v>1981-82</c:v>
                </c:pt>
                <c:pt idx="12">
                  <c:v>1982-83</c:v>
                </c:pt>
                <c:pt idx="13">
                  <c:v>1983-84</c:v>
                </c:pt>
                <c:pt idx="14">
                  <c:v>1984-85</c:v>
                </c:pt>
                <c:pt idx="15">
                  <c:v>1985-86</c:v>
                </c:pt>
                <c:pt idx="16">
                  <c:v>1986-87</c:v>
                </c:pt>
                <c:pt idx="17">
                  <c:v>1987-88</c:v>
                </c:pt>
                <c:pt idx="18">
                  <c:v>1988-89</c:v>
                </c:pt>
                <c:pt idx="19">
                  <c:v>1989-90</c:v>
                </c:pt>
                <c:pt idx="20">
                  <c:v>1990-91</c:v>
                </c:pt>
                <c:pt idx="21">
                  <c:v>1991-92</c:v>
                </c:pt>
                <c:pt idx="22">
                  <c:v>1992-93</c:v>
                </c:pt>
                <c:pt idx="23">
                  <c:v>1993-94</c:v>
                </c:pt>
                <c:pt idx="24">
                  <c:v>1994-95</c:v>
                </c:pt>
                <c:pt idx="25">
                  <c:v>1995-96</c:v>
                </c:pt>
                <c:pt idx="26">
                  <c:v>1996-97</c:v>
                </c:pt>
                <c:pt idx="27">
                  <c:v>1997-98</c:v>
                </c:pt>
                <c:pt idx="28">
                  <c:v>1998-99</c:v>
                </c:pt>
                <c:pt idx="29">
                  <c:v>1999-00</c:v>
                </c:pt>
                <c:pt idx="30">
                  <c:v>2000-01</c:v>
                </c:pt>
                <c:pt idx="31">
                  <c:v>2001-02</c:v>
                </c:pt>
                <c:pt idx="32">
                  <c:v>2002-03</c:v>
                </c:pt>
                <c:pt idx="33">
                  <c:v>2003-04</c:v>
                </c:pt>
                <c:pt idx="34">
                  <c:v>2004-05</c:v>
                </c:pt>
                <c:pt idx="35">
                  <c:v>2005-06</c:v>
                </c:pt>
                <c:pt idx="36">
                  <c:v>2006-07</c:v>
                </c:pt>
                <c:pt idx="37">
                  <c:v>2007-08</c:v>
                </c:pt>
                <c:pt idx="38">
                  <c:v>2008-09</c:v>
                </c:pt>
                <c:pt idx="39">
                  <c:v>2009-10</c:v>
                </c:pt>
                <c:pt idx="40">
                  <c:v>2010-11</c:v>
                </c:pt>
                <c:pt idx="41">
                  <c:v>2011-12</c:v>
                </c:pt>
                <c:pt idx="42">
                  <c:v>2012-13</c:v>
                </c:pt>
                <c:pt idx="43">
                  <c:v>2013-14</c:v>
                </c:pt>
                <c:pt idx="44">
                  <c:v>2014-15</c:v>
                </c:pt>
                <c:pt idx="45">
                  <c:v>2015-16</c:v>
                </c:pt>
                <c:pt idx="46">
                  <c:v>2016-17</c:v>
                </c:pt>
                <c:pt idx="47">
                  <c:v>2017-18</c:v>
                </c:pt>
                <c:pt idx="48">
                  <c:v>2018-19</c:v>
                </c:pt>
                <c:pt idx="49">
                  <c:v>2019-20</c:v>
                </c:pt>
                <c:pt idx="50">
                  <c:v>2020-21</c:v>
                </c:pt>
                <c:pt idx="51">
                  <c:v>2021-22</c:v>
                </c:pt>
                <c:pt idx="52">
                  <c:v>2022-23</c:v>
                </c:pt>
                <c:pt idx="53">
                  <c:v>2023-24</c:v>
                </c:pt>
                <c:pt idx="54">
                  <c:v>2024-25</c:v>
                </c:pt>
                <c:pt idx="55">
                  <c:v>2025-26</c:v>
                </c:pt>
                <c:pt idx="56">
                  <c:v>2026-27</c:v>
                </c:pt>
                <c:pt idx="57">
                  <c:v>2027-28</c:v>
                </c:pt>
                <c:pt idx="58">
                  <c:v>2028-29</c:v>
                </c:pt>
                <c:pt idx="59">
                  <c:v>2029-30</c:v>
                </c:pt>
                <c:pt idx="60">
                  <c:v>2030-31</c:v>
                </c:pt>
                <c:pt idx="61">
                  <c:v>2031-32</c:v>
                </c:pt>
                <c:pt idx="62">
                  <c:v>2032-33</c:v>
                </c:pt>
                <c:pt idx="63">
                  <c:v>2033-34</c:v>
                </c:pt>
                <c:pt idx="64">
                  <c:v>2034-35</c:v>
                </c:pt>
                <c:pt idx="65">
                  <c:v>2035-36</c:v>
                </c:pt>
                <c:pt idx="66">
                  <c:v>2036-37</c:v>
                </c:pt>
                <c:pt idx="67">
                  <c:v>2037-38</c:v>
                </c:pt>
                <c:pt idx="68">
                  <c:v>2038-39</c:v>
                </c:pt>
                <c:pt idx="69">
                  <c:v>2039-40</c:v>
                </c:pt>
                <c:pt idx="70">
                  <c:v>2040-41</c:v>
                </c:pt>
              </c:strCache>
            </c:strRef>
          </c:cat>
          <c:val>
            <c:numRef>
              <c:f>'Data 1.2'!$D$6:$D$76</c:f>
              <c:numCache>
                <c:formatCode>#,##0</c:formatCode>
                <c:ptCount val="71"/>
                <c:pt idx="0">
                  <c:v>26100</c:v>
                </c:pt>
                <c:pt idx="1">
                  <c:v>18800</c:v>
                </c:pt>
                <c:pt idx="2">
                  <c:v>12400</c:v>
                </c:pt>
                <c:pt idx="3">
                  <c:v>6800</c:v>
                </c:pt>
                <c:pt idx="4">
                  <c:v>4600</c:v>
                </c:pt>
                <c:pt idx="5">
                  <c:v>2700</c:v>
                </c:pt>
                <c:pt idx="6">
                  <c:v>-1100</c:v>
                </c:pt>
                <c:pt idx="7">
                  <c:v>-1000</c:v>
                </c:pt>
                <c:pt idx="8">
                  <c:v>1800</c:v>
                </c:pt>
                <c:pt idx="9">
                  <c:v>4300</c:v>
                </c:pt>
                <c:pt idx="10">
                  <c:v>6600</c:v>
                </c:pt>
                <c:pt idx="11">
                  <c:v>1500</c:v>
                </c:pt>
                <c:pt idx="12">
                  <c:v>1800</c:v>
                </c:pt>
                <c:pt idx="13">
                  <c:v>1400</c:v>
                </c:pt>
                <c:pt idx="14">
                  <c:v>3700</c:v>
                </c:pt>
                <c:pt idx="15">
                  <c:v>1600</c:v>
                </c:pt>
                <c:pt idx="16">
                  <c:v>4700</c:v>
                </c:pt>
                <c:pt idx="17">
                  <c:v>4900</c:v>
                </c:pt>
                <c:pt idx="18">
                  <c:v>3100</c:v>
                </c:pt>
                <c:pt idx="19">
                  <c:v>-1400</c:v>
                </c:pt>
                <c:pt idx="20">
                  <c:v>5800</c:v>
                </c:pt>
                <c:pt idx="21">
                  <c:v>5900</c:v>
                </c:pt>
                <c:pt idx="22">
                  <c:v>2400</c:v>
                </c:pt>
                <c:pt idx="23">
                  <c:v>500</c:v>
                </c:pt>
                <c:pt idx="24">
                  <c:v>900</c:v>
                </c:pt>
                <c:pt idx="25">
                  <c:v>-2300</c:v>
                </c:pt>
                <c:pt idx="26">
                  <c:v>100</c:v>
                </c:pt>
                <c:pt idx="27">
                  <c:v>-500</c:v>
                </c:pt>
                <c:pt idx="28">
                  <c:v>-3700</c:v>
                </c:pt>
                <c:pt idx="29">
                  <c:v>-5700</c:v>
                </c:pt>
                <c:pt idx="30">
                  <c:v>-3900</c:v>
                </c:pt>
                <c:pt idx="31">
                  <c:v>-6100</c:v>
                </c:pt>
                <c:pt idx="32">
                  <c:v>-6500</c:v>
                </c:pt>
                <c:pt idx="33">
                  <c:v>-4000</c:v>
                </c:pt>
                <c:pt idx="34">
                  <c:v>-2300</c:v>
                </c:pt>
                <c:pt idx="35">
                  <c:v>-300</c:v>
                </c:pt>
                <c:pt idx="36">
                  <c:v>1100</c:v>
                </c:pt>
                <c:pt idx="37">
                  <c:v>3900</c:v>
                </c:pt>
                <c:pt idx="38">
                  <c:v>4600</c:v>
                </c:pt>
                <c:pt idx="39">
                  <c:v>5200</c:v>
                </c:pt>
                <c:pt idx="40">
                  <c:v>4800</c:v>
                </c:pt>
                <c:pt idx="41">
                  <c:v>4200</c:v>
                </c:pt>
                <c:pt idx="42">
                  <c:v>900</c:v>
                </c:pt>
                <c:pt idx="43">
                  <c:v>3500</c:v>
                </c:pt>
                <c:pt idx="44">
                  <c:v>-2032</c:v>
                </c:pt>
                <c:pt idx="45">
                  <c:v>-800</c:v>
                </c:pt>
                <c:pt idx="46">
                  <c:v>-3800</c:v>
                </c:pt>
                <c:pt idx="47">
                  <c:v>-400</c:v>
                </c:pt>
                <c:pt idx="48">
                  <c:v>-300</c:v>
                </c:pt>
                <c:pt idx="49">
                  <c:v>-200</c:v>
                </c:pt>
                <c:pt idx="50">
                  <c:v>-100</c:v>
                </c:pt>
                <c:pt idx="51">
                  <c:v>-200</c:v>
                </c:pt>
                <c:pt idx="52">
                  <c:v>-300</c:v>
                </c:pt>
                <c:pt idx="53">
                  <c:v>-600</c:v>
                </c:pt>
                <c:pt idx="54">
                  <c:v>-1000</c:v>
                </c:pt>
                <c:pt idx="55">
                  <c:v>-1600</c:v>
                </c:pt>
                <c:pt idx="56">
                  <c:v>-2200</c:v>
                </c:pt>
                <c:pt idx="57">
                  <c:v>-2900</c:v>
                </c:pt>
                <c:pt idx="58">
                  <c:v>-3600</c:v>
                </c:pt>
                <c:pt idx="59">
                  <c:v>-4400</c:v>
                </c:pt>
                <c:pt idx="60">
                  <c:v>-5200</c:v>
                </c:pt>
                <c:pt idx="61">
                  <c:v>-6000</c:v>
                </c:pt>
                <c:pt idx="62">
                  <c:v>-6800</c:v>
                </c:pt>
                <c:pt idx="63">
                  <c:v>-7600</c:v>
                </c:pt>
                <c:pt idx="64">
                  <c:v>-8200</c:v>
                </c:pt>
                <c:pt idx="65">
                  <c:v>-8800</c:v>
                </c:pt>
                <c:pt idx="66">
                  <c:v>-9300</c:v>
                </c:pt>
                <c:pt idx="67">
                  <c:v>-9700</c:v>
                </c:pt>
                <c:pt idx="68">
                  <c:v>-10100</c:v>
                </c:pt>
                <c:pt idx="69">
                  <c:v>-10400</c:v>
                </c:pt>
                <c:pt idx="70">
                  <c:v>-10800</c:v>
                </c:pt>
              </c:numCache>
            </c:numRef>
          </c:val>
          <c:smooth val="0"/>
          <c:extLst>
            <c:ext xmlns:c16="http://schemas.microsoft.com/office/drawing/2014/chart" uri="{C3380CC4-5D6E-409C-BE32-E72D297353CC}">
              <c16:uniqueId val="{00000018-F2A2-4089-AD3B-7C4E47F784F7}"/>
            </c:ext>
          </c:extLst>
        </c:ser>
        <c:dLbls>
          <c:showLegendKey val="0"/>
          <c:showVal val="0"/>
          <c:showCatName val="0"/>
          <c:showSerName val="0"/>
          <c:showPercent val="0"/>
          <c:showBubbleSize val="0"/>
        </c:dLbls>
        <c:marker val="1"/>
        <c:smooth val="0"/>
        <c:axId val="42817408"/>
        <c:axId val="42815488"/>
      </c:lineChart>
      <c:catAx>
        <c:axId val="4281075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Year</a:t>
                </a:r>
              </a:p>
            </c:rich>
          </c:tx>
          <c:layout>
            <c:manualLayout>
              <c:xMode val="edge"/>
              <c:yMode val="edge"/>
              <c:x val="0.49159499741024609"/>
              <c:y val="0.92816951539594139"/>
            </c:manualLayout>
          </c:layout>
          <c:overlay val="0"/>
        </c:title>
        <c:numFmt formatCode="General" sourceLinked="1"/>
        <c:majorTickMark val="cross"/>
        <c:minorTickMark val="none"/>
        <c:tickLblPos val="none"/>
        <c:spPr>
          <a:ln w="3175">
            <a:solidFill>
              <a:srgbClr val="000000"/>
            </a:solidFill>
            <a:prstDash val="solid"/>
          </a:ln>
        </c:spPr>
        <c:txPr>
          <a:bodyPr rot="0" vert="horz"/>
          <a:lstStyle/>
          <a:p>
            <a:pPr>
              <a:defRPr sz="1100" b="0" i="0" u="none" strike="noStrike" baseline="0">
                <a:solidFill>
                  <a:sysClr val="windowText" lastClr="000000"/>
                </a:solidFill>
                <a:latin typeface="Arial"/>
                <a:ea typeface="Arial"/>
                <a:cs typeface="Arial"/>
              </a:defRPr>
            </a:pPr>
            <a:endParaRPr lang="en-US"/>
          </a:p>
        </c:txPr>
        <c:crossAx val="42812928"/>
        <c:crosses val="autoZero"/>
        <c:auto val="1"/>
        <c:lblAlgn val="ctr"/>
        <c:lblOffset val="100"/>
        <c:tickLblSkip val="3"/>
        <c:tickMarkSkip val="3"/>
        <c:noMultiLvlLbl val="1"/>
      </c:catAx>
      <c:valAx>
        <c:axId val="42812928"/>
        <c:scaling>
          <c:orientation val="minMax"/>
          <c:max val="50000"/>
          <c:min val="-50000"/>
        </c:scaling>
        <c:delete val="0"/>
        <c:axPos val="l"/>
        <c:title>
          <c:tx>
            <c:rich>
              <a:bodyPr/>
              <a:lstStyle/>
              <a:p>
                <a:pPr>
                  <a:defRPr sz="1400" b="1" i="0" u="none" strike="noStrike" baseline="0">
                    <a:solidFill>
                      <a:srgbClr val="000000"/>
                    </a:solidFill>
                    <a:latin typeface="Arial"/>
                    <a:ea typeface="Arial"/>
                    <a:cs typeface="Arial"/>
                  </a:defRPr>
                </a:pPr>
                <a:r>
                  <a:rPr lang="en-GB" sz="1400"/>
                  <a:t>Persons (1,000s)</a:t>
                </a:r>
              </a:p>
            </c:rich>
          </c:tx>
          <c:layout>
            <c:manualLayout>
              <c:xMode val="edge"/>
              <c:yMode val="edge"/>
              <c:x val="2.9563932002956393E-3"/>
              <c:y val="0.31321381244282576"/>
            </c:manualLayout>
          </c:layout>
          <c:overlay val="0"/>
        </c:title>
        <c:numFmt formatCode="#,##0" sourceLinked="1"/>
        <c:majorTickMark val="none"/>
        <c:minorTickMark val="out"/>
        <c:tickLblPos val="nextTo"/>
        <c:spPr>
          <a:ln w="3175">
            <a:solidFill>
              <a:schemeClr val="bg1">
                <a:lumMod val="65000"/>
              </a:schemeClr>
            </a:solidFill>
            <a:prstDash val="solid"/>
          </a:ln>
        </c:spPr>
        <c:txPr>
          <a:bodyPr rot="0" vert="horz" anchor="t" anchorCtr="0"/>
          <a:lstStyle/>
          <a:p>
            <a:pPr>
              <a:defRPr sz="1200" b="0" i="0" u="none" strike="noStrike" baseline="0">
                <a:solidFill>
                  <a:sysClr val="windowText" lastClr="000000"/>
                </a:solidFill>
                <a:latin typeface="Arial"/>
                <a:ea typeface="Arial"/>
                <a:cs typeface="Arial"/>
              </a:defRPr>
            </a:pPr>
            <a:endParaRPr lang="en-US"/>
          </a:p>
        </c:txPr>
        <c:crossAx val="42810752"/>
        <c:crossesAt val="1"/>
        <c:crossBetween val="midCat"/>
        <c:majorUnit val="10000"/>
        <c:minorUnit val="10000"/>
        <c:dispUnits>
          <c:builtInUnit val="thousands"/>
        </c:dispUnits>
      </c:valAx>
      <c:valAx>
        <c:axId val="42815488"/>
        <c:scaling>
          <c:orientation val="minMax"/>
          <c:max val="50000"/>
          <c:min val="-50000"/>
        </c:scaling>
        <c:delete val="0"/>
        <c:axPos val="r"/>
        <c:numFmt formatCode="#,##0" sourceLinked="1"/>
        <c:majorTickMark val="out"/>
        <c:minorTickMark val="none"/>
        <c:tickLblPos val="nextTo"/>
        <c:spPr>
          <a:ln>
            <a:noFill/>
          </a:ln>
        </c:spPr>
        <c:txPr>
          <a:bodyPr/>
          <a:lstStyle/>
          <a:p>
            <a:pPr>
              <a:defRPr sz="100">
                <a:solidFill>
                  <a:schemeClr val="bg1"/>
                </a:solidFill>
              </a:defRPr>
            </a:pPr>
            <a:endParaRPr lang="en-US"/>
          </a:p>
        </c:txPr>
        <c:crossAx val="42817408"/>
        <c:crosses val="max"/>
        <c:crossBetween val="midCat"/>
        <c:dispUnits>
          <c:builtInUnit val="thousands"/>
        </c:dispUnits>
      </c:valAx>
      <c:catAx>
        <c:axId val="42817408"/>
        <c:scaling>
          <c:orientation val="minMax"/>
        </c:scaling>
        <c:delete val="0"/>
        <c:axPos val="b"/>
        <c:numFmt formatCode="General" sourceLinked="1"/>
        <c:majorTickMark val="out"/>
        <c:minorTickMark val="none"/>
        <c:tickLblPos val="nextTo"/>
        <c:spPr>
          <a:ln>
            <a:solidFill>
              <a:schemeClr val="bg1">
                <a:lumMod val="65000"/>
              </a:schemeClr>
            </a:solidFill>
          </a:ln>
        </c:spPr>
        <c:txPr>
          <a:bodyPr/>
          <a:lstStyle/>
          <a:p>
            <a:pPr>
              <a:defRPr sz="1200"/>
            </a:pPr>
            <a:endParaRPr lang="en-US"/>
          </a:p>
        </c:txPr>
        <c:crossAx val="42815488"/>
        <c:crossesAt val="-4.9999999999999976E+214"/>
        <c:auto val="1"/>
        <c:lblAlgn val="ctr"/>
        <c:lblOffset val="100"/>
        <c:tickLblSkip val="5"/>
        <c:tickMarkSkip val="5"/>
        <c:noMultiLvlLbl val="0"/>
      </c:cat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400" b="1">
                <a:effectLst/>
              </a:rPr>
              <a:t>Figure 3.2c: Age-standardised deaths rates in Scotland, by selected cause, </a:t>
            </a:r>
          </a:p>
          <a:p>
            <a:pPr algn="ctr">
              <a:defRPr/>
            </a:pPr>
            <a:r>
              <a:rPr lang="en-GB" sz="1400" b="1">
                <a:effectLst/>
              </a:rPr>
              <a:t>1994-2017</a:t>
            </a:r>
            <a:endParaRPr lang="en-GB" sz="1400">
              <a:effectLst/>
            </a:endParaRPr>
          </a:p>
        </c:rich>
      </c:tx>
      <c:overlay val="1"/>
    </c:title>
    <c:autoTitleDeleted val="0"/>
    <c:plotArea>
      <c:layout>
        <c:manualLayout>
          <c:layoutTarget val="inner"/>
          <c:xMode val="edge"/>
          <c:yMode val="edge"/>
          <c:x val="8.9024612467910394E-2"/>
          <c:y val="2.4469032979879308E-2"/>
          <c:w val="0.72615999153569366"/>
          <c:h val="0.87259129785775802"/>
        </c:manualLayout>
      </c:layout>
      <c:lineChart>
        <c:grouping val="standard"/>
        <c:varyColors val="0"/>
        <c:ser>
          <c:idx val="0"/>
          <c:order val="0"/>
          <c:tx>
            <c:strRef>
              <c:f>'Data 3.2'!$N$5</c:f>
              <c:strCache>
                <c:ptCount val="1"/>
                <c:pt idx="0">
                  <c:v>Alcohol-related (old NS definition)</c:v>
                </c:pt>
              </c:strCache>
            </c:strRef>
          </c:tx>
          <c:spPr>
            <a:ln>
              <a:solidFill>
                <a:srgbClr val="284F99"/>
              </a:solidFill>
              <a:prstDash val="sysDash"/>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3.2'!$N$6:$N$29</c:f>
              <c:numCache>
                <c:formatCode>0.0</c:formatCode>
                <c:ptCount val="24"/>
                <c:pt idx="0">
                  <c:v>16.7</c:v>
                </c:pt>
                <c:pt idx="1">
                  <c:v>18.8</c:v>
                </c:pt>
                <c:pt idx="2">
                  <c:v>22.1</c:v>
                </c:pt>
                <c:pt idx="3">
                  <c:v>23.5</c:v>
                </c:pt>
                <c:pt idx="4">
                  <c:v>24.7</c:v>
                </c:pt>
                <c:pt idx="5">
                  <c:v>27</c:v>
                </c:pt>
                <c:pt idx="6">
                  <c:v>27.9</c:v>
                </c:pt>
                <c:pt idx="7">
                  <c:v>30</c:v>
                </c:pt>
                <c:pt idx="8">
                  <c:v>31.5</c:v>
                </c:pt>
                <c:pt idx="9">
                  <c:v>32.1</c:v>
                </c:pt>
                <c:pt idx="10">
                  <c:v>30.6</c:v>
                </c:pt>
                <c:pt idx="11">
                  <c:v>31.1</c:v>
                </c:pt>
                <c:pt idx="12">
                  <c:v>31.3</c:v>
                </c:pt>
                <c:pt idx="13">
                  <c:v>28</c:v>
                </c:pt>
                <c:pt idx="14">
                  <c:v>27.9</c:v>
                </c:pt>
                <c:pt idx="15">
                  <c:v>25.2</c:v>
                </c:pt>
                <c:pt idx="16">
                  <c:v>25.6</c:v>
                </c:pt>
                <c:pt idx="17">
                  <c:v>24.1</c:v>
                </c:pt>
                <c:pt idx="18">
                  <c:v>20.7</c:v>
                </c:pt>
                <c:pt idx="19">
                  <c:v>20.9</c:v>
                </c:pt>
                <c:pt idx="20">
                  <c:v>21.8</c:v>
                </c:pt>
                <c:pt idx="21">
                  <c:v>21.5</c:v>
                </c:pt>
                <c:pt idx="22">
                  <c:v>23.5</c:v>
                </c:pt>
                <c:pt idx="23">
                  <c:v>22.7</c:v>
                </c:pt>
              </c:numCache>
            </c:numRef>
          </c:val>
          <c:smooth val="0"/>
          <c:extLst>
            <c:ext xmlns:c16="http://schemas.microsoft.com/office/drawing/2014/chart" uri="{C3380CC4-5D6E-409C-BE32-E72D297353CC}">
              <c16:uniqueId val="{00000000-500D-46E9-A0B0-709408941C65}"/>
            </c:ext>
          </c:extLst>
        </c:ser>
        <c:ser>
          <c:idx val="6"/>
          <c:order val="1"/>
          <c:tx>
            <c:strRef>
              <c:f>'Data 3.2'!$R$5</c:f>
              <c:strCache>
                <c:ptCount val="1"/>
                <c:pt idx="0">
                  <c:v>Probable suicide (old definition)</c:v>
                </c:pt>
              </c:strCache>
            </c:strRef>
          </c:tx>
          <c:spPr>
            <a:ln>
              <a:solidFill>
                <a:srgbClr val="284F99"/>
              </a:solidFill>
              <a:prstDash val="sysDash"/>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3.2'!$R$6:$R$29</c:f>
              <c:numCache>
                <c:formatCode>0.0</c:formatCode>
                <c:ptCount val="24"/>
                <c:pt idx="0">
                  <c:v>16.600000000000001</c:v>
                </c:pt>
                <c:pt idx="1">
                  <c:v>16.600000000000001</c:v>
                </c:pt>
                <c:pt idx="2">
                  <c:v>16.899999999999999</c:v>
                </c:pt>
                <c:pt idx="3">
                  <c:v>17.100000000000001</c:v>
                </c:pt>
                <c:pt idx="4">
                  <c:v>17.3</c:v>
                </c:pt>
                <c:pt idx="5">
                  <c:v>17.2</c:v>
                </c:pt>
                <c:pt idx="6">
                  <c:v>17.2</c:v>
                </c:pt>
                <c:pt idx="7">
                  <c:v>17.399999999999999</c:v>
                </c:pt>
                <c:pt idx="8">
                  <c:v>17.600000000000001</c:v>
                </c:pt>
                <c:pt idx="9">
                  <c:v>15.6</c:v>
                </c:pt>
                <c:pt idx="10">
                  <c:v>16.3</c:v>
                </c:pt>
                <c:pt idx="11">
                  <c:v>14.8</c:v>
                </c:pt>
                <c:pt idx="12">
                  <c:v>14.7</c:v>
                </c:pt>
                <c:pt idx="13">
                  <c:v>16.100000000000001</c:v>
                </c:pt>
                <c:pt idx="14">
                  <c:v>16.100000000000001</c:v>
                </c:pt>
                <c:pt idx="15">
                  <c:v>14</c:v>
                </c:pt>
                <c:pt idx="16">
                  <c:v>14.7</c:v>
                </c:pt>
                <c:pt idx="17">
                  <c:v>14.4</c:v>
                </c:pt>
                <c:pt idx="18">
                  <c:v>14.2</c:v>
                </c:pt>
                <c:pt idx="19">
                  <c:v>14</c:v>
                </c:pt>
                <c:pt idx="20">
                  <c:v>12.3</c:v>
                </c:pt>
                <c:pt idx="21">
                  <c:v>12.3</c:v>
                </c:pt>
                <c:pt idx="22">
                  <c:v>12.8</c:v>
                </c:pt>
                <c:pt idx="23">
                  <c:v>12.2</c:v>
                </c:pt>
              </c:numCache>
            </c:numRef>
          </c:val>
          <c:smooth val="0"/>
          <c:extLst>
            <c:ext xmlns:c16="http://schemas.microsoft.com/office/drawing/2014/chart" uri="{C3380CC4-5D6E-409C-BE32-E72D297353CC}">
              <c16:uniqueId val="{00000001-500D-46E9-A0B0-709408941C65}"/>
            </c:ext>
          </c:extLst>
        </c:ser>
        <c:ser>
          <c:idx val="7"/>
          <c:order val="2"/>
          <c:tx>
            <c:strRef>
              <c:f>'Data 3.2'!$P$5</c:f>
              <c:strCache>
                <c:ptCount val="1"/>
                <c:pt idx="0">
                  <c:v>Accidents (old definition)</c:v>
                </c:pt>
              </c:strCache>
            </c:strRef>
          </c:tx>
          <c:spPr>
            <a:ln>
              <a:solidFill>
                <a:srgbClr val="284F99"/>
              </a:solidFill>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3.2'!$P$6:$P$29</c:f>
              <c:numCache>
                <c:formatCode>0.0</c:formatCode>
                <c:ptCount val="24"/>
                <c:pt idx="0">
                  <c:v>33.299999999999997</c:v>
                </c:pt>
                <c:pt idx="1">
                  <c:v>33.9</c:v>
                </c:pt>
                <c:pt idx="2">
                  <c:v>33.299999999999997</c:v>
                </c:pt>
                <c:pt idx="3">
                  <c:v>31.4</c:v>
                </c:pt>
                <c:pt idx="4">
                  <c:v>31.5</c:v>
                </c:pt>
                <c:pt idx="5">
                  <c:v>33.299999999999997</c:v>
                </c:pt>
                <c:pt idx="6">
                  <c:v>32.299999999999997</c:v>
                </c:pt>
                <c:pt idx="7">
                  <c:v>31.4</c:v>
                </c:pt>
                <c:pt idx="8">
                  <c:v>31.6</c:v>
                </c:pt>
                <c:pt idx="9">
                  <c:v>31.8</c:v>
                </c:pt>
                <c:pt idx="10">
                  <c:v>33</c:v>
                </c:pt>
                <c:pt idx="11">
                  <c:v>29.9</c:v>
                </c:pt>
                <c:pt idx="12">
                  <c:v>29</c:v>
                </c:pt>
                <c:pt idx="13">
                  <c:v>29.6</c:v>
                </c:pt>
                <c:pt idx="14">
                  <c:v>28.7</c:v>
                </c:pt>
                <c:pt idx="15">
                  <c:v>29.4</c:v>
                </c:pt>
                <c:pt idx="16">
                  <c:v>28.4</c:v>
                </c:pt>
                <c:pt idx="17">
                  <c:v>27.9</c:v>
                </c:pt>
                <c:pt idx="18">
                  <c:v>26.1</c:v>
                </c:pt>
                <c:pt idx="19">
                  <c:v>26.5</c:v>
                </c:pt>
                <c:pt idx="20">
                  <c:v>26.8</c:v>
                </c:pt>
                <c:pt idx="21">
                  <c:v>28.4</c:v>
                </c:pt>
                <c:pt idx="22">
                  <c:v>31.1</c:v>
                </c:pt>
                <c:pt idx="23">
                  <c:v>31.3</c:v>
                </c:pt>
              </c:numCache>
            </c:numRef>
          </c:val>
          <c:smooth val="0"/>
          <c:extLst>
            <c:ext xmlns:c16="http://schemas.microsoft.com/office/drawing/2014/chart" uri="{C3380CC4-5D6E-409C-BE32-E72D297353CC}">
              <c16:uniqueId val="{00000002-500D-46E9-A0B0-709408941C65}"/>
            </c:ext>
          </c:extLst>
        </c:ser>
        <c:ser>
          <c:idx val="1"/>
          <c:order val="3"/>
          <c:tx>
            <c:strRef>
              <c:f>'Data 3.2'!$O$5</c:f>
              <c:strCache>
                <c:ptCount val="1"/>
                <c:pt idx="0">
                  <c:v>Alcohol-specific (new NS definition)1</c:v>
                </c:pt>
              </c:strCache>
            </c:strRef>
          </c:tx>
          <c:spPr>
            <a:ln>
              <a:solidFill>
                <a:schemeClr val="tx1"/>
              </a:solidFill>
              <a:prstDash val="solid"/>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3.2'!$O$6:$O$29</c:f>
              <c:numCache>
                <c:formatCode>General</c:formatCode>
                <c:ptCount val="24"/>
                <c:pt idx="6" formatCode="0.0">
                  <c:v>24.5</c:v>
                </c:pt>
                <c:pt idx="7" formatCode="0.0">
                  <c:v>26.1</c:v>
                </c:pt>
                <c:pt idx="8" formatCode="0.0">
                  <c:v>28.1</c:v>
                </c:pt>
                <c:pt idx="9" formatCode="0.0">
                  <c:v>28.3</c:v>
                </c:pt>
                <c:pt idx="10" formatCode="0.0">
                  <c:v>27.3</c:v>
                </c:pt>
                <c:pt idx="11" formatCode="0.0">
                  <c:v>27.6</c:v>
                </c:pt>
                <c:pt idx="12" formatCode="0.0">
                  <c:v>28.5</c:v>
                </c:pt>
                <c:pt idx="13" formatCode="0.0">
                  <c:v>25.5</c:v>
                </c:pt>
                <c:pt idx="14" formatCode="0.0">
                  <c:v>25.9</c:v>
                </c:pt>
                <c:pt idx="15" formatCode="0.0">
                  <c:v>23</c:v>
                </c:pt>
                <c:pt idx="16" formatCode="0.0">
                  <c:v>22.8</c:v>
                </c:pt>
                <c:pt idx="17" formatCode="0.0">
                  <c:v>21.9</c:v>
                </c:pt>
                <c:pt idx="18" formatCode="0.0">
                  <c:v>18.399999999999999</c:v>
                </c:pt>
                <c:pt idx="19" formatCode="0.0">
                  <c:v>19</c:v>
                </c:pt>
                <c:pt idx="20" formatCode="0.0">
                  <c:v>19.5</c:v>
                </c:pt>
                <c:pt idx="21" formatCode="0.0">
                  <c:v>19.5</c:v>
                </c:pt>
                <c:pt idx="22" formatCode="0.0">
                  <c:v>21.1</c:v>
                </c:pt>
                <c:pt idx="23" formatCode="0.0">
                  <c:v>20.5</c:v>
                </c:pt>
              </c:numCache>
            </c:numRef>
          </c:val>
          <c:smooth val="0"/>
          <c:extLst>
            <c:ext xmlns:c16="http://schemas.microsoft.com/office/drawing/2014/chart" uri="{C3380CC4-5D6E-409C-BE32-E72D297353CC}">
              <c16:uniqueId val="{00000003-500D-46E9-A0B0-709408941C65}"/>
            </c:ext>
          </c:extLst>
        </c:ser>
        <c:ser>
          <c:idx val="2"/>
          <c:order val="4"/>
          <c:tx>
            <c:strRef>
              <c:f>'Data 3.2'!$Q$5</c:f>
              <c:strCache>
                <c:ptCount val="1"/>
                <c:pt idx="0">
                  <c:v>Accidents (new definition)2</c:v>
                </c:pt>
              </c:strCache>
            </c:strRef>
          </c:tx>
          <c:spPr>
            <a:ln>
              <a:solidFill>
                <a:schemeClr val="tx1"/>
              </a:solidFill>
              <a:prstDash val="sysDot"/>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3.2'!$Q$6:$Q$29</c:f>
              <c:numCache>
                <c:formatCode>0.0</c:formatCode>
                <c:ptCount val="24"/>
                <c:pt idx="17">
                  <c:v>34.700000000000003</c:v>
                </c:pt>
                <c:pt idx="18">
                  <c:v>33.200000000000003</c:v>
                </c:pt>
                <c:pt idx="19">
                  <c:v>33.700000000000003</c:v>
                </c:pt>
                <c:pt idx="20">
                  <c:v>35</c:v>
                </c:pt>
                <c:pt idx="21">
                  <c:v>37.6</c:v>
                </c:pt>
                <c:pt idx="22">
                  <c:v>43.6</c:v>
                </c:pt>
                <c:pt idx="23">
                  <c:v>46</c:v>
                </c:pt>
              </c:numCache>
            </c:numRef>
          </c:val>
          <c:smooth val="0"/>
          <c:extLst>
            <c:ext xmlns:c16="http://schemas.microsoft.com/office/drawing/2014/chart" uri="{C3380CC4-5D6E-409C-BE32-E72D297353CC}">
              <c16:uniqueId val="{00000004-500D-46E9-A0B0-709408941C65}"/>
            </c:ext>
          </c:extLst>
        </c:ser>
        <c:ser>
          <c:idx val="3"/>
          <c:order val="5"/>
          <c:tx>
            <c:strRef>
              <c:f>'Data 3.2'!$S$5</c:f>
              <c:strCache>
                <c:ptCount val="1"/>
                <c:pt idx="0">
                  <c:v>Probable suicide (new definition)2</c:v>
                </c:pt>
              </c:strCache>
            </c:strRef>
          </c:tx>
          <c:spPr>
            <a:ln>
              <a:solidFill>
                <a:schemeClr val="tx1"/>
              </a:solidFill>
            </a:ln>
          </c:spPr>
          <c:marker>
            <c:symbol val="none"/>
          </c:marker>
          <c:cat>
            <c:numRef>
              <c:f>'Data 3.2'!$W$6:$W$29</c:f>
              <c:numCache>
                <c:formatCode>General</c:formatCode>
                <c:ptCount val="24"/>
                <c:pt idx="0">
                  <c:v>1994</c:v>
                </c:pt>
                <c:pt idx="2">
                  <c:v>1996</c:v>
                </c:pt>
                <c:pt idx="4">
                  <c:v>1998</c:v>
                </c:pt>
                <c:pt idx="6">
                  <c:v>2000</c:v>
                </c:pt>
                <c:pt idx="8">
                  <c:v>2002</c:v>
                </c:pt>
                <c:pt idx="10">
                  <c:v>2004</c:v>
                </c:pt>
                <c:pt idx="12">
                  <c:v>2006</c:v>
                </c:pt>
                <c:pt idx="14">
                  <c:v>2008</c:v>
                </c:pt>
                <c:pt idx="16">
                  <c:v>2010</c:v>
                </c:pt>
                <c:pt idx="18">
                  <c:v>2012</c:v>
                </c:pt>
                <c:pt idx="20">
                  <c:v>2014</c:v>
                </c:pt>
                <c:pt idx="23">
                  <c:v>2017</c:v>
                </c:pt>
              </c:numCache>
            </c:numRef>
          </c:cat>
          <c:val>
            <c:numRef>
              <c:f>'Data 3.2'!$S$6:$S$29</c:f>
              <c:numCache>
                <c:formatCode>0.0</c:formatCode>
                <c:ptCount val="24"/>
                <c:pt idx="17">
                  <c:v>16.600000000000001</c:v>
                </c:pt>
                <c:pt idx="18">
                  <c:v>15.5</c:v>
                </c:pt>
                <c:pt idx="19">
                  <c:v>14.9</c:v>
                </c:pt>
                <c:pt idx="20">
                  <c:v>13</c:v>
                </c:pt>
                <c:pt idx="21">
                  <c:v>12.6</c:v>
                </c:pt>
                <c:pt idx="22">
                  <c:v>13.4</c:v>
                </c:pt>
                <c:pt idx="23">
                  <c:v>12.6</c:v>
                </c:pt>
              </c:numCache>
            </c:numRef>
          </c:val>
          <c:smooth val="0"/>
          <c:extLst>
            <c:ext xmlns:c16="http://schemas.microsoft.com/office/drawing/2014/chart" uri="{C3380CC4-5D6E-409C-BE32-E72D297353CC}">
              <c16:uniqueId val="{00000005-500D-46E9-A0B0-709408941C65}"/>
            </c:ext>
          </c:extLst>
        </c:ser>
        <c:dLbls>
          <c:showLegendKey val="0"/>
          <c:showVal val="0"/>
          <c:showCatName val="0"/>
          <c:showSerName val="0"/>
          <c:showPercent val="0"/>
          <c:showBubbleSize val="0"/>
        </c:dLbls>
        <c:smooth val="0"/>
        <c:axId val="48407680"/>
        <c:axId val="48409600"/>
      </c:lineChart>
      <c:catAx>
        <c:axId val="48407680"/>
        <c:scaling>
          <c:orientation val="minMax"/>
        </c:scaling>
        <c:delete val="0"/>
        <c:axPos val="b"/>
        <c:title>
          <c:tx>
            <c:rich>
              <a:bodyPr/>
              <a:lstStyle/>
              <a:p>
                <a:pPr>
                  <a:defRPr sz="1400"/>
                </a:pPr>
                <a:r>
                  <a:rPr lang="en-US" sz="1400"/>
                  <a:t>Year</a:t>
                </a:r>
              </a:p>
            </c:rich>
          </c:tx>
          <c:overlay val="0"/>
        </c:title>
        <c:numFmt formatCode="General" sourceLinked="1"/>
        <c:majorTickMark val="none"/>
        <c:minorTickMark val="out"/>
        <c:tickLblPos val="nextTo"/>
        <c:crossAx val="48409600"/>
        <c:crosses val="autoZero"/>
        <c:auto val="1"/>
        <c:lblAlgn val="ctr"/>
        <c:lblOffset val="100"/>
        <c:tickLblSkip val="1"/>
        <c:noMultiLvlLbl val="0"/>
      </c:catAx>
      <c:valAx>
        <c:axId val="48409600"/>
        <c:scaling>
          <c:orientation val="minMax"/>
        </c:scaling>
        <c:delete val="0"/>
        <c:axPos val="l"/>
        <c:majorGridlines>
          <c:spPr>
            <a:ln>
              <a:noFill/>
            </a:ln>
          </c:spPr>
        </c:majorGridlines>
        <c:title>
          <c:tx>
            <c:rich>
              <a:bodyPr rot="-5400000" vert="horz"/>
              <a:lstStyle/>
              <a:p>
                <a:pPr>
                  <a:defRPr sz="1400"/>
                </a:pPr>
                <a:r>
                  <a:rPr lang="en-US" sz="1400"/>
                  <a:t>European age-standardised rate (EASR) per 100,000 population</a:t>
                </a:r>
              </a:p>
            </c:rich>
          </c:tx>
          <c:overlay val="0"/>
        </c:title>
        <c:numFmt formatCode="0" sourceLinked="0"/>
        <c:majorTickMark val="out"/>
        <c:minorTickMark val="none"/>
        <c:tickLblPos val="nextTo"/>
        <c:crossAx val="48407680"/>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40" b="1" i="0" u="none" strike="noStrike" baseline="0">
                <a:effectLst/>
              </a:rPr>
              <a:t>Figure 3.3a: Age-specific mortality rates as a proportion of 1981 rate, </a:t>
            </a:r>
          </a:p>
          <a:p>
            <a:pPr>
              <a:defRPr/>
            </a:pPr>
            <a:r>
              <a:rPr lang="en-GB" sz="1440" b="1" i="0" u="none" strike="noStrike" baseline="0">
                <a:effectLst/>
              </a:rPr>
              <a:t>1981-2017, males</a:t>
            </a:r>
            <a:endParaRPr lang="en-GB"/>
          </a:p>
        </c:rich>
      </c:tx>
      <c:overlay val="1"/>
    </c:title>
    <c:autoTitleDeleted val="0"/>
    <c:plotArea>
      <c:layout>
        <c:manualLayout>
          <c:layoutTarget val="inner"/>
          <c:xMode val="edge"/>
          <c:yMode val="edge"/>
          <c:x val="0.10243209630630895"/>
          <c:y val="9.4544982864772156E-2"/>
          <c:w val="0.78421431141038611"/>
          <c:h val="0.81586735317737025"/>
        </c:manualLayout>
      </c:layout>
      <c:lineChart>
        <c:grouping val="standard"/>
        <c:varyColors val="0"/>
        <c:ser>
          <c:idx val="0"/>
          <c:order val="0"/>
          <c:tx>
            <c:strRef>
              <c:f>'Data 3.3'!$B$7</c:f>
              <c:strCache>
                <c:ptCount val="1"/>
                <c:pt idx="0">
                  <c:v>0 to 14</c:v>
                </c:pt>
              </c:strCache>
            </c:strRef>
          </c:tx>
          <c:spPr>
            <a:ln>
              <a:solidFill>
                <a:srgbClr val="284F99"/>
              </a:solidFill>
              <a:prstDash val="sysDot"/>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3.3'!$B$8:$B$44</c:f>
              <c:numCache>
                <c:formatCode>General</c:formatCode>
                <c:ptCount val="37"/>
                <c:pt idx="0">
                  <c:v>100</c:v>
                </c:pt>
                <c:pt idx="1">
                  <c:v>104.89</c:v>
                </c:pt>
                <c:pt idx="2">
                  <c:v>95.79</c:v>
                </c:pt>
                <c:pt idx="3">
                  <c:v>103.22</c:v>
                </c:pt>
                <c:pt idx="4">
                  <c:v>89.77</c:v>
                </c:pt>
                <c:pt idx="5">
                  <c:v>89.09</c:v>
                </c:pt>
                <c:pt idx="6">
                  <c:v>87.68</c:v>
                </c:pt>
                <c:pt idx="7">
                  <c:v>86.9</c:v>
                </c:pt>
                <c:pt idx="8">
                  <c:v>85.63</c:v>
                </c:pt>
                <c:pt idx="9">
                  <c:v>81.459999999999994</c:v>
                </c:pt>
                <c:pt idx="10">
                  <c:v>80.22</c:v>
                </c:pt>
                <c:pt idx="11">
                  <c:v>69.89</c:v>
                </c:pt>
                <c:pt idx="12">
                  <c:v>66.989999999999995</c:v>
                </c:pt>
                <c:pt idx="13">
                  <c:v>60.2</c:v>
                </c:pt>
                <c:pt idx="14">
                  <c:v>54.13</c:v>
                </c:pt>
                <c:pt idx="15">
                  <c:v>58.82</c:v>
                </c:pt>
                <c:pt idx="16">
                  <c:v>49.96</c:v>
                </c:pt>
                <c:pt idx="17">
                  <c:v>55.15</c:v>
                </c:pt>
                <c:pt idx="18">
                  <c:v>47.01</c:v>
                </c:pt>
                <c:pt idx="19">
                  <c:v>49.59</c:v>
                </c:pt>
                <c:pt idx="20">
                  <c:v>46.67</c:v>
                </c:pt>
                <c:pt idx="21">
                  <c:v>48.53</c:v>
                </c:pt>
                <c:pt idx="22">
                  <c:v>45.66</c:v>
                </c:pt>
                <c:pt idx="23">
                  <c:v>47.21</c:v>
                </c:pt>
                <c:pt idx="24">
                  <c:v>49.11</c:v>
                </c:pt>
                <c:pt idx="25">
                  <c:v>42.14</c:v>
                </c:pt>
                <c:pt idx="26">
                  <c:v>45.95</c:v>
                </c:pt>
                <c:pt idx="27">
                  <c:v>40.58</c:v>
                </c:pt>
                <c:pt idx="28">
                  <c:v>39.18</c:v>
                </c:pt>
                <c:pt idx="29">
                  <c:v>35.35</c:v>
                </c:pt>
                <c:pt idx="30">
                  <c:v>39.17</c:v>
                </c:pt>
                <c:pt idx="31">
                  <c:v>39.25</c:v>
                </c:pt>
                <c:pt idx="32">
                  <c:v>30.37</c:v>
                </c:pt>
                <c:pt idx="33">
                  <c:v>34.1</c:v>
                </c:pt>
                <c:pt idx="34">
                  <c:v>30.03</c:v>
                </c:pt>
                <c:pt idx="35">
                  <c:v>30.66</c:v>
                </c:pt>
                <c:pt idx="36">
                  <c:v>29.87</c:v>
                </c:pt>
              </c:numCache>
            </c:numRef>
          </c:val>
          <c:smooth val="0"/>
          <c:extLst>
            <c:ext xmlns:c16="http://schemas.microsoft.com/office/drawing/2014/chart" uri="{C3380CC4-5D6E-409C-BE32-E72D297353CC}">
              <c16:uniqueId val="{00000000-8A3D-4E4A-8CAA-94FDCD9DD6C1}"/>
            </c:ext>
          </c:extLst>
        </c:ser>
        <c:ser>
          <c:idx val="1"/>
          <c:order val="1"/>
          <c:tx>
            <c:strRef>
              <c:f>'Data 3.3'!$C$7</c:f>
              <c:strCache>
                <c:ptCount val="1"/>
                <c:pt idx="0">
                  <c:v>15 to 44</c:v>
                </c:pt>
              </c:strCache>
            </c:strRef>
          </c:tx>
          <c:spPr>
            <a:ln>
              <a:solidFill>
                <a:schemeClr val="tx1"/>
              </a:solidFill>
              <a:prstDash val="sysDot"/>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3.3'!$C$8:$C$44</c:f>
              <c:numCache>
                <c:formatCode>General</c:formatCode>
                <c:ptCount val="37"/>
                <c:pt idx="0">
                  <c:v>100</c:v>
                </c:pt>
                <c:pt idx="1">
                  <c:v>91.92</c:v>
                </c:pt>
                <c:pt idx="2">
                  <c:v>88.23</c:v>
                </c:pt>
                <c:pt idx="3">
                  <c:v>85.66</c:v>
                </c:pt>
                <c:pt idx="4">
                  <c:v>87.1</c:v>
                </c:pt>
                <c:pt idx="5">
                  <c:v>91.11</c:v>
                </c:pt>
                <c:pt idx="6">
                  <c:v>88.95</c:v>
                </c:pt>
                <c:pt idx="7">
                  <c:v>97.73</c:v>
                </c:pt>
                <c:pt idx="8">
                  <c:v>89.73</c:v>
                </c:pt>
                <c:pt idx="9">
                  <c:v>93.68</c:v>
                </c:pt>
                <c:pt idx="10">
                  <c:v>90.28</c:v>
                </c:pt>
                <c:pt idx="11">
                  <c:v>94.12</c:v>
                </c:pt>
                <c:pt idx="12">
                  <c:v>91.62</c:v>
                </c:pt>
                <c:pt idx="13">
                  <c:v>94.99</c:v>
                </c:pt>
                <c:pt idx="14">
                  <c:v>96.1</c:v>
                </c:pt>
                <c:pt idx="15">
                  <c:v>100.1</c:v>
                </c:pt>
                <c:pt idx="16">
                  <c:v>98.98</c:v>
                </c:pt>
                <c:pt idx="17">
                  <c:v>104.19</c:v>
                </c:pt>
                <c:pt idx="18">
                  <c:v>105.95</c:v>
                </c:pt>
                <c:pt idx="19">
                  <c:v>103.69</c:v>
                </c:pt>
                <c:pt idx="20">
                  <c:v>107.51</c:v>
                </c:pt>
                <c:pt idx="21">
                  <c:v>110.87</c:v>
                </c:pt>
                <c:pt idx="22">
                  <c:v>104.99</c:v>
                </c:pt>
                <c:pt idx="23">
                  <c:v>102.43</c:v>
                </c:pt>
                <c:pt idx="24">
                  <c:v>95.92</c:v>
                </c:pt>
                <c:pt idx="25">
                  <c:v>107.99</c:v>
                </c:pt>
                <c:pt idx="26">
                  <c:v>106.71</c:v>
                </c:pt>
                <c:pt idx="27">
                  <c:v>103.42</c:v>
                </c:pt>
                <c:pt idx="28">
                  <c:v>99.44</c:v>
                </c:pt>
                <c:pt idx="29">
                  <c:v>92.63</c:v>
                </c:pt>
                <c:pt idx="30">
                  <c:v>94.85</c:v>
                </c:pt>
                <c:pt idx="31">
                  <c:v>86.1</c:v>
                </c:pt>
                <c:pt idx="32">
                  <c:v>84.59</c:v>
                </c:pt>
                <c:pt idx="33">
                  <c:v>79.5</c:v>
                </c:pt>
                <c:pt idx="34">
                  <c:v>81.84</c:v>
                </c:pt>
                <c:pt idx="35">
                  <c:v>91.41</c:v>
                </c:pt>
                <c:pt idx="36">
                  <c:v>86.49</c:v>
                </c:pt>
              </c:numCache>
            </c:numRef>
          </c:val>
          <c:smooth val="0"/>
          <c:extLst>
            <c:ext xmlns:c16="http://schemas.microsoft.com/office/drawing/2014/chart" uri="{C3380CC4-5D6E-409C-BE32-E72D297353CC}">
              <c16:uniqueId val="{00000001-8A3D-4E4A-8CAA-94FDCD9DD6C1}"/>
            </c:ext>
          </c:extLst>
        </c:ser>
        <c:ser>
          <c:idx val="3"/>
          <c:order val="2"/>
          <c:tx>
            <c:strRef>
              <c:f>'Data 3.3'!$D$7</c:f>
              <c:strCache>
                <c:ptCount val="1"/>
                <c:pt idx="0">
                  <c:v>45 to 59</c:v>
                </c:pt>
              </c:strCache>
            </c:strRef>
          </c:tx>
          <c:spPr>
            <a:ln>
              <a:solidFill>
                <a:srgbClr val="284F99"/>
              </a:solidFill>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3.3'!$D$8:$D$44</c:f>
              <c:numCache>
                <c:formatCode>General</c:formatCode>
                <c:ptCount val="37"/>
                <c:pt idx="0">
                  <c:v>100</c:v>
                </c:pt>
                <c:pt idx="1">
                  <c:v>97.62</c:v>
                </c:pt>
                <c:pt idx="2">
                  <c:v>95.2</c:v>
                </c:pt>
                <c:pt idx="3">
                  <c:v>89.83</c:v>
                </c:pt>
                <c:pt idx="4">
                  <c:v>87.82</c:v>
                </c:pt>
                <c:pt idx="5">
                  <c:v>89.25</c:v>
                </c:pt>
                <c:pt idx="6">
                  <c:v>83.71</c:v>
                </c:pt>
                <c:pt idx="7">
                  <c:v>84.21</c:v>
                </c:pt>
                <c:pt idx="8">
                  <c:v>78.58</c:v>
                </c:pt>
                <c:pt idx="9">
                  <c:v>73.75</c:v>
                </c:pt>
                <c:pt idx="10">
                  <c:v>74.47</c:v>
                </c:pt>
                <c:pt idx="11">
                  <c:v>69.599999999999994</c:v>
                </c:pt>
                <c:pt idx="12">
                  <c:v>71.63</c:v>
                </c:pt>
                <c:pt idx="13">
                  <c:v>65.930000000000007</c:v>
                </c:pt>
                <c:pt idx="14">
                  <c:v>66.58</c:v>
                </c:pt>
                <c:pt idx="15">
                  <c:v>68.14</c:v>
                </c:pt>
                <c:pt idx="16">
                  <c:v>65.47</c:v>
                </c:pt>
                <c:pt idx="17">
                  <c:v>63.29</c:v>
                </c:pt>
                <c:pt idx="18">
                  <c:v>64.709999999999994</c:v>
                </c:pt>
                <c:pt idx="19">
                  <c:v>61.01</c:v>
                </c:pt>
                <c:pt idx="20">
                  <c:v>62.42</c:v>
                </c:pt>
                <c:pt idx="21">
                  <c:v>60.58</c:v>
                </c:pt>
                <c:pt idx="22">
                  <c:v>57</c:v>
                </c:pt>
                <c:pt idx="23">
                  <c:v>56.35</c:v>
                </c:pt>
                <c:pt idx="24">
                  <c:v>54.98</c:v>
                </c:pt>
                <c:pt idx="25">
                  <c:v>54.77</c:v>
                </c:pt>
                <c:pt idx="26">
                  <c:v>53.81</c:v>
                </c:pt>
                <c:pt idx="27">
                  <c:v>52.97</c:v>
                </c:pt>
                <c:pt idx="28">
                  <c:v>48.68</c:v>
                </c:pt>
                <c:pt idx="29">
                  <c:v>49.24</c:v>
                </c:pt>
                <c:pt idx="30">
                  <c:v>44.61</c:v>
                </c:pt>
                <c:pt idx="31">
                  <c:v>45.34</c:v>
                </c:pt>
                <c:pt idx="32">
                  <c:v>46.11</c:v>
                </c:pt>
                <c:pt idx="33">
                  <c:v>44.28</c:v>
                </c:pt>
                <c:pt idx="34">
                  <c:v>46.6</c:v>
                </c:pt>
                <c:pt idx="35">
                  <c:v>48.98</c:v>
                </c:pt>
                <c:pt idx="36">
                  <c:v>47.46</c:v>
                </c:pt>
              </c:numCache>
            </c:numRef>
          </c:val>
          <c:smooth val="0"/>
          <c:extLst>
            <c:ext xmlns:c16="http://schemas.microsoft.com/office/drawing/2014/chart" uri="{C3380CC4-5D6E-409C-BE32-E72D297353CC}">
              <c16:uniqueId val="{00000002-8A3D-4E4A-8CAA-94FDCD9DD6C1}"/>
            </c:ext>
          </c:extLst>
        </c:ser>
        <c:ser>
          <c:idx val="4"/>
          <c:order val="3"/>
          <c:tx>
            <c:strRef>
              <c:f>'Data 3.3'!$E$7</c:f>
              <c:strCache>
                <c:ptCount val="1"/>
                <c:pt idx="0">
                  <c:v>60 to 74</c:v>
                </c:pt>
              </c:strCache>
            </c:strRef>
          </c:tx>
          <c:spPr>
            <a:ln>
              <a:solidFill>
                <a:schemeClr val="tx1"/>
              </a:solidFill>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3.3'!$E$8:$E$44</c:f>
              <c:numCache>
                <c:formatCode>General</c:formatCode>
                <c:ptCount val="37"/>
                <c:pt idx="0">
                  <c:v>100</c:v>
                </c:pt>
                <c:pt idx="1">
                  <c:v>99.81</c:v>
                </c:pt>
                <c:pt idx="2">
                  <c:v>96.94</c:v>
                </c:pt>
                <c:pt idx="3">
                  <c:v>95.5</c:v>
                </c:pt>
                <c:pt idx="4">
                  <c:v>95.99</c:v>
                </c:pt>
                <c:pt idx="5">
                  <c:v>93.55</c:v>
                </c:pt>
                <c:pt idx="6">
                  <c:v>92.28</c:v>
                </c:pt>
                <c:pt idx="7">
                  <c:v>89.22</c:v>
                </c:pt>
                <c:pt idx="8">
                  <c:v>90.34</c:v>
                </c:pt>
                <c:pt idx="9">
                  <c:v>86.07</c:v>
                </c:pt>
                <c:pt idx="10">
                  <c:v>84.33</c:v>
                </c:pt>
                <c:pt idx="11">
                  <c:v>83.16</c:v>
                </c:pt>
                <c:pt idx="12">
                  <c:v>86.07</c:v>
                </c:pt>
                <c:pt idx="13">
                  <c:v>80.86</c:v>
                </c:pt>
                <c:pt idx="14">
                  <c:v>80.53</c:v>
                </c:pt>
                <c:pt idx="15">
                  <c:v>78.819999999999993</c:v>
                </c:pt>
                <c:pt idx="16">
                  <c:v>75.260000000000005</c:v>
                </c:pt>
                <c:pt idx="17">
                  <c:v>73.8</c:v>
                </c:pt>
                <c:pt idx="18">
                  <c:v>71.16</c:v>
                </c:pt>
                <c:pt idx="19">
                  <c:v>68.8</c:v>
                </c:pt>
                <c:pt idx="20">
                  <c:v>66.150000000000006</c:v>
                </c:pt>
                <c:pt idx="21">
                  <c:v>66.13</c:v>
                </c:pt>
                <c:pt idx="22">
                  <c:v>64.180000000000007</c:v>
                </c:pt>
                <c:pt idx="23">
                  <c:v>60.3</c:v>
                </c:pt>
                <c:pt idx="24">
                  <c:v>57.52</c:v>
                </c:pt>
                <c:pt idx="25">
                  <c:v>54.72</c:v>
                </c:pt>
                <c:pt idx="26">
                  <c:v>53.7</c:v>
                </c:pt>
                <c:pt idx="27">
                  <c:v>51.75</c:v>
                </c:pt>
                <c:pt idx="28">
                  <c:v>48.85</c:v>
                </c:pt>
                <c:pt idx="29">
                  <c:v>47.02</c:v>
                </c:pt>
                <c:pt idx="30">
                  <c:v>46.3</c:v>
                </c:pt>
                <c:pt idx="31">
                  <c:v>44.87</c:v>
                </c:pt>
                <c:pt idx="32">
                  <c:v>44.08</c:v>
                </c:pt>
                <c:pt idx="33">
                  <c:v>43.48</c:v>
                </c:pt>
                <c:pt idx="34">
                  <c:v>45.54</c:v>
                </c:pt>
                <c:pt idx="35">
                  <c:v>44.06</c:v>
                </c:pt>
                <c:pt idx="36">
                  <c:v>42.75</c:v>
                </c:pt>
              </c:numCache>
            </c:numRef>
          </c:val>
          <c:smooth val="0"/>
          <c:extLst>
            <c:ext xmlns:c16="http://schemas.microsoft.com/office/drawing/2014/chart" uri="{C3380CC4-5D6E-409C-BE32-E72D297353CC}">
              <c16:uniqueId val="{00000003-8A3D-4E4A-8CAA-94FDCD9DD6C1}"/>
            </c:ext>
          </c:extLst>
        </c:ser>
        <c:ser>
          <c:idx val="5"/>
          <c:order val="4"/>
          <c:tx>
            <c:strRef>
              <c:f>'Data 3.3'!$F$7</c:f>
              <c:strCache>
                <c:ptCount val="1"/>
                <c:pt idx="0">
                  <c:v>75 to 89</c:v>
                </c:pt>
              </c:strCache>
            </c:strRef>
          </c:tx>
          <c:spPr>
            <a:ln>
              <a:solidFill>
                <a:srgbClr val="284F99"/>
              </a:solidFill>
              <a:prstDash val="dash"/>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3.3'!$F$8:$F$44</c:f>
              <c:numCache>
                <c:formatCode>General</c:formatCode>
                <c:ptCount val="37"/>
                <c:pt idx="0">
                  <c:v>100</c:v>
                </c:pt>
                <c:pt idx="1">
                  <c:v>100.56</c:v>
                </c:pt>
                <c:pt idx="2">
                  <c:v>98.86</c:v>
                </c:pt>
                <c:pt idx="3">
                  <c:v>96.53</c:v>
                </c:pt>
                <c:pt idx="4">
                  <c:v>97.84</c:v>
                </c:pt>
                <c:pt idx="5">
                  <c:v>98.13</c:v>
                </c:pt>
                <c:pt idx="6">
                  <c:v>94.01</c:v>
                </c:pt>
                <c:pt idx="7">
                  <c:v>92.22</c:v>
                </c:pt>
                <c:pt idx="8">
                  <c:v>97.3</c:v>
                </c:pt>
                <c:pt idx="9">
                  <c:v>91.82</c:v>
                </c:pt>
                <c:pt idx="10">
                  <c:v>90</c:v>
                </c:pt>
                <c:pt idx="11">
                  <c:v>90.98</c:v>
                </c:pt>
                <c:pt idx="12">
                  <c:v>96.32</c:v>
                </c:pt>
                <c:pt idx="13">
                  <c:v>88.32</c:v>
                </c:pt>
                <c:pt idx="14">
                  <c:v>87.1</c:v>
                </c:pt>
                <c:pt idx="15">
                  <c:v>87.83</c:v>
                </c:pt>
                <c:pt idx="16">
                  <c:v>83.88</c:v>
                </c:pt>
                <c:pt idx="17">
                  <c:v>81.47</c:v>
                </c:pt>
                <c:pt idx="18">
                  <c:v>84.1</c:v>
                </c:pt>
                <c:pt idx="19">
                  <c:v>78.510000000000005</c:v>
                </c:pt>
                <c:pt idx="20">
                  <c:v>75.459999999999994</c:v>
                </c:pt>
                <c:pt idx="21">
                  <c:v>75.11</c:v>
                </c:pt>
                <c:pt idx="22">
                  <c:v>75.97</c:v>
                </c:pt>
                <c:pt idx="23">
                  <c:v>71.510000000000005</c:v>
                </c:pt>
                <c:pt idx="24">
                  <c:v>70.95</c:v>
                </c:pt>
                <c:pt idx="25">
                  <c:v>68.05</c:v>
                </c:pt>
                <c:pt idx="26">
                  <c:v>68.650000000000006</c:v>
                </c:pt>
                <c:pt idx="27">
                  <c:v>65.959999999999994</c:v>
                </c:pt>
                <c:pt idx="28">
                  <c:v>64.25</c:v>
                </c:pt>
                <c:pt idx="29">
                  <c:v>63.02</c:v>
                </c:pt>
                <c:pt idx="30">
                  <c:v>62.06</c:v>
                </c:pt>
                <c:pt idx="31">
                  <c:v>61.28</c:v>
                </c:pt>
                <c:pt idx="32">
                  <c:v>60.69</c:v>
                </c:pt>
                <c:pt idx="33">
                  <c:v>59.46</c:v>
                </c:pt>
                <c:pt idx="34">
                  <c:v>61.36</c:v>
                </c:pt>
                <c:pt idx="35">
                  <c:v>58.94</c:v>
                </c:pt>
                <c:pt idx="36">
                  <c:v>60.66</c:v>
                </c:pt>
              </c:numCache>
            </c:numRef>
          </c:val>
          <c:smooth val="0"/>
          <c:extLst>
            <c:ext xmlns:c16="http://schemas.microsoft.com/office/drawing/2014/chart" uri="{C3380CC4-5D6E-409C-BE32-E72D297353CC}">
              <c16:uniqueId val="{00000004-8A3D-4E4A-8CAA-94FDCD9DD6C1}"/>
            </c:ext>
          </c:extLst>
        </c:ser>
        <c:ser>
          <c:idx val="6"/>
          <c:order val="5"/>
          <c:tx>
            <c:strRef>
              <c:f>'Data 3.3'!$G$7</c:f>
              <c:strCache>
                <c:ptCount val="1"/>
                <c:pt idx="0">
                  <c:v>90 plus</c:v>
                </c:pt>
              </c:strCache>
            </c:strRef>
          </c:tx>
          <c:spPr>
            <a:ln>
              <a:solidFill>
                <a:srgbClr val="284F99"/>
              </a:solidFill>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3.3'!$G$8:$G$44</c:f>
              <c:numCache>
                <c:formatCode>General</c:formatCode>
                <c:ptCount val="37"/>
                <c:pt idx="0">
                  <c:v>100</c:v>
                </c:pt>
                <c:pt idx="1">
                  <c:v>106.88</c:v>
                </c:pt>
                <c:pt idx="2">
                  <c:v>98.98</c:v>
                </c:pt>
                <c:pt idx="3">
                  <c:v>92.76</c:v>
                </c:pt>
                <c:pt idx="4">
                  <c:v>98.57</c:v>
                </c:pt>
                <c:pt idx="5">
                  <c:v>98.51</c:v>
                </c:pt>
                <c:pt idx="6">
                  <c:v>96.91</c:v>
                </c:pt>
                <c:pt idx="7">
                  <c:v>96.8</c:v>
                </c:pt>
                <c:pt idx="8">
                  <c:v>106.1</c:v>
                </c:pt>
                <c:pt idx="9">
                  <c:v>93.13</c:v>
                </c:pt>
                <c:pt idx="10">
                  <c:v>93.66</c:v>
                </c:pt>
                <c:pt idx="11">
                  <c:v>99.93</c:v>
                </c:pt>
                <c:pt idx="12">
                  <c:v>103.74</c:v>
                </c:pt>
                <c:pt idx="13">
                  <c:v>92.69</c:v>
                </c:pt>
                <c:pt idx="14">
                  <c:v>94.46</c:v>
                </c:pt>
                <c:pt idx="15">
                  <c:v>95.44</c:v>
                </c:pt>
                <c:pt idx="16">
                  <c:v>91.61</c:v>
                </c:pt>
                <c:pt idx="17">
                  <c:v>89.86</c:v>
                </c:pt>
                <c:pt idx="18">
                  <c:v>92.45</c:v>
                </c:pt>
                <c:pt idx="19">
                  <c:v>84.31</c:v>
                </c:pt>
                <c:pt idx="20">
                  <c:v>86.42</c:v>
                </c:pt>
                <c:pt idx="21">
                  <c:v>104.39</c:v>
                </c:pt>
                <c:pt idx="22">
                  <c:v>112.43</c:v>
                </c:pt>
                <c:pt idx="23">
                  <c:v>100.36</c:v>
                </c:pt>
                <c:pt idx="24">
                  <c:v>95.82</c:v>
                </c:pt>
                <c:pt idx="25">
                  <c:v>93.43</c:v>
                </c:pt>
                <c:pt idx="26">
                  <c:v>98.35</c:v>
                </c:pt>
                <c:pt idx="27">
                  <c:v>95.86</c:v>
                </c:pt>
                <c:pt idx="28">
                  <c:v>88.53</c:v>
                </c:pt>
                <c:pt idx="29">
                  <c:v>89.22</c:v>
                </c:pt>
                <c:pt idx="30">
                  <c:v>80.27</c:v>
                </c:pt>
                <c:pt idx="31">
                  <c:v>81.37</c:v>
                </c:pt>
                <c:pt idx="32">
                  <c:v>83.2</c:v>
                </c:pt>
                <c:pt idx="33">
                  <c:v>79.73</c:v>
                </c:pt>
                <c:pt idx="34">
                  <c:v>88.07</c:v>
                </c:pt>
                <c:pt idx="35">
                  <c:v>83.26</c:v>
                </c:pt>
                <c:pt idx="36">
                  <c:v>85.48</c:v>
                </c:pt>
              </c:numCache>
            </c:numRef>
          </c:val>
          <c:smooth val="0"/>
          <c:extLst>
            <c:ext xmlns:c16="http://schemas.microsoft.com/office/drawing/2014/chart" uri="{C3380CC4-5D6E-409C-BE32-E72D297353CC}">
              <c16:uniqueId val="{00000005-8A3D-4E4A-8CAA-94FDCD9DD6C1}"/>
            </c:ext>
          </c:extLst>
        </c:ser>
        <c:dLbls>
          <c:showLegendKey val="0"/>
          <c:showVal val="0"/>
          <c:showCatName val="0"/>
          <c:showSerName val="0"/>
          <c:showPercent val="0"/>
          <c:showBubbleSize val="0"/>
        </c:dLbls>
        <c:smooth val="0"/>
        <c:axId val="48947200"/>
        <c:axId val="48949120"/>
      </c:lineChart>
      <c:catAx>
        <c:axId val="48947200"/>
        <c:scaling>
          <c:orientation val="minMax"/>
        </c:scaling>
        <c:delete val="0"/>
        <c:axPos val="b"/>
        <c:title>
          <c:tx>
            <c:rich>
              <a:bodyPr/>
              <a:lstStyle/>
              <a:p>
                <a:pPr>
                  <a:defRPr sz="1400"/>
                </a:pPr>
                <a:r>
                  <a:rPr lang="en-US" sz="1400"/>
                  <a:t>Year</a:t>
                </a:r>
              </a:p>
            </c:rich>
          </c:tx>
          <c:layout>
            <c:manualLayout>
              <c:xMode val="edge"/>
              <c:yMode val="edge"/>
              <c:x val="0.45791445475131848"/>
              <c:y val="0.95271271156790183"/>
            </c:manualLayout>
          </c:layout>
          <c:overlay val="0"/>
        </c:title>
        <c:numFmt formatCode="General" sourceLinked="1"/>
        <c:majorTickMark val="none"/>
        <c:minorTickMark val="out"/>
        <c:tickLblPos val="nextTo"/>
        <c:crossAx val="48949120"/>
        <c:crosses val="autoZero"/>
        <c:auto val="1"/>
        <c:lblAlgn val="ctr"/>
        <c:lblOffset val="100"/>
        <c:tickLblSkip val="1"/>
        <c:noMultiLvlLbl val="0"/>
      </c:catAx>
      <c:valAx>
        <c:axId val="48949120"/>
        <c:scaling>
          <c:orientation val="minMax"/>
        </c:scaling>
        <c:delete val="0"/>
        <c:axPos val="l"/>
        <c:majorGridlines/>
        <c:title>
          <c:tx>
            <c:rich>
              <a:bodyPr rot="-5400000" vert="horz"/>
              <a:lstStyle/>
              <a:p>
                <a:pPr>
                  <a:defRPr sz="1400"/>
                </a:pPr>
                <a:r>
                  <a:rPr lang="en-US" sz="1400"/>
                  <a:t>Percentage</a:t>
                </a:r>
              </a:p>
            </c:rich>
          </c:tx>
          <c:overlay val="0"/>
        </c:title>
        <c:numFmt formatCode="General" sourceLinked="1"/>
        <c:majorTickMark val="out"/>
        <c:minorTickMark val="none"/>
        <c:tickLblPos val="nextTo"/>
        <c:crossAx val="48947200"/>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400" b="1" i="0" baseline="0">
                <a:effectLst/>
                <a:latin typeface="Arial" panose="020B0604020202020204" pitchFamily="34" charset="0"/>
                <a:cs typeface="Arial" panose="020B0604020202020204" pitchFamily="34" charset="0"/>
              </a:rPr>
              <a:t>Figure 3.3b: Age-specific mortality rates as a proportion of 1981 rate, </a:t>
            </a:r>
            <a:endParaRPr lang="en-GB" sz="1400">
              <a:effectLst/>
              <a:latin typeface="Arial" panose="020B0604020202020204" pitchFamily="34" charset="0"/>
              <a:cs typeface="Arial" panose="020B0604020202020204" pitchFamily="34" charset="0"/>
            </a:endParaRPr>
          </a:p>
          <a:p>
            <a:pPr algn="ctr">
              <a:defRPr/>
            </a:pPr>
            <a:r>
              <a:rPr lang="en-GB" sz="1400" b="1" i="0" baseline="0">
                <a:effectLst/>
                <a:latin typeface="Arial" panose="020B0604020202020204" pitchFamily="34" charset="0"/>
                <a:cs typeface="Arial" panose="020B0604020202020204" pitchFamily="34" charset="0"/>
              </a:rPr>
              <a:t>1981-2017, females</a:t>
            </a:r>
            <a:endParaRPr lang="en-GB" sz="1400">
              <a:effectLst/>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11883241901181822"/>
          <c:y val="0.10293909641002931"/>
          <c:w val="0.76781398870487672"/>
          <c:h val="0.81167112259701979"/>
        </c:manualLayout>
      </c:layout>
      <c:lineChart>
        <c:grouping val="standard"/>
        <c:varyColors val="0"/>
        <c:ser>
          <c:idx val="1"/>
          <c:order val="0"/>
          <c:tx>
            <c:strRef>
              <c:f>'Data 3.3'!$K$7</c:f>
              <c:strCache>
                <c:ptCount val="1"/>
                <c:pt idx="0">
                  <c:v>0 to 14</c:v>
                </c:pt>
              </c:strCache>
            </c:strRef>
          </c:tx>
          <c:spPr>
            <a:ln>
              <a:solidFill>
                <a:srgbClr val="284F99"/>
              </a:solidFill>
              <a:prstDash val="sysDot"/>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3.3'!$K$8:$K$44</c:f>
              <c:numCache>
                <c:formatCode>General</c:formatCode>
                <c:ptCount val="37"/>
                <c:pt idx="0">
                  <c:v>100</c:v>
                </c:pt>
                <c:pt idx="1">
                  <c:v>97.62</c:v>
                </c:pt>
                <c:pt idx="2">
                  <c:v>85.74</c:v>
                </c:pt>
                <c:pt idx="3">
                  <c:v>94.89</c:v>
                </c:pt>
                <c:pt idx="4">
                  <c:v>95.45</c:v>
                </c:pt>
                <c:pt idx="5">
                  <c:v>80.37</c:v>
                </c:pt>
                <c:pt idx="6">
                  <c:v>80.17</c:v>
                </c:pt>
                <c:pt idx="7">
                  <c:v>72.180000000000007</c:v>
                </c:pt>
                <c:pt idx="8">
                  <c:v>80.5</c:v>
                </c:pt>
                <c:pt idx="9">
                  <c:v>72.099999999999994</c:v>
                </c:pt>
                <c:pt idx="10">
                  <c:v>68.53</c:v>
                </c:pt>
                <c:pt idx="11">
                  <c:v>67.25</c:v>
                </c:pt>
                <c:pt idx="12">
                  <c:v>66.88</c:v>
                </c:pt>
                <c:pt idx="13">
                  <c:v>55.04</c:v>
                </c:pt>
                <c:pt idx="14">
                  <c:v>59.52</c:v>
                </c:pt>
                <c:pt idx="15">
                  <c:v>57.5</c:v>
                </c:pt>
                <c:pt idx="16">
                  <c:v>49.8</c:v>
                </c:pt>
                <c:pt idx="17">
                  <c:v>52.15</c:v>
                </c:pt>
                <c:pt idx="18">
                  <c:v>44.57</c:v>
                </c:pt>
                <c:pt idx="19">
                  <c:v>46.57</c:v>
                </c:pt>
                <c:pt idx="20">
                  <c:v>49.64</c:v>
                </c:pt>
                <c:pt idx="21">
                  <c:v>44.48</c:v>
                </c:pt>
                <c:pt idx="22">
                  <c:v>47.95</c:v>
                </c:pt>
                <c:pt idx="23">
                  <c:v>43.21</c:v>
                </c:pt>
                <c:pt idx="24">
                  <c:v>48.63</c:v>
                </c:pt>
                <c:pt idx="25">
                  <c:v>42.55</c:v>
                </c:pt>
                <c:pt idx="26">
                  <c:v>46.04</c:v>
                </c:pt>
                <c:pt idx="27">
                  <c:v>43.35</c:v>
                </c:pt>
                <c:pt idx="28">
                  <c:v>39.020000000000003</c:v>
                </c:pt>
                <c:pt idx="29">
                  <c:v>37.380000000000003</c:v>
                </c:pt>
                <c:pt idx="30">
                  <c:v>37.96</c:v>
                </c:pt>
                <c:pt idx="31">
                  <c:v>33.11</c:v>
                </c:pt>
                <c:pt idx="32">
                  <c:v>33.69</c:v>
                </c:pt>
                <c:pt idx="33">
                  <c:v>33.93</c:v>
                </c:pt>
                <c:pt idx="34">
                  <c:v>27.26</c:v>
                </c:pt>
                <c:pt idx="35">
                  <c:v>35.01</c:v>
                </c:pt>
                <c:pt idx="36">
                  <c:v>30.04</c:v>
                </c:pt>
              </c:numCache>
            </c:numRef>
          </c:val>
          <c:smooth val="0"/>
          <c:extLst>
            <c:ext xmlns:c16="http://schemas.microsoft.com/office/drawing/2014/chart" uri="{C3380CC4-5D6E-409C-BE32-E72D297353CC}">
              <c16:uniqueId val="{00000000-2C6F-4310-A73E-D3F4C2801C1F}"/>
            </c:ext>
          </c:extLst>
        </c:ser>
        <c:ser>
          <c:idx val="3"/>
          <c:order val="1"/>
          <c:tx>
            <c:strRef>
              <c:f>'Data 3.3'!$L$7</c:f>
              <c:strCache>
                <c:ptCount val="1"/>
                <c:pt idx="0">
                  <c:v>15 to 44</c:v>
                </c:pt>
              </c:strCache>
            </c:strRef>
          </c:tx>
          <c:spPr>
            <a:ln>
              <a:solidFill>
                <a:schemeClr val="tx1"/>
              </a:solidFill>
              <a:prstDash val="sysDot"/>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3.3'!$L$8:$L$44</c:f>
              <c:numCache>
                <c:formatCode>General</c:formatCode>
                <c:ptCount val="37"/>
                <c:pt idx="0">
                  <c:v>100</c:v>
                </c:pt>
                <c:pt idx="1">
                  <c:v>101.45</c:v>
                </c:pt>
                <c:pt idx="2">
                  <c:v>104.28</c:v>
                </c:pt>
                <c:pt idx="3">
                  <c:v>101.35</c:v>
                </c:pt>
                <c:pt idx="4">
                  <c:v>100.51</c:v>
                </c:pt>
                <c:pt idx="5">
                  <c:v>91.49</c:v>
                </c:pt>
                <c:pt idx="6">
                  <c:v>91.12</c:v>
                </c:pt>
                <c:pt idx="7">
                  <c:v>95.29</c:v>
                </c:pt>
                <c:pt idx="8">
                  <c:v>103.71</c:v>
                </c:pt>
                <c:pt idx="9">
                  <c:v>95.41</c:v>
                </c:pt>
                <c:pt idx="10">
                  <c:v>99.49</c:v>
                </c:pt>
                <c:pt idx="11">
                  <c:v>96.48</c:v>
                </c:pt>
                <c:pt idx="12">
                  <c:v>102.94</c:v>
                </c:pt>
                <c:pt idx="13">
                  <c:v>102.81</c:v>
                </c:pt>
                <c:pt idx="14">
                  <c:v>97.29</c:v>
                </c:pt>
                <c:pt idx="15">
                  <c:v>97.74</c:v>
                </c:pt>
                <c:pt idx="16">
                  <c:v>100.86</c:v>
                </c:pt>
                <c:pt idx="17">
                  <c:v>100.98</c:v>
                </c:pt>
                <c:pt idx="18">
                  <c:v>99.53</c:v>
                </c:pt>
                <c:pt idx="19">
                  <c:v>105.28</c:v>
                </c:pt>
                <c:pt idx="20">
                  <c:v>99.67</c:v>
                </c:pt>
                <c:pt idx="21">
                  <c:v>101.36</c:v>
                </c:pt>
                <c:pt idx="22">
                  <c:v>101.08</c:v>
                </c:pt>
                <c:pt idx="23">
                  <c:v>100.55</c:v>
                </c:pt>
                <c:pt idx="24">
                  <c:v>100.04</c:v>
                </c:pt>
                <c:pt idx="25">
                  <c:v>97.98</c:v>
                </c:pt>
                <c:pt idx="26">
                  <c:v>96.85</c:v>
                </c:pt>
                <c:pt idx="27">
                  <c:v>101.37</c:v>
                </c:pt>
                <c:pt idx="28">
                  <c:v>103.11</c:v>
                </c:pt>
                <c:pt idx="29">
                  <c:v>97.07</c:v>
                </c:pt>
                <c:pt idx="30">
                  <c:v>95.9</c:v>
                </c:pt>
                <c:pt idx="31">
                  <c:v>91.21</c:v>
                </c:pt>
                <c:pt idx="32">
                  <c:v>85.28</c:v>
                </c:pt>
                <c:pt idx="33">
                  <c:v>85.89</c:v>
                </c:pt>
                <c:pt idx="34">
                  <c:v>90.48</c:v>
                </c:pt>
                <c:pt idx="35">
                  <c:v>99.12</c:v>
                </c:pt>
                <c:pt idx="36">
                  <c:v>93.38</c:v>
                </c:pt>
              </c:numCache>
            </c:numRef>
          </c:val>
          <c:smooth val="0"/>
          <c:extLst>
            <c:ext xmlns:c16="http://schemas.microsoft.com/office/drawing/2014/chart" uri="{C3380CC4-5D6E-409C-BE32-E72D297353CC}">
              <c16:uniqueId val="{00000001-2C6F-4310-A73E-D3F4C2801C1F}"/>
            </c:ext>
          </c:extLst>
        </c:ser>
        <c:ser>
          <c:idx val="4"/>
          <c:order val="2"/>
          <c:tx>
            <c:strRef>
              <c:f>'Data 3.3'!$M$7</c:f>
              <c:strCache>
                <c:ptCount val="1"/>
                <c:pt idx="0">
                  <c:v>45 to 59</c:v>
                </c:pt>
              </c:strCache>
            </c:strRef>
          </c:tx>
          <c:spPr>
            <a:ln>
              <a:solidFill>
                <a:srgbClr val="284F99"/>
              </a:solidFill>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3.3'!$M$8:$M$44</c:f>
              <c:numCache>
                <c:formatCode>General</c:formatCode>
                <c:ptCount val="37"/>
                <c:pt idx="0">
                  <c:v>100</c:v>
                </c:pt>
                <c:pt idx="1">
                  <c:v>101.63</c:v>
                </c:pt>
                <c:pt idx="2">
                  <c:v>97.27</c:v>
                </c:pt>
                <c:pt idx="3">
                  <c:v>97.8</c:v>
                </c:pt>
                <c:pt idx="4">
                  <c:v>92.04</c:v>
                </c:pt>
                <c:pt idx="5">
                  <c:v>89.78</c:v>
                </c:pt>
                <c:pt idx="6">
                  <c:v>88.36</c:v>
                </c:pt>
                <c:pt idx="7">
                  <c:v>85.27</c:v>
                </c:pt>
                <c:pt idx="8">
                  <c:v>86.9</c:v>
                </c:pt>
                <c:pt idx="9">
                  <c:v>82.17</c:v>
                </c:pt>
                <c:pt idx="10">
                  <c:v>79.63</c:v>
                </c:pt>
                <c:pt idx="11">
                  <c:v>77.19</c:v>
                </c:pt>
                <c:pt idx="12">
                  <c:v>73.95</c:v>
                </c:pt>
                <c:pt idx="13">
                  <c:v>73.48</c:v>
                </c:pt>
                <c:pt idx="14">
                  <c:v>70.13</c:v>
                </c:pt>
                <c:pt idx="15">
                  <c:v>73.66</c:v>
                </c:pt>
                <c:pt idx="16">
                  <c:v>70.31</c:v>
                </c:pt>
                <c:pt idx="17">
                  <c:v>68.180000000000007</c:v>
                </c:pt>
                <c:pt idx="18">
                  <c:v>68.819999999999993</c:v>
                </c:pt>
                <c:pt idx="19">
                  <c:v>65.41</c:v>
                </c:pt>
                <c:pt idx="20">
                  <c:v>67</c:v>
                </c:pt>
                <c:pt idx="21">
                  <c:v>65.41</c:v>
                </c:pt>
                <c:pt idx="22">
                  <c:v>64.19</c:v>
                </c:pt>
                <c:pt idx="23">
                  <c:v>62.72</c:v>
                </c:pt>
                <c:pt idx="24">
                  <c:v>62.18</c:v>
                </c:pt>
                <c:pt idx="25">
                  <c:v>61.09</c:v>
                </c:pt>
                <c:pt idx="26">
                  <c:v>59.91</c:v>
                </c:pt>
                <c:pt idx="27">
                  <c:v>58.4</c:v>
                </c:pt>
                <c:pt idx="28">
                  <c:v>56.5</c:v>
                </c:pt>
                <c:pt idx="29">
                  <c:v>53.91</c:v>
                </c:pt>
                <c:pt idx="30">
                  <c:v>56.18</c:v>
                </c:pt>
                <c:pt idx="31">
                  <c:v>52.92</c:v>
                </c:pt>
                <c:pt idx="32">
                  <c:v>53.2</c:v>
                </c:pt>
                <c:pt idx="33">
                  <c:v>52.85</c:v>
                </c:pt>
                <c:pt idx="34">
                  <c:v>54.35</c:v>
                </c:pt>
                <c:pt idx="35">
                  <c:v>54.3</c:v>
                </c:pt>
                <c:pt idx="36">
                  <c:v>53.83</c:v>
                </c:pt>
              </c:numCache>
            </c:numRef>
          </c:val>
          <c:smooth val="0"/>
          <c:extLst>
            <c:ext xmlns:c16="http://schemas.microsoft.com/office/drawing/2014/chart" uri="{C3380CC4-5D6E-409C-BE32-E72D297353CC}">
              <c16:uniqueId val="{00000002-2C6F-4310-A73E-D3F4C2801C1F}"/>
            </c:ext>
          </c:extLst>
        </c:ser>
        <c:ser>
          <c:idx val="5"/>
          <c:order val="3"/>
          <c:tx>
            <c:strRef>
              <c:f>'Data 3.3'!$N$7</c:f>
              <c:strCache>
                <c:ptCount val="1"/>
                <c:pt idx="0">
                  <c:v>60 to 74</c:v>
                </c:pt>
              </c:strCache>
            </c:strRef>
          </c:tx>
          <c:spPr>
            <a:ln>
              <a:solidFill>
                <a:schemeClr val="tx1"/>
              </a:solidFill>
              <a:prstDash val="solid"/>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3.3'!$N$8:$N$44</c:f>
              <c:numCache>
                <c:formatCode>General</c:formatCode>
                <c:ptCount val="37"/>
                <c:pt idx="0">
                  <c:v>100</c:v>
                </c:pt>
                <c:pt idx="1">
                  <c:v>98.25</c:v>
                </c:pt>
                <c:pt idx="2">
                  <c:v>97.53</c:v>
                </c:pt>
                <c:pt idx="3">
                  <c:v>93.68</c:v>
                </c:pt>
                <c:pt idx="4">
                  <c:v>98.07</c:v>
                </c:pt>
                <c:pt idx="5">
                  <c:v>95.54</c:v>
                </c:pt>
                <c:pt idx="6">
                  <c:v>93.3</c:v>
                </c:pt>
                <c:pt idx="7">
                  <c:v>92.16</c:v>
                </c:pt>
                <c:pt idx="8">
                  <c:v>94.4</c:v>
                </c:pt>
                <c:pt idx="9">
                  <c:v>89.9</c:v>
                </c:pt>
                <c:pt idx="10">
                  <c:v>87.38</c:v>
                </c:pt>
                <c:pt idx="11">
                  <c:v>87.23</c:v>
                </c:pt>
                <c:pt idx="12">
                  <c:v>89.57</c:v>
                </c:pt>
                <c:pt idx="13">
                  <c:v>85.39</c:v>
                </c:pt>
                <c:pt idx="14">
                  <c:v>84.28</c:v>
                </c:pt>
                <c:pt idx="15">
                  <c:v>81.61</c:v>
                </c:pt>
                <c:pt idx="16">
                  <c:v>79.2</c:v>
                </c:pt>
                <c:pt idx="17">
                  <c:v>78.47</c:v>
                </c:pt>
                <c:pt idx="18">
                  <c:v>77.28</c:v>
                </c:pt>
                <c:pt idx="19">
                  <c:v>73.13</c:v>
                </c:pt>
                <c:pt idx="20">
                  <c:v>70.150000000000006</c:v>
                </c:pt>
                <c:pt idx="21">
                  <c:v>70.19</c:v>
                </c:pt>
                <c:pt idx="22">
                  <c:v>69.72</c:v>
                </c:pt>
                <c:pt idx="23">
                  <c:v>64.97</c:v>
                </c:pt>
                <c:pt idx="24">
                  <c:v>64.02</c:v>
                </c:pt>
                <c:pt idx="25">
                  <c:v>62.99</c:v>
                </c:pt>
                <c:pt idx="26">
                  <c:v>61.63</c:v>
                </c:pt>
                <c:pt idx="27">
                  <c:v>58.56</c:v>
                </c:pt>
                <c:pt idx="28">
                  <c:v>56.01</c:v>
                </c:pt>
                <c:pt idx="29">
                  <c:v>56.18</c:v>
                </c:pt>
                <c:pt idx="30">
                  <c:v>53.2</c:v>
                </c:pt>
                <c:pt idx="31">
                  <c:v>53.94</c:v>
                </c:pt>
                <c:pt idx="32">
                  <c:v>52.87</c:v>
                </c:pt>
                <c:pt idx="33">
                  <c:v>50.06</c:v>
                </c:pt>
                <c:pt idx="34">
                  <c:v>52.15</c:v>
                </c:pt>
                <c:pt idx="35">
                  <c:v>51.35</c:v>
                </c:pt>
                <c:pt idx="36">
                  <c:v>50.77</c:v>
                </c:pt>
              </c:numCache>
            </c:numRef>
          </c:val>
          <c:smooth val="0"/>
          <c:extLst>
            <c:ext xmlns:c16="http://schemas.microsoft.com/office/drawing/2014/chart" uri="{C3380CC4-5D6E-409C-BE32-E72D297353CC}">
              <c16:uniqueId val="{00000003-2C6F-4310-A73E-D3F4C2801C1F}"/>
            </c:ext>
          </c:extLst>
        </c:ser>
        <c:ser>
          <c:idx val="6"/>
          <c:order val="4"/>
          <c:tx>
            <c:strRef>
              <c:f>'Data 3.3'!$O$7</c:f>
              <c:strCache>
                <c:ptCount val="1"/>
                <c:pt idx="0">
                  <c:v>75 to 89</c:v>
                </c:pt>
              </c:strCache>
            </c:strRef>
          </c:tx>
          <c:spPr>
            <a:ln>
              <a:solidFill>
                <a:srgbClr val="284F99"/>
              </a:solidFill>
              <a:prstDash val="dash"/>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3.3'!$O$8:$O$44</c:f>
              <c:numCache>
                <c:formatCode>General</c:formatCode>
                <c:ptCount val="37"/>
                <c:pt idx="0">
                  <c:v>100</c:v>
                </c:pt>
                <c:pt idx="1">
                  <c:v>105.51</c:v>
                </c:pt>
                <c:pt idx="2">
                  <c:v>99.26</c:v>
                </c:pt>
                <c:pt idx="3">
                  <c:v>94.97</c:v>
                </c:pt>
                <c:pt idx="4">
                  <c:v>98.26</c:v>
                </c:pt>
                <c:pt idx="5">
                  <c:v>97.13</c:v>
                </c:pt>
                <c:pt idx="6">
                  <c:v>94.22</c:v>
                </c:pt>
                <c:pt idx="7">
                  <c:v>93.95</c:v>
                </c:pt>
                <c:pt idx="8">
                  <c:v>99.79</c:v>
                </c:pt>
                <c:pt idx="9">
                  <c:v>93.28</c:v>
                </c:pt>
                <c:pt idx="10">
                  <c:v>93.24</c:v>
                </c:pt>
                <c:pt idx="11">
                  <c:v>92.95</c:v>
                </c:pt>
                <c:pt idx="12">
                  <c:v>100.8</c:v>
                </c:pt>
                <c:pt idx="13">
                  <c:v>90.68</c:v>
                </c:pt>
                <c:pt idx="14">
                  <c:v>93.21</c:v>
                </c:pt>
                <c:pt idx="15">
                  <c:v>90.97</c:v>
                </c:pt>
                <c:pt idx="16">
                  <c:v>89.56</c:v>
                </c:pt>
                <c:pt idx="17">
                  <c:v>87.7</c:v>
                </c:pt>
                <c:pt idx="18">
                  <c:v>90.4</c:v>
                </c:pt>
                <c:pt idx="19">
                  <c:v>86.1</c:v>
                </c:pt>
                <c:pt idx="20">
                  <c:v>83.9</c:v>
                </c:pt>
                <c:pt idx="21">
                  <c:v>83.74</c:v>
                </c:pt>
                <c:pt idx="22">
                  <c:v>84.1</c:v>
                </c:pt>
                <c:pt idx="23">
                  <c:v>80.59</c:v>
                </c:pt>
                <c:pt idx="24">
                  <c:v>78.900000000000006</c:v>
                </c:pt>
                <c:pt idx="25">
                  <c:v>77.52</c:v>
                </c:pt>
                <c:pt idx="26">
                  <c:v>77.459999999999994</c:v>
                </c:pt>
                <c:pt idx="27">
                  <c:v>79.11</c:v>
                </c:pt>
                <c:pt idx="28">
                  <c:v>74.680000000000007</c:v>
                </c:pt>
                <c:pt idx="29">
                  <c:v>72.959999999999994</c:v>
                </c:pt>
                <c:pt idx="30">
                  <c:v>71.430000000000007</c:v>
                </c:pt>
                <c:pt idx="31">
                  <c:v>74.22</c:v>
                </c:pt>
                <c:pt idx="32">
                  <c:v>71.650000000000006</c:v>
                </c:pt>
                <c:pt idx="33">
                  <c:v>70.39</c:v>
                </c:pt>
                <c:pt idx="34">
                  <c:v>72.41</c:v>
                </c:pt>
                <c:pt idx="35">
                  <c:v>70.37</c:v>
                </c:pt>
                <c:pt idx="36">
                  <c:v>71.97</c:v>
                </c:pt>
              </c:numCache>
            </c:numRef>
          </c:val>
          <c:smooth val="0"/>
          <c:extLst>
            <c:ext xmlns:c16="http://schemas.microsoft.com/office/drawing/2014/chart" uri="{C3380CC4-5D6E-409C-BE32-E72D297353CC}">
              <c16:uniqueId val="{00000004-2C6F-4310-A73E-D3F4C2801C1F}"/>
            </c:ext>
          </c:extLst>
        </c:ser>
        <c:ser>
          <c:idx val="2"/>
          <c:order val="5"/>
          <c:tx>
            <c:strRef>
              <c:f>'Data 3.3'!$P$7</c:f>
              <c:strCache>
                <c:ptCount val="1"/>
                <c:pt idx="0">
                  <c:v>90 plus</c:v>
                </c:pt>
              </c:strCache>
            </c:strRef>
          </c:tx>
          <c:spPr>
            <a:ln>
              <a:solidFill>
                <a:srgbClr val="284F99"/>
              </a:solidFill>
            </a:ln>
          </c:spPr>
          <c:marker>
            <c:symbol val="none"/>
          </c:marker>
          <c:cat>
            <c:numRef>
              <c:f>'Data 3.3'!$S$8:$S$44</c:f>
              <c:numCache>
                <c:formatCode>General</c:formatCode>
                <c:ptCount val="37"/>
                <c:pt idx="0">
                  <c:v>1981</c:v>
                </c:pt>
                <c:pt idx="5">
                  <c:v>1986</c:v>
                </c:pt>
                <c:pt idx="10">
                  <c:v>1991</c:v>
                </c:pt>
                <c:pt idx="15">
                  <c:v>1996</c:v>
                </c:pt>
                <c:pt idx="20">
                  <c:v>2001</c:v>
                </c:pt>
                <c:pt idx="25">
                  <c:v>2006</c:v>
                </c:pt>
                <c:pt idx="30">
                  <c:v>2011</c:v>
                </c:pt>
                <c:pt idx="36">
                  <c:v>2017</c:v>
                </c:pt>
              </c:numCache>
            </c:numRef>
          </c:cat>
          <c:val>
            <c:numRef>
              <c:f>'Data 3.3'!$P$8:$P$44</c:f>
              <c:numCache>
                <c:formatCode>General</c:formatCode>
                <c:ptCount val="37"/>
                <c:pt idx="0">
                  <c:v>100</c:v>
                </c:pt>
                <c:pt idx="1">
                  <c:v>106.83</c:v>
                </c:pt>
                <c:pt idx="2">
                  <c:v>103.78</c:v>
                </c:pt>
                <c:pt idx="3">
                  <c:v>106.19</c:v>
                </c:pt>
                <c:pt idx="4">
                  <c:v>109.5</c:v>
                </c:pt>
                <c:pt idx="5">
                  <c:v>110.64</c:v>
                </c:pt>
                <c:pt idx="6">
                  <c:v>99.11</c:v>
                </c:pt>
                <c:pt idx="7">
                  <c:v>101.89</c:v>
                </c:pt>
                <c:pt idx="8">
                  <c:v>116.44</c:v>
                </c:pt>
                <c:pt idx="9">
                  <c:v>103.8</c:v>
                </c:pt>
                <c:pt idx="10">
                  <c:v>99.53</c:v>
                </c:pt>
                <c:pt idx="11">
                  <c:v>96.94</c:v>
                </c:pt>
                <c:pt idx="12">
                  <c:v>107.35</c:v>
                </c:pt>
                <c:pt idx="13">
                  <c:v>97.78</c:v>
                </c:pt>
                <c:pt idx="14">
                  <c:v>100.38</c:v>
                </c:pt>
                <c:pt idx="15">
                  <c:v>100.04</c:v>
                </c:pt>
                <c:pt idx="16">
                  <c:v>101.77</c:v>
                </c:pt>
                <c:pt idx="17">
                  <c:v>102.46</c:v>
                </c:pt>
                <c:pt idx="18">
                  <c:v>104.3</c:v>
                </c:pt>
                <c:pt idx="19">
                  <c:v>96.34</c:v>
                </c:pt>
                <c:pt idx="20">
                  <c:v>98.3</c:v>
                </c:pt>
                <c:pt idx="21">
                  <c:v>109.87</c:v>
                </c:pt>
                <c:pt idx="22">
                  <c:v>113.46</c:v>
                </c:pt>
                <c:pt idx="23">
                  <c:v>107.32</c:v>
                </c:pt>
                <c:pt idx="24">
                  <c:v>106.68</c:v>
                </c:pt>
                <c:pt idx="25">
                  <c:v>102.56</c:v>
                </c:pt>
                <c:pt idx="26">
                  <c:v>105.76</c:v>
                </c:pt>
                <c:pt idx="27">
                  <c:v>104.66</c:v>
                </c:pt>
                <c:pt idx="28">
                  <c:v>100.14</c:v>
                </c:pt>
                <c:pt idx="29">
                  <c:v>95.03</c:v>
                </c:pt>
                <c:pt idx="30">
                  <c:v>90.06</c:v>
                </c:pt>
                <c:pt idx="31">
                  <c:v>95.41</c:v>
                </c:pt>
                <c:pt idx="32">
                  <c:v>93.14</c:v>
                </c:pt>
                <c:pt idx="33">
                  <c:v>87.65</c:v>
                </c:pt>
                <c:pt idx="34">
                  <c:v>100.89</c:v>
                </c:pt>
                <c:pt idx="35">
                  <c:v>91.46</c:v>
                </c:pt>
                <c:pt idx="36">
                  <c:v>94.58</c:v>
                </c:pt>
              </c:numCache>
            </c:numRef>
          </c:val>
          <c:smooth val="0"/>
          <c:extLst>
            <c:ext xmlns:c16="http://schemas.microsoft.com/office/drawing/2014/chart" uri="{C3380CC4-5D6E-409C-BE32-E72D297353CC}">
              <c16:uniqueId val="{00000005-2C6F-4310-A73E-D3F4C2801C1F}"/>
            </c:ext>
          </c:extLst>
        </c:ser>
        <c:dLbls>
          <c:showLegendKey val="0"/>
          <c:showVal val="0"/>
          <c:showCatName val="0"/>
          <c:showSerName val="0"/>
          <c:showPercent val="0"/>
          <c:showBubbleSize val="0"/>
        </c:dLbls>
        <c:smooth val="0"/>
        <c:axId val="49016832"/>
        <c:axId val="49018752"/>
      </c:lineChart>
      <c:catAx>
        <c:axId val="49016832"/>
        <c:scaling>
          <c:orientation val="minMax"/>
        </c:scaling>
        <c:delete val="0"/>
        <c:axPos val="b"/>
        <c:title>
          <c:tx>
            <c:rich>
              <a:bodyPr/>
              <a:lstStyle/>
              <a:p>
                <a:pPr>
                  <a:defRPr sz="1400"/>
                </a:pPr>
                <a:r>
                  <a:rPr lang="en-US" sz="1400"/>
                  <a:t>Year</a:t>
                </a:r>
              </a:p>
            </c:rich>
          </c:tx>
          <c:layout>
            <c:manualLayout>
              <c:xMode val="edge"/>
              <c:yMode val="edge"/>
              <c:x val="0.45859792811776062"/>
              <c:y val="0.9536137618070718"/>
            </c:manualLayout>
          </c:layout>
          <c:overlay val="0"/>
        </c:title>
        <c:numFmt formatCode="General" sourceLinked="1"/>
        <c:majorTickMark val="none"/>
        <c:minorTickMark val="out"/>
        <c:tickLblPos val="nextTo"/>
        <c:crossAx val="49018752"/>
        <c:crosses val="autoZero"/>
        <c:auto val="1"/>
        <c:lblAlgn val="ctr"/>
        <c:lblOffset val="100"/>
        <c:tickLblSkip val="1"/>
        <c:noMultiLvlLbl val="0"/>
      </c:catAx>
      <c:valAx>
        <c:axId val="49018752"/>
        <c:scaling>
          <c:orientation val="minMax"/>
        </c:scaling>
        <c:delete val="0"/>
        <c:axPos val="l"/>
        <c:majorGridlines/>
        <c:title>
          <c:tx>
            <c:rich>
              <a:bodyPr rot="-5400000" vert="horz"/>
              <a:lstStyle/>
              <a:p>
                <a:pPr>
                  <a:defRPr sz="1400"/>
                </a:pPr>
                <a:r>
                  <a:rPr lang="en-US" sz="1400"/>
                  <a:t>Percentage</a:t>
                </a:r>
              </a:p>
            </c:rich>
          </c:tx>
          <c:overlay val="0"/>
        </c:title>
        <c:numFmt formatCode="General" sourceLinked="1"/>
        <c:majorTickMark val="out"/>
        <c:minorTickMark val="none"/>
        <c:tickLblPos val="nextTo"/>
        <c:crossAx val="49016832"/>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Figure 3.4a: Age standardised</a:t>
            </a:r>
            <a:r>
              <a:rPr lang="en-GB" baseline="30000"/>
              <a:t>1</a:t>
            </a:r>
            <a:r>
              <a:rPr lang="en-GB"/>
              <a:t> mortality rates, by selected cause, 2016, males</a:t>
            </a:r>
          </a:p>
        </c:rich>
      </c:tx>
      <c:overlay val="0"/>
      <c:spPr>
        <a:noFill/>
        <a:ln w="25400">
          <a:noFill/>
        </a:ln>
      </c:spPr>
    </c:title>
    <c:autoTitleDeleted val="0"/>
    <c:plotArea>
      <c:layout>
        <c:manualLayout>
          <c:layoutTarget val="inner"/>
          <c:xMode val="edge"/>
          <c:yMode val="edge"/>
          <c:x val="9.819930782033541E-2"/>
          <c:y val="0.13339629249640497"/>
          <c:w val="0.88808744230712178"/>
          <c:h val="0.71968438011182667"/>
        </c:manualLayout>
      </c:layout>
      <c:barChart>
        <c:barDir val="col"/>
        <c:grouping val="clustered"/>
        <c:varyColors val="0"/>
        <c:ser>
          <c:idx val="0"/>
          <c:order val="0"/>
          <c:tx>
            <c:strRef>
              <c:f>'Data 3.4'!$A$8</c:f>
              <c:strCache>
                <c:ptCount val="1"/>
                <c:pt idx="0">
                  <c:v>Scotland</c:v>
                </c:pt>
              </c:strCache>
            </c:strRef>
          </c:tx>
          <c:spPr>
            <a:solidFill>
              <a:srgbClr val="27297B"/>
            </a:solidFill>
            <a:ln w="12700">
              <a:noFill/>
              <a:prstDash val="solid"/>
            </a:ln>
          </c:spPr>
          <c:invertIfNegative val="0"/>
          <c:dLbls>
            <c:spPr>
              <a:noFill/>
              <a:ln>
                <a:noFill/>
              </a:ln>
              <a:effectLst/>
            </c:spPr>
            <c:txPr>
              <a:bodyPr/>
              <a:lstStyle/>
              <a:p>
                <a:pPr>
                  <a:defRPr sz="1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3.4'!$B$7:$F$7</c:f>
              <c:strCache>
                <c:ptCount val="5"/>
                <c:pt idx="0">
                  <c:v>Cancer </c:v>
                </c:pt>
                <c:pt idx="1">
                  <c:v>Ischaemic heart disease</c:v>
                </c:pt>
                <c:pt idx="2">
                  <c:v>Cerebrovascular disease</c:v>
                </c:pt>
                <c:pt idx="3">
                  <c:v>Respiratory diseases</c:v>
                </c:pt>
                <c:pt idx="4">
                  <c:v>Dementia / Alzheimer's</c:v>
                </c:pt>
              </c:strCache>
            </c:strRef>
          </c:cat>
          <c:val>
            <c:numRef>
              <c:f>'Data 3.4'!$B$8:$F$8</c:f>
              <c:numCache>
                <c:formatCode>#,##0</c:formatCode>
                <c:ptCount val="5"/>
                <c:pt idx="0">
                  <c:v>378</c:v>
                </c:pt>
                <c:pt idx="1">
                  <c:v>185</c:v>
                </c:pt>
                <c:pt idx="2">
                  <c:v>89</c:v>
                </c:pt>
                <c:pt idx="3" formatCode="General">
                  <c:v>172</c:v>
                </c:pt>
                <c:pt idx="4" formatCode="General">
                  <c:v>104</c:v>
                </c:pt>
              </c:numCache>
            </c:numRef>
          </c:val>
          <c:extLst>
            <c:ext xmlns:c16="http://schemas.microsoft.com/office/drawing/2014/chart" uri="{C3380CC4-5D6E-409C-BE32-E72D297353CC}">
              <c16:uniqueId val="{00000000-5944-40BC-8DBA-4245F08D5C74}"/>
            </c:ext>
          </c:extLst>
        </c:ser>
        <c:ser>
          <c:idx val="2"/>
          <c:order val="1"/>
          <c:tx>
            <c:strRef>
              <c:f>'Data 3.4'!$A$9</c:f>
              <c:strCache>
                <c:ptCount val="1"/>
                <c:pt idx="0">
                  <c:v>England</c:v>
                </c:pt>
              </c:strCache>
            </c:strRef>
          </c:tx>
          <c:spPr>
            <a:solidFill>
              <a:srgbClr val="284F99"/>
            </a:solidFill>
            <a:ln w="12700">
              <a:noFill/>
              <a:prstDash val="solid"/>
            </a:ln>
          </c:spPr>
          <c:invertIfNegative val="0"/>
          <c:dLbls>
            <c:spPr>
              <a:noFill/>
              <a:ln>
                <a:noFill/>
              </a:ln>
              <a:effectLst/>
            </c:spPr>
            <c:txPr>
              <a:bodyPr/>
              <a:lstStyle/>
              <a:p>
                <a:pPr>
                  <a:defRPr sz="1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3.4'!$B$7:$F$7</c:f>
              <c:strCache>
                <c:ptCount val="5"/>
                <c:pt idx="0">
                  <c:v>Cancer </c:v>
                </c:pt>
                <c:pt idx="1">
                  <c:v>Ischaemic heart disease</c:v>
                </c:pt>
                <c:pt idx="2">
                  <c:v>Cerebrovascular disease</c:v>
                </c:pt>
                <c:pt idx="3">
                  <c:v>Respiratory diseases</c:v>
                </c:pt>
                <c:pt idx="4">
                  <c:v>Dementia / Alzheimer's</c:v>
                </c:pt>
              </c:strCache>
            </c:strRef>
          </c:cat>
          <c:val>
            <c:numRef>
              <c:f>'Data 3.4'!$B$9:$F$9</c:f>
              <c:numCache>
                <c:formatCode>#,##0</c:formatCode>
                <c:ptCount val="5"/>
                <c:pt idx="0">
                  <c:v>327</c:v>
                </c:pt>
                <c:pt idx="1">
                  <c:v>151</c:v>
                </c:pt>
                <c:pt idx="2">
                  <c:v>63</c:v>
                </c:pt>
                <c:pt idx="3" formatCode="General">
                  <c:v>160</c:v>
                </c:pt>
                <c:pt idx="4" formatCode="General">
                  <c:v>104</c:v>
                </c:pt>
              </c:numCache>
            </c:numRef>
          </c:val>
          <c:extLst>
            <c:ext xmlns:c16="http://schemas.microsoft.com/office/drawing/2014/chart" uri="{C3380CC4-5D6E-409C-BE32-E72D297353CC}">
              <c16:uniqueId val="{00000001-5944-40BC-8DBA-4245F08D5C74}"/>
            </c:ext>
          </c:extLst>
        </c:ser>
        <c:ser>
          <c:idx val="1"/>
          <c:order val="2"/>
          <c:tx>
            <c:strRef>
              <c:f>'Data 3.4'!$A$10</c:f>
              <c:strCache>
                <c:ptCount val="1"/>
                <c:pt idx="0">
                  <c:v>Wales</c:v>
                </c:pt>
              </c:strCache>
            </c:strRef>
          </c:tx>
          <c:spPr>
            <a:solidFill>
              <a:srgbClr val="9798C8"/>
            </a:solidFill>
            <a:ln w="12700">
              <a:noFill/>
              <a:prstDash val="solid"/>
            </a:ln>
          </c:spPr>
          <c:invertIfNegative val="0"/>
          <c:dLbls>
            <c:spPr>
              <a:noFill/>
              <a:ln>
                <a:noFill/>
              </a:ln>
              <a:effectLst/>
            </c:spPr>
            <c:txPr>
              <a:bodyPr/>
              <a:lstStyle/>
              <a:p>
                <a:pPr>
                  <a:defRPr sz="1600" b="1">
                    <a:solidFill>
                      <a:srgbClr val="284F99"/>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3.4'!$B$7:$F$7</c:f>
              <c:strCache>
                <c:ptCount val="5"/>
                <c:pt idx="0">
                  <c:v>Cancer </c:v>
                </c:pt>
                <c:pt idx="1">
                  <c:v>Ischaemic heart disease</c:v>
                </c:pt>
                <c:pt idx="2">
                  <c:v>Cerebrovascular disease</c:v>
                </c:pt>
                <c:pt idx="3">
                  <c:v>Respiratory diseases</c:v>
                </c:pt>
                <c:pt idx="4">
                  <c:v>Dementia / Alzheimer's</c:v>
                </c:pt>
              </c:strCache>
            </c:strRef>
          </c:cat>
          <c:val>
            <c:numRef>
              <c:f>'Data 3.4'!$B$10:$F$10</c:f>
              <c:numCache>
                <c:formatCode>#,##0</c:formatCode>
                <c:ptCount val="5"/>
                <c:pt idx="0">
                  <c:v>341</c:v>
                </c:pt>
                <c:pt idx="1">
                  <c:v>175</c:v>
                </c:pt>
                <c:pt idx="2">
                  <c:v>66</c:v>
                </c:pt>
                <c:pt idx="3" formatCode="General">
                  <c:v>191</c:v>
                </c:pt>
                <c:pt idx="4" formatCode="General">
                  <c:v>103</c:v>
                </c:pt>
              </c:numCache>
            </c:numRef>
          </c:val>
          <c:extLst>
            <c:ext xmlns:c16="http://schemas.microsoft.com/office/drawing/2014/chart" uri="{C3380CC4-5D6E-409C-BE32-E72D297353CC}">
              <c16:uniqueId val="{00000002-5944-40BC-8DBA-4245F08D5C74}"/>
            </c:ext>
          </c:extLst>
        </c:ser>
        <c:ser>
          <c:idx val="3"/>
          <c:order val="3"/>
          <c:tx>
            <c:strRef>
              <c:f>'Data 3.4'!$A$11</c:f>
              <c:strCache>
                <c:ptCount val="1"/>
                <c:pt idx="0">
                  <c:v>Northern Ireland</c:v>
                </c:pt>
              </c:strCache>
            </c:strRef>
          </c:tx>
          <c:spPr>
            <a:solidFill>
              <a:srgbClr val="D5D6E9"/>
            </a:solidFill>
            <a:ln w="12700">
              <a:noFill/>
              <a:prstDash val="solid"/>
            </a:ln>
          </c:spPr>
          <c:invertIfNegative val="0"/>
          <c:dLbls>
            <c:spPr>
              <a:noFill/>
              <a:ln>
                <a:noFill/>
              </a:ln>
              <a:effectLst/>
            </c:spPr>
            <c:txPr>
              <a:bodyPr/>
              <a:lstStyle/>
              <a:p>
                <a:pPr>
                  <a:defRPr sz="1600" b="1">
                    <a:solidFill>
                      <a:srgbClr val="284F99"/>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3.4'!$B$7:$F$7</c:f>
              <c:strCache>
                <c:ptCount val="5"/>
                <c:pt idx="0">
                  <c:v>Cancer </c:v>
                </c:pt>
                <c:pt idx="1">
                  <c:v>Ischaemic heart disease</c:v>
                </c:pt>
                <c:pt idx="2">
                  <c:v>Cerebrovascular disease</c:v>
                </c:pt>
                <c:pt idx="3">
                  <c:v>Respiratory diseases</c:v>
                </c:pt>
                <c:pt idx="4">
                  <c:v>Dementia / Alzheimer's</c:v>
                </c:pt>
              </c:strCache>
            </c:strRef>
          </c:cat>
          <c:val>
            <c:numRef>
              <c:f>'Data 3.4'!$B$11:$F$11</c:f>
              <c:numCache>
                <c:formatCode>#,##0</c:formatCode>
                <c:ptCount val="5"/>
                <c:pt idx="0">
                  <c:v>356</c:v>
                </c:pt>
                <c:pt idx="1">
                  <c:v>153</c:v>
                </c:pt>
                <c:pt idx="2">
                  <c:v>74</c:v>
                </c:pt>
                <c:pt idx="3" formatCode="General">
                  <c:v>162</c:v>
                </c:pt>
                <c:pt idx="4" formatCode="General">
                  <c:v>106</c:v>
                </c:pt>
              </c:numCache>
            </c:numRef>
          </c:val>
          <c:extLst>
            <c:ext xmlns:c16="http://schemas.microsoft.com/office/drawing/2014/chart" uri="{C3380CC4-5D6E-409C-BE32-E72D297353CC}">
              <c16:uniqueId val="{00000003-5944-40BC-8DBA-4245F08D5C74}"/>
            </c:ext>
          </c:extLst>
        </c:ser>
        <c:dLbls>
          <c:showLegendKey val="0"/>
          <c:showVal val="0"/>
          <c:showCatName val="0"/>
          <c:showSerName val="0"/>
          <c:showPercent val="0"/>
          <c:showBubbleSize val="0"/>
        </c:dLbls>
        <c:gapWidth val="80"/>
        <c:axId val="49206016"/>
        <c:axId val="49207552"/>
      </c:barChart>
      <c:catAx>
        <c:axId val="49206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49207552"/>
        <c:crosses val="autoZero"/>
        <c:auto val="1"/>
        <c:lblAlgn val="ctr"/>
        <c:lblOffset val="100"/>
        <c:tickLblSkip val="1"/>
        <c:tickMarkSkip val="1"/>
        <c:noMultiLvlLbl val="0"/>
      </c:catAx>
      <c:valAx>
        <c:axId val="49207552"/>
        <c:scaling>
          <c:orientation val="minMax"/>
          <c:max val="400"/>
        </c:scaling>
        <c:delete val="0"/>
        <c:axPos val="l"/>
        <c:title>
          <c:tx>
            <c:rich>
              <a:bodyPr rot="-5400000" vert="horz"/>
              <a:lstStyle/>
              <a:p>
                <a:pPr algn="ctr">
                  <a:defRPr sz="1400" b="1" i="0" u="none" strike="noStrike" baseline="0">
                    <a:solidFill>
                      <a:srgbClr val="000000"/>
                    </a:solidFill>
                    <a:latin typeface="Arial"/>
                    <a:ea typeface="Arial"/>
                    <a:cs typeface="Arial"/>
                  </a:defRPr>
                </a:pPr>
                <a:r>
                  <a:rPr lang="en-GB" sz="1400" b="1" i="0" u="none" strike="noStrike" baseline="0">
                    <a:solidFill>
                      <a:srgbClr val="000000"/>
                    </a:solidFill>
                    <a:latin typeface="Arial"/>
                    <a:cs typeface="Arial"/>
                  </a:rPr>
                  <a:t>European Ages Standardised Rates per 100,000 population</a:t>
                </a:r>
                <a:endParaRPr lang="en-GB" sz="1400"/>
              </a:p>
            </c:rich>
          </c:tx>
          <c:layout>
            <c:manualLayout>
              <c:xMode val="edge"/>
              <c:yMode val="edge"/>
              <c:x val="1.9833249796547787E-5"/>
              <c:y val="0.130608446671438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206016"/>
        <c:crosses val="autoZero"/>
        <c:crossBetween val="between"/>
      </c:valAx>
      <c:spPr>
        <a:noFill/>
        <a:ln w="25400">
          <a:noFill/>
        </a:ln>
      </c:spPr>
    </c:plotArea>
    <c:legend>
      <c:legendPos val="b"/>
      <c:layout>
        <c:manualLayout>
          <c:xMode val="edge"/>
          <c:yMode val="edge"/>
          <c:x val="0.8307519927565522"/>
          <c:y val="0.10530294740347787"/>
          <c:w val="0.13055678615121774"/>
          <c:h val="0.27604275170932785"/>
        </c:manualLayout>
      </c:layout>
      <c:overlay val="0"/>
      <c:spPr>
        <a:noFill/>
        <a:ln w="25400">
          <a:noFill/>
        </a:ln>
      </c:spPr>
      <c:txPr>
        <a:bodyPr/>
        <a:lstStyle/>
        <a:p>
          <a:pPr>
            <a:defRPr sz="128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Figure 3.4b: Age standardised</a:t>
            </a:r>
            <a:r>
              <a:rPr lang="en-GB" strike="noStrike" baseline="30000"/>
              <a:t>1</a:t>
            </a:r>
            <a:r>
              <a:rPr lang="en-GB"/>
              <a:t> mortality rates, by selected cause, 2016, females</a:t>
            </a:r>
          </a:p>
        </c:rich>
      </c:tx>
      <c:layout>
        <c:manualLayout>
          <c:xMode val="edge"/>
          <c:yMode val="edge"/>
          <c:x val="0.15284097180160172"/>
          <c:y val="2.0865936358894104E-3"/>
        </c:manualLayout>
      </c:layout>
      <c:overlay val="0"/>
      <c:spPr>
        <a:noFill/>
        <a:ln w="25400">
          <a:noFill/>
        </a:ln>
      </c:spPr>
    </c:title>
    <c:autoTitleDeleted val="0"/>
    <c:plotArea>
      <c:layout>
        <c:manualLayout>
          <c:layoutTarget val="inner"/>
          <c:xMode val="edge"/>
          <c:yMode val="edge"/>
          <c:x val="9.9532954064195212E-2"/>
          <c:y val="0.13381953629422697"/>
          <c:w val="0.89218559910227047"/>
          <c:h val="0.72137916826330772"/>
        </c:manualLayout>
      </c:layout>
      <c:barChart>
        <c:barDir val="col"/>
        <c:grouping val="clustered"/>
        <c:varyColors val="0"/>
        <c:ser>
          <c:idx val="0"/>
          <c:order val="0"/>
          <c:tx>
            <c:strRef>
              <c:f>'Data 3.4'!$A$16</c:f>
              <c:strCache>
                <c:ptCount val="1"/>
                <c:pt idx="0">
                  <c:v>Scotland</c:v>
                </c:pt>
              </c:strCache>
            </c:strRef>
          </c:tx>
          <c:spPr>
            <a:solidFill>
              <a:srgbClr val="27297B"/>
            </a:solidFill>
            <a:ln w="12700">
              <a:noFill/>
              <a:prstDash val="solid"/>
            </a:ln>
          </c:spPr>
          <c:invertIfNegative val="0"/>
          <c:dLbls>
            <c:spPr>
              <a:noFill/>
              <a:ln>
                <a:noFill/>
              </a:ln>
              <a:effectLst/>
            </c:spPr>
            <c:txPr>
              <a:bodyPr/>
              <a:lstStyle/>
              <a:p>
                <a:pPr>
                  <a:defRPr sz="1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3.4'!$B$15:$F$15</c:f>
              <c:strCache>
                <c:ptCount val="5"/>
                <c:pt idx="0">
                  <c:v>Cancer </c:v>
                </c:pt>
                <c:pt idx="1">
                  <c:v>Ischaemic heart disease</c:v>
                </c:pt>
                <c:pt idx="2">
                  <c:v>Cerebrovascular disease</c:v>
                </c:pt>
                <c:pt idx="3">
                  <c:v>Respiratory diseases</c:v>
                </c:pt>
                <c:pt idx="4">
                  <c:v>Dementia / Alzheimer's</c:v>
                </c:pt>
              </c:strCache>
            </c:strRef>
          </c:cat>
          <c:val>
            <c:numRef>
              <c:f>'Data 3.4'!$B$16:$F$16</c:f>
              <c:numCache>
                <c:formatCode>#,##0</c:formatCode>
                <c:ptCount val="5"/>
                <c:pt idx="0">
                  <c:v>264</c:v>
                </c:pt>
                <c:pt idx="1">
                  <c:v>94</c:v>
                </c:pt>
                <c:pt idx="2">
                  <c:v>82</c:v>
                </c:pt>
                <c:pt idx="3" formatCode="General">
                  <c:v>134</c:v>
                </c:pt>
                <c:pt idx="4" formatCode="General">
                  <c:v>124</c:v>
                </c:pt>
              </c:numCache>
            </c:numRef>
          </c:val>
          <c:extLst>
            <c:ext xmlns:c16="http://schemas.microsoft.com/office/drawing/2014/chart" uri="{C3380CC4-5D6E-409C-BE32-E72D297353CC}">
              <c16:uniqueId val="{00000000-5CB0-4AFC-A7DD-AA18CD9B0A7A}"/>
            </c:ext>
          </c:extLst>
        </c:ser>
        <c:ser>
          <c:idx val="2"/>
          <c:order val="1"/>
          <c:tx>
            <c:strRef>
              <c:f>'Data 3.4'!$A$17</c:f>
              <c:strCache>
                <c:ptCount val="1"/>
                <c:pt idx="0">
                  <c:v>England</c:v>
                </c:pt>
              </c:strCache>
            </c:strRef>
          </c:tx>
          <c:spPr>
            <a:solidFill>
              <a:srgbClr val="284F99"/>
            </a:solidFill>
            <a:ln w="12700">
              <a:noFill/>
              <a:prstDash val="solid"/>
            </a:ln>
          </c:spPr>
          <c:invertIfNegative val="0"/>
          <c:dLbls>
            <c:spPr>
              <a:noFill/>
              <a:ln>
                <a:noFill/>
              </a:ln>
              <a:effectLst/>
            </c:spPr>
            <c:txPr>
              <a:bodyPr/>
              <a:lstStyle/>
              <a:p>
                <a:pPr>
                  <a:defRPr sz="1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3.4'!$B$15:$F$15</c:f>
              <c:strCache>
                <c:ptCount val="5"/>
                <c:pt idx="0">
                  <c:v>Cancer </c:v>
                </c:pt>
                <c:pt idx="1">
                  <c:v>Ischaemic heart disease</c:v>
                </c:pt>
                <c:pt idx="2">
                  <c:v>Cerebrovascular disease</c:v>
                </c:pt>
                <c:pt idx="3">
                  <c:v>Respiratory diseases</c:v>
                </c:pt>
                <c:pt idx="4">
                  <c:v>Dementia / Alzheimer's</c:v>
                </c:pt>
              </c:strCache>
            </c:strRef>
          </c:cat>
          <c:val>
            <c:numRef>
              <c:f>'Data 3.4'!$B$17:$F$17</c:f>
              <c:numCache>
                <c:formatCode>#,##0</c:formatCode>
                <c:ptCount val="5"/>
                <c:pt idx="0">
                  <c:v>228</c:v>
                </c:pt>
                <c:pt idx="1">
                  <c:v>69</c:v>
                </c:pt>
                <c:pt idx="2">
                  <c:v>57</c:v>
                </c:pt>
                <c:pt idx="3" formatCode="General">
                  <c:v>113</c:v>
                </c:pt>
                <c:pt idx="4" formatCode="General">
                  <c:v>122</c:v>
                </c:pt>
              </c:numCache>
            </c:numRef>
          </c:val>
          <c:extLst>
            <c:ext xmlns:c16="http://schemas.microsoft.com/office/drawing/2014/chart" uri="{C3380CC4-5D6E-409C-BE32-E72D297353CC}">
              <c16:uniqueId val="{00000001-5CB0-4AFC-A7DD-AA18CD9B0A7A}"/>
            </c:ext>
          </c:extLst>
        </c:ser>
        <c:ser>
          <c:idx val="1"/>
          <c:order val="2"/>
          <c:tx>
            <c:strRef>
              <c:f>'Data 3.4'!$A$18</c:f>
              <c:strCache>
                <c:ptCount val="1"/>
                <c:pt idx="0">
                  <c:v>Wales</c:v>
                </c:pt>
              </c:strCache>
            </c:strRef>
          </c:tx>
          <c:spPr>
            <a:solidFill>
              <a:srgbClr val="9798C8"/>
            </a:solidFill>
            <a:ln w="12700">
              <a:noFill/>
              <a:prstDash val="solid"/>
            </a:ln>
          </c:spPr>
          <c:invertIfNegative val="0"/>
          <c:dLbls>
            <c:spPr>
              <a:noFill/>
              <a:ln>
                <a:noFill/>
              </a:ln>
              <a:effectLst/>
            </c:spPr>
            <c:txPr>
              <a:bodyPr/>
              <a:lstStyle/>
              <a:p>
                <a:pPr>
                  <a:defRPr sz="1600" b="1">
                    <a:solidFill>
                      <a:srgbClr val="284F99"/>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3.4'!$B$15:$F$15</c:f>
              <c:strCache>
                <c:ptCount val="5"/>
                <c:pt idx="0">
                  <c:v>Cancer </c:v>
                </c:pt>
                <c:pt idx="1">
                  <c:v>Ischaemic heart disease</c:v>
                </c:pt>
                <c:pt idx="2">
                  <c:v>Cerebrovascular disease</c:v>
                </c:pt>
                <c:pt idx="3">
                  <c:v>Respiratory diseases</c:v>
                </c:pt>
                <c:pt idx="4">
                  <c:v>Dementia / Alzheimer's</c:v>
                </c:pt>
              </c:strCache>
            </c:strRef>
          </c:cat>
          <c:val>
            <c:numRef>
              <c:f>'Data 3.4'!$B$18:$F$18</c:f>
              <c:numCache>
                <c:formatCode>#,##0</c:formatCode>
                <c:ptCount val="5"/>
                <c:pt idx="0">
                  <c:v>234</c:v>
                </c:pt>
                <c:pt idx="1">
                  <c:v>79</c:v>
                </c:pt>
                <c:pt idx="2">
                  <c:v>66</c:v>
                </c:pt>
                <c:pt idx="3" formatCode="General">
                  <c:v>141</c:v>
                </c:pt>
                <c:pt idx="4" formatCode="General">
                  <c:v>117</c:v>
                </c:pt>
              </c:numCache>
            </c:numRef>
          </c:val>
          <c:extLst>
            <c:ext xmlns:c16="http://schemas.microsoft.com/office/drawing/2014/chart" uri="{C3380CC4-5D6E-409C-BE32-E72D297353CC}">
              <c16:uniqueId val="{00000002-5CB0-4AFC-A7DD-AA18CD9B0A7A}"/>
            </c:ext>
          </c:extLst>
        </c:ser>
        <c:ser>
          <c:idx val="3"/>
          <c:order val="3"/>
          <c:tx>
            <c:strRef>
              <c:f>'Data 3.4'!$A$19</c:f>
              <c:strCache>
                <c:ptCount val="1"/>
                <c:pt idx="0">
                  <c:v>Northern Ireland</c:v>
                </c:pt>
              </c:strCache>
            </c:strRef>
          </c:tx>
          <c:spPr>
            <a:solidFill>
              <a:srgbClr val="D5D6E9"/>
            </a:solidFill>
            <a:ln w="12700">
              <a:noFill/>
              <a:prstDash val="solid"/>
            </a:ln>
          </c:spPr>
          <c:invertIfNegative val="0"/>
          <c:dLbls>
            <c:spPr>
              <a:noFill/>
              <a:ln>
                <a:noFill/>
              </a:ln>
              <a:effectLst/>
            </c:spPr>
            <c:txPr>
              <a:bodyPr/>
              <a:lstStyle/>
              <a:p>
                <a:pPr>
                  <a:defRPr sz="1600" b="1">
                    <a:solidFill>
                      <a:srgbClr val="284F99"/>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3.4'!$B$15:$F$15</c:f>
              <c:strCache>
                <c:ptCount val="5"/>
                <c:pt idx="0">
                  <c:v>Cancer </c:v>
                </c:pt>
                <c:pt idx="1">
                  <c:v>Ischaemic heart disease</c:v>
                </c:pt>
                <c:pt idx="2">
                  <c:v>Cerebrovascular disease</c:v>
                </c:pt>
                <c:pt idx="3">
                  <c:v>Respiratory diseases</c:v>
                </c:pt>
                <c:pt idx="4">
                  <c:v>Dementia / Alzheimer's</c:v>
                </c:pt>
              </c:strCache>
            </c:strRef>
          </c:cat>
          <c:val>
            <c:numRef>
              <c:f>'Data 3.4'!$B$19:$F$19</c:f>
              <c:numCache>
                <c:formatCode>#,##0</c:formatCode>
                <c:ptCount val="5"/>
                <c:pt idx="0">
                  <c:v>250</c:v>
                </c:pt>
                <c:pt idx="1">
                  <c:v>71</c:v>
                </c:pt>
                <c:pt idx="2">
                  <c:v>63</c:v>
                </c:pt>
                <c:pt idx="3" formatCode="General">
                  <c:v>116</c:v>
                </c:pt>
                <c:pt idx="4" formatCode="General">
                  <c:v>139</c:v>
                </c:pt>
              </c:numCache>
            </c:numRef>
          </c:val>
          <c:extLst>
            <c:ext xmlns:c16="http://schemas.microsoft.com/office/drawing/2014/chart" uri="{C3380CC4-5D6E-409C-BE32-E72D297353CC}">
              <c16:uniqueId val="{00000003-5CB0-4AFC-A7DD-AA18CD9B0A7A}"/>
            </c:ext>
          </c:extLst>
        </c:ser>
        <c:dLbls>
          <c:showLegendKey val="0"/>
          <c:showVal val="0"/>
          <c:showCatName val="0"/>
          <c:showSerName val="0"/>
          <c:showPercent val="0"/>
          <c:showBubbleSize val="0"/>
        </c:dLbls>
        <c:gapWidth val="80"/>
        <c:axId val="49335680"/>
        <c:axId val="49415296"/>
      </c:barChart>
      <c:catAx>
        <c:axId val="49335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49415296"/>
        <c:crosses val="autoZero"/>
        <c:auto val="1"/>
        <c:lblAlgn val="ctr"/>
        <c:lblOffset val="100"/>
        <c:tickLblSkip val="1"/>
        <c:tickMarkSkip val="1"/>
        <c:noMultiLvlLbl val="0"/>
      </c:catAx>
      <c:valAx>
        <c:axId val="49415296"/>
        <c:scaling>
          <c:orientation val="minMax"/>
          <c:max val="400"/>
        </c:scaling>
        <c:delete val="0"/>
        <c:axPos val="l"/>
        <c:title>
          <c:tx>
            <c:rich>
              <a:bodyPr rot="-5400000" vert="horz"/>
              <a:lstStyle/>
              <a:p>
                <a:pPr algn="ctr">
                  <a:defRPr sz="1400" b="1" i="0" u="none" strike="noStrike" baseline="0">
                    <a:solidFill>
                      <a:srgbClr val="000000"/>
                    </a:solidFill>
                    <a:latin typeface="Arial"/>
                    <a:ea typeface="Arial"/>
                    <a:cs typeface="Arial"/>
                  </a:defRPr>
                </a:pPr>
                <a:r>
                  <a:rPr lang="en-GB" sz="1400"/>
                  <a:t>European Ages</a:t>
                </a:r>
                <a:r>
                  <a:rPr lang="en-GB" sz="1400" baseline="0"/>
                  <a:t> Standardised Rates</a:t>
                </a:r>
                <a:r>
                  <a:rPr lang="en-GB" sz="1400"/>
                  <a:t> per 100, 000 population</a:t>
                </a:r>
              </a:p>
            </c:rich>
          </c:tx>
          <c:layout>
            <c:manualLayout>
              <c:xMode val="edge"/>
              <c:yMode val="edge"/>
              <c:x val="5.9499749389642748E-5"/>
              <c:y val="0.132122857683541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335680"/>
        <c:crosses val="autoZero"/>
        <c:crossBetween val="between"/>
      </c:valAx>
      <c:spPr>
        <a:noFill/>
        <a:ln w="25400">
          <a:noFill/>
        </a:ln>
      </c:spPr>
    </c:plotArea>
    <c:legend>
      <c:legendPos val="b"/>
      <c:layout>
        <c:manualLayout>
          <c:xMode val="edge"/>
          <c:yMode val="edge"/>
          <c:x val="0.816886179781942"/>
          <c:y val="0.10709566476604214"/>
          <c:w val="0.14240823079866557"/>
          <c:h val="0.27952031858086707"/>
        </c:manualLayout>
      </c:layout>
      <c:overlay val="0"/>
      <c:spPr>
        <a:noFill/>
        <a:ln w="25400">
          <a:noFill/>
        </a:ln>
      </c:spPr>
      <c:txPr>
        <a:bodyPr/>
        <a:lstStyle/>
        <a:p>
          <a:pPr>
            <a:defRPr sz="128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ea typeface="Segoe UI" panose="020B0502040204020203" pitchFamily="34" charset="0"/>
                <a:cs typeface="Arial" panose="020B0604020202020204" pitchFamily="34" charset="0"/>
              </a:defRPr>
            </a:pPr>
            <a:r>
              <a:rPr lang="en-GB" sz="1400" b="1">
                <a:effectLst/>
                <a:latin typeface="Arial" panose="020B0604020202020204" pitchFamily="34" charset="0"/>
                <a:ea typeface="Segoe UI" panose="020B0502040204020203" pitchFamily="34" charset="0"/>
                <a:cs typeface="Arial" panose="020B0604020202020204" pitchFamily="34" charset="0"/>
              </a:rPr>
              <a:t>Figure 4.1: Life expectancy at birth</a:t>
            </a:r>
            <a:r>
              <a:rPr lang="en-GB" sz="1400" b="1" baseline="30000">
                <a:effectLst/>
                <a:latin typeface="Arial" panose="020B0604020202020204" pitchFamily="34" charset="0"/>
                <a:ea typeface="Segoe UI" panose="020B0502040204020203" pitchFamily="34" charset="0"/>
                <a:cs typeface="Arial" panose="020B0604020202020204" pitchFamily="34" charset="0"/>
              </a:rPr>
              <a:t>1</a:t>
            </a:r>
            <a:r>
              <a:rPr lang="en-GB" sz="1400" b="1">
                <a:effectLst/>
                <a:latin typeface="Arial" panose="020B0604020202020204" pitchFamily="34" charset="0"/>
                <a:ea typeface="Segoe UI" panose="020B0502040204020203" pitchFamily="34" charset="0"/>
                <a:cs typeface="Arial" panose="020B0604020202020204" pitchFamily="34" charset="0"/>
              </a:rPr>
              <a:t>, Scotland, 1981-2041</a:t>
            </a:r>
            <a:endParaRPr lang="en-GB" sz="1400" baseline="30000">
              <a:effectLst/>
              <a:latin typeface="Arial" panose="020B0604020202020204" pitchFamily="34" charset="0"/>
              <a:ea typeface="Segoe UI" panose="020B0502040204020203" pitchFamily="34" charset="0"/>
              <a:cs typeface="Arial" panose="020B0604020202020204" pitchFamily="34" charset="0"/>
            </a:endParaRPr>
          </a:p>
        </c:rich>
      </c:tx>
      <c:layout>
        <c:manualLayout>
          <c:xMode val="edge"/>
          <c:yMode val="edge"/>
          <c:x val="0.23284721260928218"/>
          <c:y val="8.9786756453423128E-3"/>
        </c:manualLayout>
      </c:layout>
      <c:overlay val="1"/>
    </c:title>
    <c:autoTitleDeleted val="0"/>
    <c:plotArea>
      <c:layout>
        <c:manualLayout>
          <c:layoutTarget val="inner"/>
          <c:xMode val="edge"/>
          <c:yMode val="edge"/>
          <c:x val="9.3993835385961372E-2"/>
          <c:y val="7.3536137653123029E-2"/>
          <c:w val="0.8667094151692577"/>
          <c:h val="0.69645420705392236"/>
        </c:manualLayout>
      </c:layout>
      <c:lineChart>
        <c:grouping val="standard"/>
        <c:varyColors val="0"/>
        <c:ser>
          <c:idx val="0"/>
          <c:order val="0"/>
          <c:tx>
            <c:strRef>
              <c:f>'Data 4.1'!$C$5</c:f>
              <c:strCache>
                <c:ptCount val="1"/>
                <c:pt idx="0">
                  <c:v> Females</c:v>
                </c:pt>
              </c:strCache>
            </c:strRef>
          </c:tx>
          <c:spPr>
            <a:ln w="50800" cap="sq">
              <a:solidFill>
                <a:srgbClr val="6F70B4"/>
              </a:solidFill>
              <a:prstDash val="sysDash"/>
            </a:ln>
          </c:spPr>
          <c:marker>
            <c:symbol val="none"/>
          </c:marker>
          <c:dPt>
            <c:idx val="0"/>
            <c:marker>
              <c:symbol val="circle"/>
              <c:size val="12"/>
              <c:spPr>
                <a:solidFill>
                  <a:srgbClr val="6F70B4"/>
                </a:solidFill>
                <a:ln w="25400">
                  <a:solidFill>
                    <a:srgbClr val="6F70B4"/>
                  </a:solidFill>
                </a:ln>
              </c:spPr>
            </c:marker>
            <c:bubble3D val="0"/>
            <c:extLst>
              <c:ext xmlns:c16="http://schemas.microsoft.com/office/drawing/2014/chart" uri="{C3380CC4-5D6E-409C-BE32-E72D297353CC}">
                <c16:uniqueId val="{00000000-E1A9-4E0C-9C14-F3FFBCFF629B}"/>
              </c:ext>
            </c:extLst>
          </c:dPt>
          <c:dPt>
            <c:idx val="32"/>
            <c:bubble3D val="0"/>
            <c:extLst>
              <c:ext xmlns:c16="http://schemas.microsoft.com/office/drawing/2014/chart" uri="{C3380CC4-5D6E-409C-BE32-E72D297353CC}">
                <c16:uniqueId val="{00000001-E1A9-4E0C-9C14-F3FFBCFF629B}"/>
              </c:ext>
            </c:extLst>
          </c:dPt>
          <c:dPt>
            <c:idx val="33"/>
            <c:bubble3D val="0"/>
            <c:extLst>
              <c:ext xmlns:c16="http://schemas.microsoft.com/office/drawing/2014/chart" uri="{C3380CC4-5D6E-409C-BE32-E72D297353CC}">
                <c16:uniqueId val="{00000002-E1A9-4E0C-9C14-F3FFBCFF629B}"/>
              </c:ext>
            </c:extLst>
          </c:dPt>
          <c:dPt>
            <c:idx val="34"/>
            <c:marker>
              <c:symbol val="circle"/>
              <c:size val="12"/>
              <c:spPr>
                <a:solidFill>
                  <a:srgbClr val="6F70B4"/>
                </a:solidFill>
                <a:ln w="25400">
                  <a:solidFill>
                    <a:srgbClr val="6F70B4"/>
                  </a:solidFill>
                </a:ln>
              </c:spPr>
            </c:marker>
            <c:bubble3D val="0"/>
            <c:extLst>
              <c:ext xmlns:c16="http://schemas.microsoft.com/office/drawing/2014/chart" uri="{C3380CC4-5D6E-409C-BE32-E72D297353CC}">
                <c16:uniqueId val="{00000003-E1A9-4E0C-9C14-F3FFBCFF629B}"/>
              </c:ext>
            </c:extLst>
          </c:dPt>
          <c:dPt>
            <c:idx val="56"/>
            <c:bubble3D val="0"/>
            <c:extLst>
              <c:ext xmlns:c16="http://schemas.microsoft.com/office/drawing/2014/chart" uri="{C3380CC4-5D6E-409C-BE32-E72D297353CC}">
                <c16:uniqueId val="{00000004-E1A9-4E0C-9C14-F3FFBCFF629B}"/>
              </c:ext>
            </c:extLst>
          </c:dPt>
          <c:dPt>
            <c:idx val="58"/>
            <c:bubble3D val="0"/>
            <c:extLst>
              <c:ext xmlns:c16="http://schemas.microsoft.com/office/drawing/2014/chart" uri="{C3380CC4-5D6E-409C-BE32-E72D297353CC}">
                <c16:uniqueId val="{00000005-E1A9-4E0C-9C14-F3FFBCFF629B}"/>
              </c:ext>
            </c:extLst>
          </c:dPt>
          <c:dPt>
            <c:idx val="60"/>
            <c:marker>
              <c:symbol val="circle"/>
              <c:size val="12"/>
              <c:spPr>
                <a:solidFill>
                  <a:srgbClr val="6F70B4"/>
                </a:solidFill>
                <a:ln w="22225">
                  <a:solidFill>
                    <a:srgbClr val="6F70B4"/>
                  </a:solidFill>
                </a:ln>
              </c:spPr>
            </c:marker>
            <c:bubble3D val="0"/>
            <c:extLst>
              <c:ext xmlns:c16="http://schemas.microsoft.com/office/drawing/2014/chart" uri="{C3380CC4-5D6E-409C-BE32-E72D297353CC}">
                <c16:uniqueId val="{00000006-E1A9-4E0C-9C14-F3FFBCFF629B}"/>
              </c:ext>
            </c:extLst>
          </c:dPt>
          <c:dLbls>
            <c:dLbl>
              <c:idx val="0"/>
              <c:layout>
                <c:manualLayout>
                  <c:x val="-1.3675213675213675E-2"/>
                  <c:y val="-4.3818466353677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A9-4E0C-9C14-F3FFBCFF629B}"/>
                </c:ext>
              </c:extLst>
            </c:dLbl>
            <c:dLbl>
              <c:idx val="34"/>
              <c:layout>
                <c:manualLayout>
                  <c:x val="-6.1538461538461542E-2"/>
                  <c:y val="-4.173203701649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A9-4E0C-9C14-F3FFBCFF629B}"/>
                </c:ext>
              </c:extLst>
            </c:dLbl>
            <c:dLbl>
              <c:idx val="60"/>
              <c:layout>
                <c:manualLayout>
                  <c:x val="-1.094017094017094E-2"/>
                  <c:y val="-4.3818466353677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A9-4E0C-9C14-F3FFBCFF629B}"/>
                </c:ext>
              </c:extLst>
            </c:dLbl>
            <c:spPr>
              <a:noFill/>
              <a:ln>
                <a:noFill/>
              </a:ln>
              <a:effectLst/>
            </c:spPr>
            <c:txPr>
              <a:bodyPr/>
              <a:lstStyle/>
              <a:p>
                <a:pPr>
                  <a:defRPr sz="1800" b="1">
                    <a:solidFill>
                      <a:srgbClr val="6F70B4"/>
                    </a:solidFill>
                    <a:latin typeface="Arial" panose="020B0604020202020204" pitchFamily="34" charset="0"/>
                    <a:ea typeface="Segoe UI" panose="020B0502040204020203"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4.1'!$D$6:$D$66</c:f>
              <c:numCache>
                <c:formatCode>General</c:formatCode>
                <c:ptCount val="6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pt idx="55">
                  <c:v>2036</c:v>
                </c:pt>
                <c:pt idx="56">
                  <c:v>2037</c:v>
                </c:pt>
                <c:pt idx="57">
                  <c:v>2038</c:v>
                </c:pt>
                <c:pt idx="58">
                  <c:v>2039</c:v>
                </c:pt>
                <c:pt idx="59">
                  <c:v>2040</c:v>
                </c:pt>
                <c:pt idx="60">
                  <c:v>2041</c:v>
                </c:pt>
              </c:numCache>
            </c:numRef>
          </c:cat>
          <c:val>
            <c:numRef>
              <c:f>'Data 4.1'!$C$6:$C$66</c:f>
              <c:numCache>
                <c:formatCode>0.0</c:formatCode>
                <c:ptCount val="61"/>
                <c:pt idx="0">
                  <c:v>75.31</c:v>
                </c:pt>
                <c:pt idx="1">
                  <c:v>75.47</c:v>
                </c:pt>
                <c:pt idx="2">
                  <c:v>75.62</c:v>
                </c:pt>
                <c:pt idx="3">
                  <c:v>75.819999999999993</c:v>
                </c:pt>
                <c:pt idx="4">
                  <c:v>76</c:v>
                </c:pt>
                <c:pt idx="5">
                  <c:v>76.209999999999994</c:v>
                </c:pt>
                <c:pt idx="6">
                  <c:v>76.5</c:v>
                </c:pt>
                <c:pt idx="7">
                  <c:v>76.47</c:v>
                </c:pt>
                <c:pt idx="8">
                  <c:v>76.599999999999994</c:v>
                </c:pt>
                <c:pt idx="9">
                  <c:v>76.739999999999995</c:v>
                </c:pt>
                <c:pt idx="10">
                  <c:v>77.11</c:v>
                </c:pt>
                <c:pt idx="11">
                  <c:v>77.12</c:v>
                </c:pt>
                <c:pt idx="12">
                  <c:v>77.31</c:v>
                </c:pt>
                <c:pt idx="13">
                  <c:v>77.44</c:v>
                </c:pt>
                <c:pt idx="14">
                  <c:v>77.73</c:v>
                </c:pt>
                <c:pt idx="15">
                  <c:v>77.849999999999994</c:v>
                </c:pt>
                <c:pt idx="16">
                  <c:v>78.040000000000006</c:v>
                </c:pt>
                <c:pt idx="17">
                  <c:v>78.180000000000007</c:v>
                </c:pt>
                <c:pt idx="18">
                  <c:v>78.349999999999994</c:v>
                </c:pt>
                <c:pt idx="19">
                  <c:v>78.56</c:v>
                </c:pt>
                <c:pt idx="20">
                  <c:v>78.78</c:v>
                </c:pt>
                <c:pt idx="21">
                  <c:v>78.86</c:v>
                </c:pt>
                <c:pt idx="22">
                  <c:v>79.05</c:v>
                </c:pt>
                <c:pt idx="23">
                  <c:v>79.239999999999995</c:v>
                </c:pt>
                <c:pt idx="24">
                  <c:v>79.540000000000006</c:v>
                </c:pt>
                <c:pt idx="25">
                  <c:v>79.680000000000007</c:v>
                </c:pt>
                <c:pt idx="26">
                  <c:v>79.83</c:v>
                </c:pt>
                <c:pt idx="27">
                  <c:v>80.05</c:v>
                </c:pt>
                <c:pt idx="28">
                  <c:v>80.31</c:v>
                </c:pt>
                <c:pt idx="29">
                  <c:v>80.62</c:v>
                </c:pt>
                <c:pt idx="30">
                  <c:v>80.75</c:v>
                </c:pt>
                <c:pt idx="31">
                  <c:v>80.89</c:v>
                </c:pt>
                <c:pt idx="32">
                  <c:v>81.06</c:v>
                </c:pt>
                <c:pt idx="33">
                  <c:v>81.14</c:v>
                </c:pt>
                <c:pt idx="34">
                  <c:v>81.150000000000006</c:v>
                </c:pt>
                <c:pt idx="35">
                  <c:v>81.099999999999994</c:v>
                </c:pt>
                <c:pt idx="36">
                  <c:v>81.3</c:v>
                </c:pt>
                <c:pt idx="37">
                  <c:v>81.599999999999994</c:v>
                </c:pt>
                <c:pt idx="38">
                  <c:v>81.8</c:v>
                </c:pt>
                <c:pt idx="39">
                  <c:v>81.900000000000006</c:v>
                </c:pt>
                <c:pt idx="40">
                  <c:v>82</c:v>
                </c:pt>
                <c:pt idx="41">
                  <c:v>82.2</c:v>
                </c:pt>
                <c:pt idx="42">
                  <c:v>82.3</c:v>
                </c:pt>
                <c:pt idx="43">
                  <c:v>82.4</c:v>
                </c:pt>
                <c:pt idx="44">
                  <c:v>82.6</c:v>
                </c:pt>
                <c:pt idx="45">
                  <c:v>82.7</c:v>
                </c:pt>
                <c:pt idx="46">
                  <c:v>82.8</c:v>
                </c:pt>
                <c:pt idx="47">
                  <c:v>82.9</c:v>
                </c:pt>
                <c:pt idx="48">
                  <c:v>83.1</c:v>
                </c:pt>
                <c:pt idx="49">
                  <c:v>83.2</c:v>
                </c:pt>
                <c:pt idx="50">
                  <c:v>83.3</c:v>
                </c:pt>
                <c:pt idx="51">
                  <c:v>83.5</c:v>
                </c:pt>
                <c:pt idx="52">
                  <c:v>83.6</c:v>
                </c:pt>
                <c:pt idx="53">
                  <c:v>83.7</c:v>
                </c:pt>
                <c:pt idx="54">
                  <c:v>83.8</c:v>
                </c:pt>
                <c:pt idx="55">
                  <c:v>83.9</c:v>
                </c:pt>
                <c:pt idx="56">
                  <c:v>84.1</c:v>
                </c:pt>
                <c:pt idx="57">
                  <c:v>84.2</c:v>
                </c:pt>
                <c:pt idx="58">
                  <c:v>84.3</c:v>
                </c:pt>
                <c:pt idx="59">
                  <c:v>84.4</c:v>
                </c:pt>
                <c:pt idx="60">
                  <c:v>84.5</c:v>
                </c:pt>
              </c:numCache>
            </c:numRef>
          </c:val>
          <c:smooth val="0"/>
          <c:extLst>
            <c:ext xmlns:c16="http://schemas.microsoft.com/office/drawing/2014/chart" uri="{C3380CC4-5D6E-409C-BE32-E72D297353CC}">
              <c16:uniqueId val="{00000007-E1A9-4E0C-9C14-F3FFBCFF629B}"/>
            </c:ext>
          </c:extLst>
        </c:ser>
        <c:dLbls>
          <c:showLegendKey val="0"/>
          <c:showVal val="0"/>
          <c:showCatName val="0"/>
          <c:showSerName val="0"/>
          <c:showPercent val="0"/>
          <c:showBubbleSize val="0"/>
        </c:dLbls>
        <c:marker val="1"/>
        <c:smooth val="0"/>
        <c:axId val="49589248"/>
        <c:axId val="49607808"/>
      </c:lineChart>
      <c:lineChart>
        <c:grouping val="standard"/>
        <c:varyColors val="0"/>
        <c:ser>
          <c:idx val="1"/>
          <c:order val="1"/>
          <c:tx>
            <c:strRef>
              <c:f>'Data 4.1'!$B$5</c:f>
              <c:strCache>
                <c:ptCount val="1"/>
                <c:pt idx="0">
                  <c:v> Males</c:v>
                </c:pt>
              </c:strCache>
            </c:strRef>
          </c:tx>
          <c:spPr>
            <a:ln w="50800">
              <a:solidFill>
                <a:srgbClr val="434481"/>
              </a:solidFill>
              <a:prstDash val="solid"/>
            </a:ln>
          </c:spPr>
          <c:marker>
            <c:symbol val="none"/>
          </c:marker>
          <c:dPt>
            <c:idx val="0"/>
            <c:marker>
              <c:symbol val="circle"/>
              <c:size val="12"/>
              <c:spPr>
                <a:solidFill>
                  <a:srgbClr val="434481"/>
                </a:solidFill>
                <a:ln w="25400">
                  <a:solidFill>
                    <a:srgbClr val="434481"/>
                  </a:solidFill>
                </a:ln>
              </c:spPr>
            </c:marker>
            <c:bubble3D val="0"/>
            <c:extLst>
              <c:ext xmlns:c16="http://schemas.microsoft.com/office/drawing/2014/chart" uri="{C3380CC4-5D6E-409C-BE32-E72D297353CC}">
                <c16:uniqueId val="{00000008-E1A9-4E0C-9C14-F3FFBCFF629B}"/>
              </c:ext>
            </c:extLst>
          </c:dPt>
          <c:dPt>
            <c:idx val="32"/>
            <c:bubble3D val="0"/>
            <c:extLst>
              <c:ext xmlns:c16="http://schemas.microsoft.com/office/drawing/2014/chart" uri="{C3380CC4-5D6E-409C-BE32-E72D297353CC}">
                <c16:uniqueId val="{00000009-E1A9-4E0C-9C14-F3FFBCFF629B}"/>
              </c:ext>
            </c:extLst>
          </c:dPt>
          <c:dPt>
            <c:idx val="33"/>
            <c:bubble3D val="0"/>
            <c:extLst>
              <c:ext xmlns:c16="http://schemas.microsoft.com/office/drawing/2014/chart" uri="{C3380CC4-5D6E-409C-BE32-E72D297353CC}">
                <c16:uniqueId val="{0000000A-E1A9-4E0C-9C14-F3FFBCFF629B}"/>
              </c:ext>
            </c:extLst>
          </c:dPt>
          <c:dPt>
            <c:idx val="34"/>
            <c:marker>
              <c:symbol val="circle"/>
              <c:size val="12"/>
              <c:spPr>
                <a:solidFill>
                  <a:srgbClr val="1A3D68"/>
                </a:solidFill>
                <a:ln>
                  <a:solidFill>
                    <a:srgbClr val="434481"/>
                  </a:solidFill>
                </a:ln>
              </c:spPr>
            </c:marker>
            <c:bubble3D val="0"/>
            <c:extLst>
              <c:ext xmlns:c16="http://schemas.microsoft.com/office/drawing/2014/chart" uri="{C3380CC4-5D6E-409C-BE32-E72D297353CC}">
                <c16:uniqueId val="{0000000B-E1A9-4E0C-9C14-F3FFBCFF629B}"/>
              </c:ext>
            </c:extLst>
          </c:dPt>
          <c:dPt>
            <c:idx val="56"/>
            <c:bubble3D val="0"/>
            <c:extLst>
              <c:ext xmlns:c16="http://schemas.microsoft.com/office/drawing/2014/chart" uri="{C3380CC4-5D6E-409C-BE32-E72D297353CC}">
                <c16:uniqueId val="{0000000C-E1A9-4E0C-9C14-F3FFBCFF629B}"/>
              </c:ext>
            </c:extLst>
          </c:dPt>
          <c:dPt>
            <c:idx val="58"/>
            <c:bubble3D val="0"/>
            <c:extLst>
              <c:ext xmlns:c16="http://schemas.microsoft.com/office/drawing/2014/chart" uri="{C3380CC4-5D6E-409C-BE32-E72D297353CC}">
                <c16:uniqueId val="{0000000D-E1A9-4E0C-9C14-F3FFBCFF629B}"/>
              </c:ext>
            </c:extLst>
          </c:dPt>
          <c:dPt>
            <c:idx val="60"/>
            <c:marker>
              <c:symbol val="circle"/>
              <c:size val="12"/>
              <c:spPr>
                <a:solidFill>
                  <a:srgbClr val="1A3D68"/>
                </a:solidFill>
                <a:ln>
                  <a:solidFill>
                    <a:srgbClr val="434481"/>
                  </a:solidFill>
                </a:ln>
              </c:spPr>
            </c:marker>
            <c:bubble3D val="0"/>
            <c:extLst>
              <c:ext xmlns:c16="http://schemas.microsoft.com/office/drawing/2014/chart" uri="{C3380CC4-5D6E-409C-BE32-E72D297353CC}">
                <c16:uniqueId val="{0000000E-E1A9-4E0C-9C14-F3FFBCFF629B}"/>
              </c:ext>
            </c:extLst>
          </c:dPt>
          <c:dLbls>
            <c:dLbl>
              <c:idx val="0"/>
              <c:layout>
                <c:manualLayout>
                  <c:x val="-1.5747062386432465E-2"/>
                  <c:y val="3.307250912884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A9-4E0C-9C14-F3FFBCFF629B}"/>
                </c:ext>
              </c:extLst>
            </c:dLbl>
            <c:dLbl>
              <c:idx val="32"/>
              <c:delete val="1"/>
              <c:extLst>
                <c:ext xmlns:c15="http://schemas.microsoft.com/office/drawing/2012/chart" uri="{CE6537A1-D6FC-4f65-9D91-7224C49458BB}"/>
                <c:ext xmlns:c16="http://schemas.microsoft.com/office/drawing/2014/chart" uri="{C3380CC4-5D6E-409C-BE32-E72D297353CC}">
                  <c16:uniqueId val="{00000009-E1A9-4E0C-9C14-F3FFBCFF629B}"/>
                </c:ext>
              </c:extLst>
            </c:dLbl>
            <c:dLbl>
              <c:idx val="33"/>
              <c:delete val="1"/>
              <c:extLst>
                <c:ext xmlns:c15="http://schemas.microsoft.com/office/drawing/2012/chart" uri="{CE6537A1-D6FC-4f65-9D91-7224C49458BB}"/>
                <c:ext xmlns:c16="http://schemas.microsoft.com/office/drawing/2014/chart" uri="{C3380CC4-5D6E-409C-BE32-E72D297353CC}">
                  <c16:uniqueId val="{0000000A-E1A9-4E0C-9C14-F3FFBCFF629B}"/>
                </c:ext>
              </c:extLst>
            </c:dLbl>
            <c:dLbl>
              <c:idx val="34"/>
              <c:layout>
                <c:manualLayout>
                  <c:x val="-6.0875267514637593E-2"/>
                  <c:y val="4.7678664580073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A9-4E0C-9C14-F3FFBCFF629B}"/>
                </c:ext>
              </c:extLst>
            </c:dLbl>
            <c:dLbl>
              <c:idx val="58"/>
              <c:delete val="1"/>
              <c:extLst>
                <c:ext xmlns:c15="http://schemas.microsoft.com/office/drawing/2012/chart" uri="{CE6537A1-D6FC-4f65-9D91-7224C49458BB}"/>
                <c:ext xmlns:c16="http://schemas.microsoft.com/office/drawing/2014/chart" uri="{C3380CC4-5D6E-409C-BE32-E72D297353CC}">
                  <c16:uniqueId val="{0000000D-E1A9-4E0C-9C14-F3FFBCFF629B}"/>
                </c:ext>
              </c:extLst>
            </c:dLbl>
            <c:dLbl>
              <c:idx val="6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1A9-4E0C-9C14-F3FFBCFF629B}"/>
                </c:ext>
              </c:extLst>
            </c:dLbl>
            <c:spPr>
              <a:noFill/>
              <a:ln>
                <a:noFill/>
              </a:ln>
              <a:effectLst/>
            </c:spPr>
            <c:txPr>
              <a:bodyPr/>
              <a:lstStyle/>
              <a:p>
                <a:pPr>
                  <a:defRPr sz="1800" b="1">
                    <a:solidFill>
                      <a:srgbClr val="393A6F"/>
                    </a:solidFill>
                    <a:latin typeface="Arial" panose="020B0604020202020204" pitchFamily="34" charset="0"/>
                    <a:ea typeface="Segoe UI" panose="020B0502040204020203" pitchFamily="34" charset="0"/>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'Data 4.1'!$D$6:$D$66</c:f>
              <c:numCache>
                <c:formatCode>General</c:formatCode>
                <c:ptCount val="6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pt idx="55">
                  <c:v>2036</c:v>
                </c:pt>
                <c:pt idx="56">
                  <c:v>2037</c:v>
                </c:pt>
                <c:pt idx="57">
                  <c:v>2038</c:v>
                </c:pt>
                <c:pt idx="58">
                  <c:v>2039</c:v>
                </c:pt>
                <c:pt idx="59">
                  <c:v>2040</c:v>
                </c:pt>
                <c:pt idx="60">
                  <c:v>2041</c:v>
                </c:pt>
              </c:numCache>
            </c:numRef>
          </c:cat>
          <c:val>
            <c:numRef>
              <c:f>'Data 4.1'!$B$6:$B$66</c:f>
              <c:numCache>
                <c:formatCode>0.0</c:formatCode>
                <c:ptCount val="61"/>
                <c:pt idx="0">
                  <c:v>69.11</c:v>
                </c:pt>
                <c:pt idx="1">
                  <c:v>69.34</c:v>
                </c:pt>
                <c:pt idx="2">
                  <c:v>69.599999999999994</c:v>
                </c:pt>
                <c:pt idx="3">
                  <c:v>69.87</c:v>
                </c:pt>
                <c:pt idx="4">
                  <c:v>70.010000000000005</c:v>
                </c:pt>
                <c:pt idx="5">
                  <c:v>70.209999999999994</c:v>
                </c:pt>
                <c:pt idx="6">
                  <c:v>70.349999999999994</c:v>
                </c:pt>
                <c:pt idx="7">
                  <c:v>70.55</c:v>
                </c:pt>
                <c:pt idx="8">
                  <c:v>70.760000000000005</c:v>
                </c:pt>
                <c:pt idx="9">
                  <c:v>71.06</c:v>
                </c:pt>
                <c:pt idx="10">
                  <c:v>71.38</c:v>
                </c:pt>
                <c:pt idx="11">
                  <c:v>71.47</c:v>
                </c:pt>
                <c:pt idx="12">
                  <c:v>71.7</c:v>
                </c:pt>
                <c:pt idx="13">
                  <c:v>71.88</c:v>
                </c:pt>
                <c:pt idx="14">
                  <c:v>72.08</c:v>
                </c:pt>
                <c:pt idx="15">
                  <c:v>72.23</c:v>
                </c:pt>
                <c:pt idx="16">
                  <c:v>72.400000000000006</c:v>
                </c:pt>
                <c:pt idx="17">
                  <c:v>72.64</c:v>
                </c:pt>
                <c:pt idx="18">
                  <c:v>72.84</c:v>
                </c:pt>
                <c:pt idx="19">
                  <c:v>73.099999999999994</c:v>
                </c:pt>
                <c:pt idx="20">
                  <c:v>73.31</c:v>
                </c:pt>
                <c:pt idx="21">
                  <c:v>73.5</c:v>
                </c:pt>
                <c:pt idx="22">
                  <c:v>73.78</c:v>
                </c:pt>
                <c:pt idx="23">
                  <c:v>74.22</c:v>
                </c:pt>
                <c:pt idx="24">
                  <c:v>74.59</c:v>
                </c:pt>
                <c:pt idx="25">
                  <c:v>74.790000000000006</c:v>
                </c:pt>
                <c:pt idx="26">
                  <c:v>74.989999999999995</c:v>
                </c:pt>
                <c:pt idx="27">
                  <c:v>75.34</c:v>
                </c:pt>
                <c:pt idx="28">
                  <c:v>75.8</c:v>
                </c:pt>
                <c:pt idx="29">
                  <c:v>76.209999999999994</c:v>
                </c:pt>
                <c:pt idx="30">
                  <c:v>76.510000000000005</c:v>
                </c:pt>
                <c:pt idx="31">
                  <c:v>76.77</c:v>
                </c:pt>
                <c:pt idx="32">
                  <c:v>77.05</c:v>
                </c:pt>
                <c:pt idx="33">
                  <c:v>77.09</c:v>
                </c:pt>
                <c:pt idx="34">
                  <c:v>77.069999999999993</c:v>
                </c:pt>
                <c:pt idx="35">
                  <c:v>77</c:v>
                </c:pt>
                <c:pt idx="36">
                  <c:v>77.400000000000006</c:v>
                </c:pt>
                <c:pt idx="37">
                  <c:v>77.900000000000006</c:v>
                </c:pt>
                <c:pt idx="38">
                  <c:v>78.099999999999994</c:v>
                </c:pt>
                <c:pt idx="39">
                  <c:v>78.3</c:v>
                </c:pt>
                <c:pt idx="40">
                  <c:v>78.5</c:v>
                </c:pt>
                <c:pt idx="41">
                  <c:v>78.7</c:v>
                </c:pt>
                <c:pt idx="42">
                  <c:v>78.900000000000006</c:v>
                </c:pt>
                <c:pt idx="43">
                  <c:v>79.099999999999994</c:v>
                </c:pt>
                <c:pt idx="44">
                  <c:v>79.3</c:v>
                </c:pt>
                <c:pt idx="45">
                  <c:v>79.400000000000006</c:v>
                </c:pt>
                <c:pt idx="46">
                  <c:v>79.599999999999994</c:v>
                </c:pt>
                <c:pt idx="47">
                  <c:v>79.8</c:v>
                </c:pt>
                <c:pt idx="48">
                  <c:v>80</c:v>
                </c:pt>
                <c:pt idx="49">
                  <c:v>80.099999999999994</c:v>
                </c:pt>
                <c:pt idx="50">
                  <c:v>80.3</c:v>
                </c:pt>
                <c:pt idx="51">
                  <c:v>80.400000000000006</c:v>
                </c:pt>
                <c:pt idx="52">
                  <c:v>80.599999999999994</c:v>
                </c:pt>
                <c:pt idx="53">
                  <c:v>80.8</c:v>
                </c:pt>
                <c:pt idx="54">
                  <c:v>80.900000000000006</c:v>
                </c:pt>
                <c:pt idx="55">
                  <c:v>81</c:v>
                </c:pt>
                <c:pt idx="56">
                  <c:v>81.2</c:v>
                </c:pt>
                <c:pt idx="57">
                  <c:v>81.3</c:v>
                </c:pt>
                <c:pt idx="58">
                  <c:v>81.5</c:v>
                </c:pt>
                <c:pt idx="59">
                  <c:v>81.599999999999994</c:v>
                </c:pt>
                <c:pt idx="60">
                  <c:v>81.7</c:v>
                </c:pt>
              </c:numCache>
            </c:numRef>
          </c:val>
          <c:smooth val="0"/>
          <c:extLst>
            <c:ext xmlns:c16="http://schemas.microsoft.com/office/drawing/2014/chart" uri="{C3380CC4-5D6E-409C-BE32-E72D297353CC}">
              <c16:uniqueId val="{0000000F-E1A9-4E0C-9C14-F3FFBCFF629B}"/>
            </c:ext>
          </c:extLst>
        </c:ser>
        <c:dLbls>
          <c:showLegendKey val="0"/>
          <c:showVal val="0"/>
          <c:showCatName val="0"/>
          <c:showSerName val="0"/>
          <c:showPercent val="0"/>
          <c:showBubbleSize val="0"/>
        </c:dLbls>
        <c:marker val="1"/>
        <c:smooth val="0"/>
        <c:axId val="49611520"/>
        <c:axId val="49609728"/>
      </c:lineChart>
      <c:catAx>
        <c:axId val="49589248"/>
        <c:scaling>
          <c:orientation val="minMax"/>
        </c:scaling>
        <c:delete val="0"/>
        <c:axPos val="b"/>
        <c:title>
          <c:tx>
            <c:rich>
              <a:bodyPr/>
              <a:lstStyle/>
              <a:p>
                <a:pPr>
                  <a:defRPr sz="1400" b="1"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defRPr>
                </a:pPr>
                <a:r>
                  <a:rPr lang="en-GB">
                    <a:latin typeface="Arial" panose="020B0604020202020204" pitchFamily="34" charset="0"/>
                    <a:ea typeface="Segoe UI" panose="020B0502040204020203" pitchFamily="34" charset="0"/>
                    <a:cs typeface="Arial" panose="020B0604020202020204" pitchFamily="34" charset="0"/>
                  </a:rPr>
                  <a:t>Year</a:t>
                </a:r>
              </a:p>
            </c:rich>
          </c:tx>
          <c:layout>
            <c:manualLayout>
              <c:xMode val="edge"/>
              <c:yMode val="edge"/>
              <c:x val="0.50381680707177789"/>
              <c:y val="0.87938260464694662"/>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9607808"/>
        <c:crosses val="autoZero"/>
        <c:auto val="1"/>
        <c:lblAlgn val="ctr"/>
        <c:lblOffset val="100"/>
        <c:tickLblSkip val="4"/>
        <c:tickMarkSkip val="4"/>
        <c:noMultiLvlLbl val="0"/>
      </c:catAx>
      <c:valAx>
        <c:axId val="49607808"/>
        <c:scaling>
          <c:orientation val="minMax"/>
          <c:max val="100"/>
          <c:min val="0"/>
        </c:scaling>
        <c:delete val="0"/>
        <c:axPos val="l"/>
        <c:title>
          <c:tx>
            <c:rich>
              <a:bodyPr rot="-5400000" vert="horz"/>
              <a:lstStyle/>
              <a:p>
                <a:pPr>
                  <a:defRPr sz="1400" b="1"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defRPr>
                </a:pPr>
                <a:r>
                  <a:rPr lang="en-GB" sz="1400" b="1">
                    <a:latin typeface="Arial" panose="020B0604020202020204" pitchFamily="34" charset="0"/>
                    <a:ea typeface="Segoe UI" panose="020B0502040204020203" pitchFamily="34" charset="0"/>
                    <a:cs typeface="Arial" panose="020B0604020202020204" pitchFamily="34" charset="0"/>
                  </a:rPr>
                  <a:t>Life</a:t>
                </a:r>
                <a:r>
                  <a:rPr lang="en-GB" sz="1400" b="1" baseline="0">
                    <a:latin typeface="Arial" panose="020B0604020202020204" pitchFamily="34" charset="0"/>
                    <a:ea typeface="Segoe UI" panose="020B0502040204020203" pitchFamily="34" charset="0"/>
                    <a:cs typeface="Arial" panose="020B0604020202020204" pitchFamily="34" charset="0"/>
                  </a:rPr>
                  <a:t> expectancy in years</a:t>
                </a:r>
                <a:endParaRPr lang="en-GB" sz="1400" b="1">
                  <a:latin typeface="Arial" panose="020B0604020202020204" pitchFamily="34" charset="0"/>
                  <a:ea typeface="Segoe UI" panose="020B0502040204020203" pitchFamily="34" charset="0"/>
                  <a:cs typeface="Arial" panose="020B0604020202020204" pitchFamily="34" charset="0"/>
                </a:endParaRPr>
              </a:p>
            </c:rich>
          </c:tx>
          <c:layout>
            <c:manualLayout>
              <c:xMode val="edge"/>
              <c:yMode val="edge"/>
              <c:x val="7.5375193485427138E-7"/>
              <c:y val="0.23938749440357515"/>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500" b="0" i="0" u="none" strike="noStrike" baseline="0">
                <a:solidFill>
                  <a:schemeClr val="bg1"/>
                </a:solidFill>
                <a:latin typeface="Arial"/>
                <a:ea typeface="Arial"/>
                <a:cs typeface="Arial"/>
              </a:defRPr>
            </a:pPr>
            <a:endParaRPr lang="en-US"/>
          </a:p>
        </c:txPr>
        <c:crossAx val="49589248"/>
        <c:crosses val="autoZero"/>
        <c:crossBetween val="midCat"/>
      </c:valAx>
      <c:valAx>
        <c:axId val="49609728"/>
        <c:scaling>
          <c:orientation val="minMax"/>
          <c:max val="100"/>
          <c:min val="0"/>
        </c:scaling>
        <c:delete val="0"/>
        <c:axPos val="l"/>
        <c:numFmt formatCode="0" sourceLinked="0"/>
        <c:majorTickMark val="out"/>
        <c:minorTickMark val="none"/>
        <c:tickLblPos val="nextTo"/>
        <c:spPr>
          <a:ln>
            <a:solidFill>
              <a:schemeClr val="tx1"/>
            </a:solidFill>
          </a:ln>
        </c:spPr>
        <c:txPr>
          <a:bodyPr/>
          <a:lstStyle/>
          <a:p>
            <a:pPr>
              <a:defRPr sz="1200">
                <a:latin typeface="Arial" panose="020B0604020202020204" pitchFamily="34" charset="0"/>
                <a:ea typeface="Segoe UI" panose="020B0502040204020203" pitchFamily="34" charset="0"/>
                <a:cs typeface="Arial" panose="020B0604020202020204" pitchFamily="34" charset="0"/>
              </a:defRPr>
            </a:pPr>
            <a:endParaRPr lang="en-US"/>
          </a:p>
        </c:txPr>
        <c:crossAx val="49611520"/>
        <c:crosses val="autoZero"/>
        <c:crossBetween val="midCat"/>
      </c:valAx>
      <c:catAx>
        <c:axId val="4961152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200">
                <a:latin typeface="Arial" panose="020B0604020202020204" pitchFamily="34" charset="0"/>
                <a:ea typeface="Segoe UI" panose="020B0502040204020203" pitchFamily="34" charset="0"/>
                <a:cs typeface="Arial" panose="020B0604020202020204" pitchFamily="34" charset="0"/>
              </a:defRPr>
            </a:pPr>
            <a:endParaRPr lang="en-US"/>
          </a:p>
        </c:txPr>
        <c:crossAx val="49609728"/>
        <c:crosses val="autoZero"/>
        <c:auto val="1"/>
        <c:lblAlgn val="ctr"/>
        <c:lblOffset val="100"/>
        <c:tickLblSkip val="2"/>
        <c:tickMarkSkip val="2"/>
        <c:noMultiLvlLbl val="0"/>
      </c:cat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4.2. Annual change in life expectancy in Scotland for males and females, 1980-1982 to 2014-2016</a:t>
            </a:r>
          </a:p>
        </c:rich>
      </c:tx>
      <c:overlay val="0"/>
    </c:title>
    <c:autoTitleDeleted val="0"/>
    <c:plotArea>
      <c:layout>
        <c:manualLayout>
          <c:layoutTarget val="inner"/>
          <c:xMode val="edge"/>
          <c:yMode val="edge"/>
          <c:x val="9.4986422704428933E-2"/>
          <c:y val="0.12273968101405165"/>
          <c:w val="0.80361754165330479"/>
          <c:h val="0.73464427275229094"/>
        </c:manualLayout>
      </c:layout>
      <c:lineChart>
        <c:grouping val="standard"/>
        <c:varyColors val="0"/>
        <c:ser>
          <c:idx val="1"/>
          <c:order val="0"/>
          <c:tx>
            <c:v>Males</c:v>
          </c:tx>
          <c:spPr>
            <a:ln w="44450">
              <a:solidFill>
                <a:srgbClr val="393A6F"/>
              </a:solidFill>
            </a:ln>
          </c:spPr>
          <c:marker>
            <c:symbol val="circle"/>
            <c:size val="5"/>
            <c:spPr>
              <a:solidFill>
                <a:srgbClr val="393A6F"/>
              </a:solidFill>
              <a:ln>
                <a:solidFill>
                  <a:srgbClr val="393A6F"/>
                </a:solidFill>
              </a:ln>
            </c:spPr>
          </c:marker>
          <c:cat>
            <c:strRef>
              <c:f>'Data 4.2'!$A$6:$A$40</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4.2'!$D$6:$D$40</c:f>
              <c:numCache>
                <c:formatCode>0.00</c:formatCode>
                <c:ptCount val="35"/>
                <c:pt idx="1">
                  <c:v>0.23000000000000398</c:v>
                </c:pt>
                <c:pt idx="2">
                  <c:v>0.25999999999999091</c:v>
                </c:pt>
                <c:pt idx="3">
                  <c:v>0.27000000000001023</c:v>
                </c:pt>
                <c:pt idx="4">
                  <c:v>0.14000000000000057</c:v>
                </c:pt>
                <c:pt idx="5">
                  <c:v>0.19999999999998863</c:v>
                </c:pt>
                <c:pt idx="6">
                  <c:v>0.14000000000000057</c:v>
                </c:pt>
                <c:pt idx="7">
                  <c:v>0.20000000000000284</c:v>
                </c:pt>
                <c:pt idx="8">
                  <c:v>0.21000000000000796</c:v>
                </c:pt>
                <c:pt idx="9">
                  <c:v>0.29999999999999716</c:v>
                </c:pt>
                <c:pt idx="10">
                  <c:v>0.31999999999999318</c:v>
                </c:pt>
                <c:pt idx="11">
                  <c:v>9.0000000000003411E-2</c:v>
                </c:pt>
                <c:pt idx="12">
                  <c:v>0.23000000000000398</c:v>
                </c:pt>
                <c:pt idx="13">
                  <c:v>0.17999999999999261</c:v>
                </c:pt>
                <c:pt idx="14">
                  <c:v>0.20000000000000284</c:v>
                </c:pt>
                <c:pt idx="15">
                  <c:v>0.15000000000000568</c:v>
                </c:pt>
                <c:pt idx="16">
                  <c:v>0.17000000000000171</c:v>
                </c:pt>
                <c:pt idx="17">
                  <c:v>0.23999999999999488</c:v>
                </c:pt>
                <c:pt idx="18">
                  <c:v>0.20000000000000284</c:v>
                </c:pt>
                <c:pt idx="19">
                  <c:v>0.25999999999999091</c:v>
                </c:pt>
                <c:pt idx="20">
                  <c:v>0.21000000000000796</c:v>
                </c:pt>
                <c:pt idx="21">
                  <c:v>0.18999999999999773</c:v>
                </c:pt>
                <c:pt idx="22">
                  <c:v>0.28000000000000114</c:v>
                </c:pt>
                <c:pt idx="23">
                  <c:v>0.43999999999999773</c:v>
                </c:pt>
                <c:pt idx="24">
                  <c:v>0.37000000000000455</c:v>
                </c:pt>
                <c:pt idx="25">
                  <c:v>0.20000000000000284</c:v>
                </c:pt>
                <c:pt idx="26">
                  <c:v>0.19999999999998863</c:v>
                </c:pt>
                <c:pt idx="27">
                  <c:v>0.35000000000000853</c:v>
                </c:pt>
                <c:pt idx="28">
                  <c:v>0.45999999999999375</c:v>
                </c:pt>
                <c:pt idx="29">
                  <c:v>0.40999999999999659</c:v>
                </c:pt>
                <c:pt idx="30">
                  <c:v>0.30000000000001137</c:v>
                </c:pt>
                <c:pt idx="31">
                  <c:v>0.25999999999999091</c:v>
                </c:pt>
                <c:pt idx="32">
                  <c:v>0.28000000000000114</c:v>
                </c:pt>
                <c:pt idx="33">
                  <c:v>4.0000000000006253E-2</c:v>
                </c:pt>
                <c:pt idx="34">
                  <c:v>-2.0000000000010232E-2</c:v>
                </c:pt>
              </c:numCache>
            </c:numRef>
          </c:val>
          <c:smooth val="0"/>
          <c:extLst>
            <c:ext xmlns:c16="http://schemas.microsoft.com/office/drawing/2014/chart" uri="{C3380CC4-5D6E-409C-BE32-E72D297353CC}">
              <c16:uniqueId val="{00000000-D49A-40D6-8D90-F8F4C042FE09}"/>
            </c:ext>
          </c:extLst>
        </c:ser>
        <c:ser>
          <c:idx val="0"/>
          <c:order val="1"/>
          <c:tx>
            <c:v>Females</c:v>
          </c:tx>
          <c:spPr>
            <a:ln w="44450">
              <a:solidFill>
                <a:srgbClr val="6F70B4"/>
              </a:solidFill>
              <a:prstDash val="solid"/>
            </a:ln>
          </c:spPr>
          <c:marker>
            <c:symbol val="circle"/>
            <c:size val="5"/>
            <c:spPr>
              <a:solidFill>
                <a:srgbClr val="6F70B4"/>
              </a:solidFill>
              <a:ln>
                <a:solidFill>
                  <a:srgbClr val="6F70B4"/>
                </a:solidFill>
              </a:ln>
            </c:spPr>
          </c:marker>
          <c:cat>
            <c:strRef>
              <c:f>'Data 4.2'!$A$6:$A$40</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4.2'!$E$6:$E$40</c:f>
              <c:numCache>
                <c:formatCode>0.00</c:formatCode>
                <c:ptCount val="35"/>
                <c:pt idx="1">
                  <c:v>0.15999999999999659</c:v>
                </c:pt>
                <c:pt idx="2">
                  <c:v>0.15000000000000568</c:v>
                </c:pt>
                <c:pt idx="3">
                  <c:v>0.19999999999998863</c:v>
                </c:pt>
                <c:pt idx="4">
                  <c:v>0.18000000000000682</c:v>
                </c:pt>
                <c:pt idx="5">
                  <c:v>0.20999999999999375</c:v>
                </c:pt>
                <c:pt idx="6">
                  <c:v>0.29000000000000625</c:v>
                </c:pt>
                <c:pt idx="7">
                  <c:v>-3.0000000000001137E-2</c:v>
                </c:pt>
                <c:pt idx="8">
                  <c:v>0.12999999999999545</c:v>
                </c:pt>
                <c:pt idx="9">
                  <c:v>0.14000000000000057</c:v>
                </c:pt>
                <c:pt idx="10">
                  <c:v>0.37000000000000455</c:v>
                </c:pt>
                <c:pt idx="11">
                  <c:v>1.0000000000005116E-2</c:v>
                </c:pt>
                <c:pt idx="12">
                  <c:v>0.18999999999999773</c:v>
                </c:pt>
                <c:pt idx="13">
                  <c:v>0.12999999999999545</c:v>
                </c:pt>
                <c:pt idx="14">
                  <c:v>0.29000000000000625</c:v>
                </c:pt>
                <c:pt idx="15">
                  <c:v>0.11999999999999034</c:v>
                </c:pt>
                <c:pt idx="16">
                  <c:v>0.19000000000001194</c:v>
                </c:pt>
                <c:pt idx="17">
                  <c:v>0.14000000000000057</c:v>
                </c:pt>
                <c:pt idx="18">
                  <c:v>0.16999999999998749</c:v>
                </c:pt>
                <c:pt idx="19">
                  <c:v>0.21000000000000796</c:v>
                </c:pt>
                <c:pt idx="20">
                  <c:v>0.21999999999999886</c:v>
                </c:pt>
                <c:pt idx="21">
                  <c:v>7.9999999999998295E-2</c:v>
                </c:pt>
                <c:pt idx="22">
                  <c:v>0.18999999999999773</c:v>
                </c:pt>
                <c:pt idx="23">
                  <c:v>0.18999999999999773</c:v>
                </c:pt>
                <c:pt idx="24">
                  <c:v>0.30000000000001137</c:v>
                </c:pt>
                <c:pt idx="25">
                  <c:v>0.14000000000000057</c:v>
                </c:pt>
                <c:pt idx="26">
                  <c:v>0.14999999999999147</c:v>
                </c:pt>
                <c:pt idx="27">
                  <c:v>0.21999999999999886</c:v>
                </c:pt>
                <c:pt idx="28">
                  <c:v>0.26000000000000512</c:v>
                </c:pt>
                <c:pt idx="29">
                  <c:v>0.31000000000000227</c:v>
                </c:pt>
                <c:pt idx="30">
                  <c:v>0.12999999999999545</c:v>
                </c:pt>
                <c:pt idx="31">
                  <c:v>0.14000000000000057</c:v>
                </c:pt>
                <c:pt idx="32">
                  <c:v>0.17000000000000171</c:v>
                </c:pt>
                <c:pt idx="33">
                  <c:v>7.9999999999998295E-2</c:v>
                </c:pt>
                <c:pt idx="34">
                  <c:v>1.0000000000005116E-2</c:v>
                </c:pt>
              </c:numCache>
            </c:numRef>
          </c:val>
          <c:smooth val="0"/>
          <c:extLst>
            <c:ext xmlns:c16="http://schemas.microsoft.com/office/drawing/2014/chart" uri="{C3380CC4-5D6E-409C-BE32-E72D297353CC}">
              <c16:uniqueId val="{00000001-D49A-40D6-8D90-F8F4C042FE09}"/>
            </c:ext>
          </c:extLst>
        </c:ser>
        <c:dLbls>
          <c:showLegendKey val="0"/>
          <c:showVal val="0"/>
          <c:showCatName val="0"/>
          <c:showSerName val="0"/>
          <c:showPercent val="0"/>
          <c:showBubbleSize val="0"/>
        </c:dLbls>
        <c:marker val="1"/>
        <c:smooth val="0"/>
        <c:axId val="49816320"/>
        <c:axId val="49818240"/>
      </c:lineChart>
      <c:catAx>
        <c:axId val="49816320"/>
        <c:scaling>
          <c:orientation val="minMax"/>
        </c:scaling>
        <c:delete val="0"/>
        <c:axPos val="b"/>
        <c:numFmt formatCode="General" sourceLinked="0"/>
        <c:majorTickMark val="out"/>
        <c:minorTickMark val="none"/>
        <c:tickLblPos val="low"/>
        <c:txPr>
          <a:bodyPr/>
          <a:lstStyle/>
          <a:p>
            <a:pPr>
              <a:defRPr sz="1200">
                <a:latin typeface="Arial" panose="020B0604020202020204" pitchFamily="34" charset="0"/>
                <a:cs typeface="Arial" panose="020B0604020202020204" pitchFamily="34" charset="0"/>
              </a:defRPr>
            </a:pPr>
            <a:endParaRPr lang="en-US"/>
          </a:p>
        </c:txPr>
        <c:crossAx val="49818240"/>
        <c:crosses val="autoZero"/>
        <c:auto val="1"/>
        <c:lblAlgn val="ctr"/>
        <c:lblOffset val="100"/>
        <c:noMultiLvlLbl val="0"/>
      </c:catAx>
      <c:valAx>
        <c:axId val="49818240"/>
        <c:scaling>
          <c:orientation val="minMax"/>
        </c:scaling>
        <c:delete val="0"/>
        <c:axPos val="l"/>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Change in life expectancy (years)</a:t>
                </a:r>
              </a:p>
            </c:rich>
          </c:tx>
          <c:layout>
            <c:manualLayout>
              <c:xMode val="edge"/>
              <c:yMode val="edge"/>
              <c:x val="2.0310384278888215E-2"/>
              <c:y val="0.25098576063818795"/>
            </c:manualLayout>
          </c:layout>
          <c:overlay val="0"/>
        </c:title>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49816320"/>
        <c:crosses val="autoZero"/>
        <c:crossBetween val="midCat"/>
      </c:valAx>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noFill/>
      <a:prstDash val="sysDot"/>
    </a:ln>
  </c:spPr>
  <c:txPr>
    <a:bodyPr/>
    <a:lstStyle/>
    <a:p>
      <a:pPr>
        <a:defRPr sz="1400">
          <a:latin typeface="Segoe UI" panose="020B0502040204020203" pitchFamily="34" charset="0"/>
          <a:ea typeface="Segoe UI" panose="020B0502040204020203" pitchFamily="34" charset="0"/>
          <a:cs typeface="Segoe UI" panose="020B0502040204020203" pitchFamily="34" charset="0"/>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4.3a: Life expectancy at birth in European Union countries, </a:t>
            </a:r>
          </a:p>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1980-1982 to 2014-2016, males</a:t>
            </a:r>
          </a:p>
        </c:rich>
      </c:tx>
      <c:overlay val="0"/>
    </c:title>
    <c:autoTitleDeleted val="0"/>
    <c:plotArea>
      <c:layout>
        <c:manualLayout>
          <c:layoutTarget val="inner"/>
          <c:xMode val="edge"/>
          <c:yMode val="edge"/>
          <c:x val="9.6547604685267255E-2"/>
          <c:y val="0.12615545122587377"/>
          <c:w val="0.76453513280196461"/>
          <c:h val="0.73546133024451754"/>
        </c:manualLayout>
      </c:layout>
      <c:lineChart>
        <c:grouping val="standard"/>
        <c:varyColors val="0"/>
        <c:ser>
          <c:idx val="7"/>
          <c:order val="29"/>
          <c:tx>
            <c:v>fake</c:v>
          </c:tx>
          <c:spPr>
            <a:ln>
              <a:solidFill>
                <a:schemeClr val="bg1">
                  <a:alpha val="0"/>
                </a:schemeClr>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4.3a'!$C$6:$AK$6</c:f>
              <c:numCache>
                <c:formatCode>0.0</c:formatCode>
                <c:ptCount val="35"/>
                <c:pt idx="0">
                  <c:v>69.3</c:v>
                </c:pt>
                <c:pt idx="1">
                  <c:v>69.400000000000006</c:v>
                </c:pt>
                <c:pt idx="2">
                  <c:v>69.5</c:v>
                </c:pt>
                <c:pt idx="3">
                  <c:v>70.099999999999994</c:v>
                </c:pt>
                <c:pt idx="4">
                  <c:v>70.400000000000006</c:v>
                </c:pt>
                <c:pt idx="5">
                  <c:v>71</c:v>
                </c:pt>
                <c:pt idx="6">
                  <c:v>71.5</c:v>
                </c:pt>
                <c:pt idx="7">
                  <c:v>71.900000000000006</c:v>
                </c:pt>
                <c:pt idx="8">
                  <c:v>71.900000000000006</c:v>
                </c:pt>
                <c:pt idx="9">
                  <c:v>72.3</c:v>
                </c:pt>
                <c:pt idx="10">
                  <c:v>72.3</c:v>
                </c:pt>
                <c:pt idx="11">
                  <c:v>72.5</c:v>
                </c:pt>
                <c:pt idx="12">
                  <c:v>72.8</c:v>
                </c:pt>
                <c:pt idx="13">
                  <c:v>73.2</c:v>
                </c:pt>
                <c:pt idx="14">
                  <c:v>73.400000000000006</c:v>
                </c:pt>
                <c:pt idx="15">
                  <c:v>73.7</c:v>
                </c:pt>
                <c:pt idx="16">
                  <c:v>74.099999999999994</c:v>
                </c:pt>
                <c:pt idx="17">
                  <c:v>74.5</c:v>
                </c:pt>
                <c:pt idx="18">
                  <c:v>74.900000000000006</c:v>
                </c:pt>
                <c:pt idx="19">
                  <c:v>75.2</c:v>
                </c:pt>
                <c:pt idx="20">
                  <c:v>75.599999999999994</c:v>
                </c:pt>
                <c:pt idx="21">
                  <c:v>75.8</c:v>
                </c:pt>
                <c:pt idx="22">
                  <c:v>75.900000000000006</c:v>
                </c:pt>
                <c:pt idx="23">
                  <c:v>76.400000000000006</c:v>
                </c:pt>
                <c:pt idx="24">
                  <c:v>76.599999999999994</c:v>
                </c:pt>
                <c:pt idx="25">
                  <c:v>77.099999999999994</c:v>
                </c:pt>
                <c:pt idx="26">
                  <c:v>77.400000000000006</c:v>
                </c:pt>
                <c:pt idx="27">
                  <c:v>77.7</c:v>
                </c:pt>
                <c:pt idx="28">
                  <c:v>77.599999999999994</c:v>
                </c:pt>
                <c:pt idx="29">
                  <c:v>77.8</c:v>
                </c:pt>
                <c:pt idx="30">
                  <c:v>78.3</c:v>
                </c:pt>
                <c:pt idx="31">
                  <c:v>78.400000000000006</c:v>
                </c:pt>
                <c:pt idx="32">
                  <c:v>78.599999999999994</c:v>
                </c:pt>
                <c:pt idx="33">
                  <c:v>79.099999999999994</c:v>
                </c:pt>
                <c:pt idx="34">
                  <c:v>78.8</c:v>
                </c:pt>
              </c:numCache>
            </c:numRef>
          </c:val>
          <c:smooth val="0"/>
          <c:extLst>
            <c:ext xmlns:c16="http://schemas.microsoft.com/office/drawing/2014/chart" uri="{C3380CC4-5D6E-409C-BE32-E72D297353CC}">
              <c16:uniqueId val="{00000000-A8E6-472D-A0DF-C1040E17A662}"/>
            </c:ext>
          </c:extLst>
        </c:ser>
        <c:dLbls>
          <c:showLegendKey val="0"/>
          <c:showVal val="0"/>
          <c:showCatName val="0"/>
          <c:showSerName val="0"/>
          <c:showPercent val="0"/>
          <c:showBubbleSize val="0"/>
        </c:dLbls>
        <c:marker val="1"/>
        <c:smooth val="0"/>
        <c:axId val="51147136"/>
        <c:axId val="51148672"/>
      </c:lineChart>
      <c:lineChart>
        <c:grouping val="standard"/>
        <c:varyColors val="0"/>
        <c:ser>
          <c:idx val="0"/>
          <c:order val="0"/>
          <c:tx>
            <c:strRef>
              <c:f>'Data 4.3a'!$A$6</c:f>
              <c:strCache>
                <c:ptCount val="1"/>
                <c:pt idx="0">
                  <c:v>Austria</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4.3a'!$C$6:$AK$6</c:f>
              <c:numCache>
                <c:formatCode>0.0</c:formatCode>
                <c:ptCount val="35"/>
                <c:pt idx="0">
                  <c:v>69.3</c:v>
                </c:pt>
                <c:pt idx="1">
                  <c:v>69.400000000000006</c:v>
                </c:pt>
                <c:pt idx="2">
                  <c:v>69.5</c:v>
                </c:pt>
                <c:pt idx="3">
                  <c:v>70.099999999999994</c:v>
                </c:pt>
                <c:pt idx="4">
                  <c:v>70.400000000000006</c:v>
                </c:pt>
                <c:pt idx="5">
                  <c:v>71</c:v>
                </c:pt>
                <c:pt idx="6">
                  <c:v>71.5</c:v>
                </c:pt>
                <c:pt idx="7">
                  <c:v>71.900000000000006</c:v>
                </c:pt>
                <c:pt idx="8">
                  <c:v>71.900000000000006</c:v>
                </c:pt>
                <c:pt idx="9">
                  <c:v>72.3</c:v>
                </c:pt>
                <c:pt idx="10">
                  <c:v>72.3</c:v>
                </c:pt>
                <c:pt idx="11">
                  <c:v>72.5</c:v>
                </c:pt>
                <c:pt idx="12">
                  <c:v>72.8</c:v>
                </c:pt>
                <c:pt idx="13">
                  <c:v>73.2</c:v>
                </c:pt>
                <c:pt idx="14">
                  <c:v>73.400000000000006</c:v>
                </c:pt>
                <c:pt idx="15">
                  <c:v>73.7</c:v>
                </c:pt>
                <c:pt idx="16">
                  <c:v>74.099999999999994</c:v>
                </c:pt>
                <c:pt idx="17">
                  <c:v>74.5</c:v>
                </c:pt>
                <c:pt idx="18">
                  <c:v>74.900000000000006</c:v>
                </c:pt>
                <c:pt idx="19">
                  <c:v>75.2</c:v>
                </c:pt>
                <c:pt idx="20">
                  <c:v>75.599999999999994</c:v>
                </c:pt>
                <c:pt idx="21">
                  <c:v>75.8</c:v>
                </c:pt>
                <c:pt idx="22">
                  <c:v>75.900000000000006</c:v>
                </c:pt>
                <c:pt idx="23">
                  <c:v>76.400000000000006</c:v>
                </c:pt>
                <c:pt idx="24">
                  <c:v>76.599999999999994</c:v>
                </c:pt>
                <c:pt idx="25">
                  <c:v>77.099999999999994</c:v>
                </c:pt>
                <c:pt idx="26">
                  <c:v>77.400000000000006</c:v>
                </c:pt>
                <c:pt idx="27">
                  <c:v>77.7</c:v>
                </c:pt>
                <c:pt idx="28">
                  <c:v>77.599999999999994</c:v>
                </c:pt>
                <c:pt idx="29">
                  <c:v>77.8</c:v>
                </c:pt>
                <c:pt idx="30">
                  <c:v>78.3</c:v>
                </c:pt>
                <c:pt idx="31">
                  <c:v>78.400000000000006</c:v>
                </c:pt>
                <c:pt idx="32">
                  <c:v>78.599999999999994</c:v>
                </c:pt>
                <c:pt idx="33">
                  <c:v>79.099999999999994</c:v>
                </c:pt>
                <c:pt idx="34">
                  <c:v>78.8</c:v>
                </c:pt>
              </c:numCache>
            </c:numRef>
          </c:val>
          <c:smooth val="0"/>
          <c:extLst>
            <c:ext xmlns:c16="http://schemas.microsoft.com/office/drawing/2014/chart" uri="{C3380CC4-5D6E-409C-BE32-E72D297353CC}">
              <c16:uniqueId val="{00000001-A8E6-472D-A0DF-C1040E17A662}"/>
            </c:ext>
          </c:extLst>
        </c:ser>
        <c:ser>
          <c:idx val="1"/>
          <c:order val="1"/>
          <c:tx>
            <c:strRef>
              <c:f>'Data 4.3a'!$A$7</c:f>
              <c:strCache>
                <c:ptCount val="1"/>
                <c:pt idx="0">
                  <c:v>Belgium</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4.3a'!$C$7:$AK$7</c:f>
              <c:numCache>
                <c:formatCode>0.0</c:formatCode>
                <c:ptCount val="35"/>
                <c:pt idx="0">
                  <c:v>70.3</c:v>
                </c:pt>
                <c:pt idx="1">
                  <c:v>70.599999999999994</c:v>
                </c:pt>
                <c:pt idx="2">
                  <c:v>70.599999999999994</c:v>
                </c:pt>
                <c:pt idx="3">
                  <c:v>71</c:v>
                </c:pt>
                <c:pt idx="4">
                  <c:v>71.099999999999994</c:v>
                </c:pt>
                <c:pt idx="5">
                  <c:v>71.400000000000006</c:v>
                </c:pt>
                <c:pt idx="6">
                  <c:v>72</c:v>
                </c:pt>
                <c:pt idx="7">
                  <c:v>72.2</c:v>
                </c:pt>
                <c:pt idx="8">
                  <c:v>72.3</c:v>
                </c:pt>
                <c:pt idx="9">
                  <c:v>72.7</c:v>
                </c:pt>
                <c:pt idx="10">
                  <c:v>72.900000000000006</c:v>
                </c:pt>
                <c:pt idx="11">
                  <c:v>73</c:v>
                </c:pt>
                <c:pt idx="12">
                  <c:v>73</c:v>
                </c:pt>
                <c:pt idx="13">
                  <c:v>73.400000000000006</c:v>
                </c:pt>
                <c:pt idx="14">
                  <c:v>73.5</c:v>
                </c:pt>
                <c:pt idx="15">
                  <c:v>73.900000000000006</c:v>
                </c:pt>
                <c:pt idx="16">
                  <c:v>74.2</c:v>
                </c:pt>
                <c:pt idx="17">
                  <c:v>74.400000000000006</c:v>
                </c:pt>
                <c:pt idx="18">
                  <c:v>74.400000000000006</c:v>
                </c:pt>
                <c:pt idx="19">
                  <c:v>74.599999999999994</c:v>
                </c:pt>
                <c:pt idx="20">
                  <c:v>74.900000000000006</c:v>
                </c:pt>
                <c:pt idx="21">
                  <c:v>75.099999999999994</c:v>
                </c:pt>
                <c:pt idx="22">
                  <c:v>75.3</c:v>
                </c:pt>
                <c:pt idx="23">
                  <c:v>76</c:v>
                </c:pt>
                <c:pt idx="24">
                  <c:v>76.2</c:v>
                </c:pt>
                <c:pt idx="25">
                  <c:v>76.599999999999994</c:v>
                </c:pt>
                <c:pt idx="26">
                  <c:v>77.099999999999994</c:v>
                </c:pt>
                <c:pt idx="27">
                  <c:v>76.900000000000006</c:v>
                </c:pt>
                <c:pt idx="28">
                  <c:v>77.400000000000006</c:v>
                </c:pt>
                <c:pt idx="29">
                  <c:v>77.5</c:v>
                </c:pt>
                <c:pt idx="30">
                  <c:v>78</c:v>
                </c:pt>
                <c:pt idx="31">
                  <c:v>77.8</c:v>
                </c:pt>
                <c:pt idx="32">
                  <c:v>78.099999999999994</c:v>
                </c:pt>
                <c:pt idx="33">
                  <c:v>78.8</c:v>
                </c:pt>
                <c:pt idx="34">
                  <c:v>78.7</c:v>
                </c:pt>
              </c:numCache>
            </c:numRef>
          </c:val>
          <c:smooth val="0"/>
          <c:extLst>
            <c:ext xmlns:c16="http://schemas.microsoft.com/office/drawing/2014/chart" uri="{C3380CC4-5D6E-409C-BE32-E72D297353CC}">
              <c16:uniqueId val="{00000002-A8E6-472D-A0DF-C1040E17A662}"/>
            </c:ext>
          </c:extLst>
        </c:ser>
        <c:ser>
          <c:idx val="2"/>
          <c:order val="2"/>
          <c:tx>
            <c:strRef>
              <c:f>'Data 4.3a'!$A$8</c:f>
              <c:strCache>
                <c:ptCount val="1"/>
                <c:pt idx="0">
                  <c:v>Bulgaria</c:v>
                </c:pt>
              </c:strCache>
            </c:strRef>
          </c:tx>
          <c:spPr>
            <a:ln w="12700">
              <a:solidFill>
                <a:srgbClr val="FCC808"/>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4.3a'!$C$8:$AK$8</c:f>
              <c:numCache>
                <c:formatCode>0.0</c:formatCode>
                <c:ptCount val="35"/>
                <c:pt idx="0">
                  <c:v>68.900000000000006</c:v>
                </c:pt>
                <c:pt idx="1">
                  <c:v>68.5</c:v>
                </c:pt>
                <c:pt idx="2">
                  <c:v>68.5</c:v>
                </c:pt>
                <c:pt idx="3">
                  <c:v>68.5</c:v>
                </c:pt>
                <c:pt idx="4">
                  <c:v>68.099999999999994</c:v>
                </c:pt>
                <c:pt idx="5">
                  <c:v>68.5</c:v>
                </c:pt>
                <c:pt idx="6">
                  <c:v>68.3</c:v>
                </c:pt>
                <c:pt idx="7">
                  <c:v>68.3</c:v>
                </c:pt>
                <c:pt idx="8">
                  <c:v>68.2</c:v>
                </c:pt>
                <c:pt idx="9">
                  <c:v>68</c:v>
                </c:pt>
                <c:pt idx="10">
                  <c:v>68</c:v>
                </c:pt>
                <c:pt idx="11">
                  <c:v>67.8</c:v>
                </c:pt>
                <c:pt idx="12">
                  <c:v>67.599999999999994</c:v>
                </c:pt>
                <c:pt idx="13">
                  <c:v>67.3</c:v>
                </c:pt>
                <c:pt idx="14">
                  <c:v>67.400000000000006</c:v>
                </c:pt>
                <c:pt idx="15">
                  <c:v>67.400000000000006</c:v>
                </c:pt>
                <c:pt idx="16">
                  <c:v>67</c:v>
                </c:pt>
                <c:pt idx="17">
                  <c:v>67.400000000000006</c:v>
                </c:pt>
                <c:pt idx="18">
                  <c:v>68.2</c:v>
                </c:pt>
                <c:pt idx="19">
                  <c:v>68.400000000000006</c:v>
                </c:pt>
                <c:pt idx="20">
                  <c:v>68.599999999999994</c:v>
                </c:pt>
                <c:pt idx="21">
                  <c:v>68.8</c:v>
                </c:pt>
                <c:pt idx="22">
                  <c:v>68.900000000000006</c:v>
                </c:pt>
                <c:pt idx="23">
                  <c:v>69</c:v>
                </c:pt>
                <c:pt idx="24">
                  <c:v>69</c:v>
                </c:pt>
                <c:pt idx="25">
                  <c:v>69.2</c:v>
                </c:pt>
                <c:pt idx="26">
                  <c:v>69.5</c:v>
                </c:pt>
                <c:pt idx="27">
                  <c:v>69.8</c:v>
                </c:pt>
                <c:pt idx="28">
                  <c:v>70.2</c:v>
                </c:pt>
                <c:pt idx="29">
                  <c:v>70.3</c:v>
                </c:pt>
                <c:pt idx="30">
                  <c:v>70.7</c:v>
                </c:pt>
                <c:pt idx="31">
                  <c:v>70.900000000000006</c:v>
                </c:pt>
                <c:pt idx="32">
                  <c:v>71.3</c:v>
                </c:pt>
                <c:pt idx="33">
                  <c:v>71.099999999999994</c:v>
                </c:pt>
                <c:pt idx="34">
                  <c:v>71.2</c:v>
                </c:pt>
              </c:numCache>
            </c:numRef>
          </c:val>
          <c:smooth val="0"/>
          <c:extLst>
            <c:ext xmlns:c16="http://schemas.microsoft.com/office/drawing/2014/chart" uri="{C3380CC4-5D6E-409C-BE32-E72D297353CC}">
              <c16:uniqueId val="{00000003-A8E6-472D-A0DF-C1040E17A662}"/>
            </c:ext>
          </c:extLst>
        </c:ser>
        <c:ser>
          <c:idx val="3"/>
          <c:order val="3"/>
          <c:tx>
            <c:strRef>
              <c:f>'Data 4.3a'!$A$9</c:f>
              <c:strCache>
                <c:ptCount val="1"/>
                <c:pt idx="0">
                  <c:v>Croatia</c:v>
                </c:pt>
              </c:strCache>
            </c:strRef>
          </c:tx>
          <c:spPr>
            <a:ln w="12700">
              <a:solidFill>
                <a:schemeClr val="bg1">
                  <a:lumMod val="50000"/>
                </a:schemeClr>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4.3a'!$C$9:$AK$9</c:f>
              <c:numCache>
                <c:formatCode>0.0</c:formatCode>
                <c:ptCount val="35"/>
                <c:pt idx="20">
                  <c:v>70.900000000000006</c:v>
                </c:pt>
                <c:pt idx="21">
                  <c:v>71</c:v>
                </c:pt>
                <c:pt idx="22">
                  <c:v>71</c:v>
                </c:pt>
                <c:pt idx="23">
                  <c:v>71.8</c:v>
                </c:pt>
                <c:pt idx="24">
                  <c:v>71.7</c:v>
                </c:pt>
                <c:pt idx="25">
                  <c:v>72.400000000000006</c:v>
                </c:pt>
                <c:pt idx="26">
                  <c:v>72.2</c:v>
                </c:pt>
                <c:pt idx="27">
                  <c:v>72.3</c:v>
                </c:pt>
                <c:pt idx="28">
                  <c:v>72.8</c:v>
                </c:pt>
                <c:pt idx="29">
                  <c:v>73.400000000000006</c:v>
                </c:pt>
                <c:pt idx="30">
                  <c:v>73.8</c:v>
                </c:pt>
                <c:pt idx="31">
                  <c:v>73.900000000000006</c:v>
                </c:pt>
                <c:pt idx="32">
                  <c:v>74.5</c:v>
                </c:pt>
                <c:pt idx="33">
                  <c:v>74.7</c:v>
                </c:pt>
                <c:pt idx="34">
                  <c:v>74.400000000000006</c:v>
                </c:pt>
              </c:numCache>
            </c:numRef>
          </c:val>
          <c:smooth val="0"/>
          <c:extLst>
            <c:ext xmlns:c16="http://schemas.microsoft.com/office/drawing/2014/chart" uri="{C3380CC4-5D6E-409C-BE32-E72D297353CC}">
              <c16:uniqueId val="{00000004-A8E6-472D-A0DF-C1040E17A662}"/>
            </c:ext>
          </c:extLst>
        </c:ser>
        <c:ser>
          <c:idx val="4"/>
          <c:order val="4"/>
          <c:tx>
            <c:strRef>
              <c:f>'Data 4.3a'!$A$10</c:f>
              <c:strCache>
                <c:ptCount val="1"/>
                <c:pt idx="0">
                  <c:v>Cyprus</c:v>
                </c:pt>
              </c:strCache>
            </c:strRef>
          </c:tx>
          <c:spPr>
            <a:ln w="12700">
              <a:solidFill>
                <a:schemeClr val="bg1">
                  <a:lumMod val="50000"/>
                </a:schemeClr>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4.3a'!$C$10:$AK$10</c:f>
              <c:numCache>
                <c:formatCode>0.0</c:formatCode>
                <c:ptCount val="35"/>
                <c:pt idx="12">
                  <c:v>74.7</c:v>
                </c:pt>
                <c:pt idx="13">
                  <c:v>75</c:v>
                </c:pt>
                <c:pt idx="14">
                  <c:v>75.099999999999994</c:v>
                </c:pt>
                <c:pt idx="15">
                  <c:v>75.3</c:v>
                </c:pt>
                <c:pt idx="16">
                  <c:v>74.900000000000006</c:v>
                </c:pt>
                <c:pt idx="17">
                  <c:v>74.7</c:v>
                </c:pt>
                <c:pt idx="18">
                  <c:v>76</c:v>
                </c:pt>
                <c:pt idx="19">
                  <c:v>75.400000000000006</c:v>
                </c:pt>
                <c:pt idx="20">
                  <c:v>76.599999999999994</c:v>
                </c:pt>
                <c:pt idx="21">
                  <c:v>76.400000000000006</c:v>
                </c:pt>
                <c:pt idx="22">
                  <c:v>76.8</c:v>
                </c:pt>
                <c:pt idx="23">
                  <c:v>76.5</c:v>
                </c:pt>
                <c:pt idx="24">
                  <c:v>76.5</c:v>
                </c:pt>
                <c:pt idx="25">
                  <c:v>78.099999999999994</c:v>
                </c:pt>
                <c:pt idx="26">
                  <c:v>77.599999999999994</c:v>
                </c:pt>
                <c:pt idx="27">
                  <c:v>78.2</c:v>
                </c:pt>
                <c:pt idx="28">
                  <c:v>78.5</c:v>
                </c:pt>
                <c:pt idx="29">
                  <c:v>79.2</c:v>
                </c:pt>
                <c:pt idx="30">
                  <c:v>79.3</c:v>
                </c:pt>
                <c:pt idx="31">
                  <c:v>78.900000000000006</c:v>
                </c:pt>
                <c:pt idx="32">
                  <c:v>80.099999999999994</c:v>
                </c:pt>
                <c:pt idx="33">
                  <c:v>80.900000000000006</c:v>
                </c:pt>
                <c:pt idx="34">
                  <c:v>79.900000000000006</c:v>
                </c:pt>
              </c:numCache>
            </c:numRef>
          </c:val>
          <c:smooth val="0"/>
          <c:extLst>
            <c:ext xmlns:c16="http://schemas.microsoft.com/office/drawing/2014/chart" uri="{C3380CC4-5D6E-409C-BE32-E72D297353CC}">
              <c16:uniqueId val="{00000005-A8E6-472D-A0DF-C1040E17A662}"/>
            </c:ext>
          </c:extLst>
        </c:ser>
        <c:ser>
          <c:idx val="5"/>
          <c:order val="5"/>
          <c:tx>
            <c:strRef>
              <c:f>'Data 4.3a'!$A$11</c:f>
              <c:strCache>
                <c:ptCount val="1"/>
                <c:pt idx="0">
                  <c:v>Czech Republic</c:v>
                </c:pt>
              </c:strCache>
            </c:strRef>
          </c:tx>
          <c:spPr>
            <a:ln w="12700">
              <a:solidFill>
                <a:srgbClr val="00B05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4.3a'!$C$11:$AK$11</c:f>
              <c:numCache>
                <c:formatCode>0.0</c:formatCode>
                <c:ptCount val="35"/>
                <c:pt idx="0">
                  <c:v>67.2</c:v>
                </c:pt>
                <c:pt idx="1">
                  <c:v>67.3</c:v>
                </c:pt>
                <c:pt idx="2">
                  <c:v>67.099999999999994</c:v>
                </c:pt>
                <c:pt idx="3">
                  <c:v>67.400000000000006</c:v>
                </c:pt>
                <c:pt idx="4">
                  <c:v>67.5</c:v>
                </c:pt>
                <c:pt idx="5">
                  <c:v>67.5</c:v>
                </c:pt>
                <c:pt idx="6">
                  <c:v>67.900000000000006</c:v>
                </c:pt>
                <c:pt idx="7">
                  <c:v>68.2</c:v>
                </c:pt>
                <c:pt idx="8">
                  <c:v>68.2</c:v>
                </c:pt>
                <c:pt idx="9">
                  <c:v>67.599999999999994</c:v>
                </c:pt>
                <c:pt idx="10">
                  <c:v>68.2</c:v>
                </c:pt>
                <c:pt idx="11">
                  <c:v>68.599999999999994</c:v>
                </c:pt>
                <c:pt idx="12">
                  <c:v>69.3</c:v>
                </c:pt>
                <c:pt idx="13">
                  <c:v>69.5</c:v>
                </c:pt>
                <c:pt idx="14">
                  <c:v>69.7</c:v>
                </c:pt>
                <c:pt idx="15">
                  <c:v>70.400000000000006</c:v>
                </c:pt>
                <c:pt idx="16">
                  <c:v>70.5</c:v>
                </c:pt>
                <c:pt idx="17">
                  <c:v>71.2</c:v>
                </c:pt>
                <c:pt idx="18">
                  <c:v>71.5</c:v>
                </c:pt>
                <c:pt idx="19">
                  <c:v>71.599999999999994</c:v>
                </c:pt>
                <c:pt idx="20">
                  <c:v>72</c:v>
                </c:pt>
                <c:pt idx="21">
                  <c:v>72.099999999999994</c:v>
                </c:pt>
                <c:pt idx="22">
                  <c:v>72</c:v>
                </c:pt>
                <c:pt idx="23">
                  <c:v>72.5</c:v>
                </c:pt>
                <c:pt idx="24">
                  <c:v>72.900000000000006</c:v>
                </c:pt>
                <c:pt idx="25">
                  <c:v>73.5</c:v>
                </c:pt>
                <c:pt idx="26">
                  <c:v>73.8</c:v>
                </c:pt>
                <c:pt idx="27">
                  <c:v>74.099999999999994</c:v>
                </c:pt>
                <c:pt idx="28">
                  <c:v>74.3</c:v>
                </c:pt>
                <c:pt idx="29">
                  <c:v>74.5</c:v>
                </c:pt>
                <c:pt idx="30">
                  <c:v>74.8</c:v>
                </c:pt>
                <c:pt idx="31">
                  <c:v>75.099999999999994</c:v>
                </c:pt>
                <c:pt idx="32">
                  <c:v>75.2</c:v>
                </c:pt>
                <c:pt idx="33">
                  <c:v>75.8</c:v>
                </c:pt>
                <c:pt idx="34">
                  <c:v>75.7</c:v>
                </c:pt>
              </c:numCache>
            </c:numRef>
          </c:val>
          <c:smooth val="0"/>
          <c:extLst>
            <c:ext xmlns:c16="http://schemas.microsoft.com/office/drawing/2014/chart" uri="{C3380CC4-5D6E-409C-BE32-E72D297353CC}">
              <c16:uniqueId val="{00000006-A8E6-472D-A0DF-C1040E17A662}"/>
            </c:ext>
          </c:extLst>
        </c:ser>
        <c:ser>
          <c:idx val="6"/>
          <c:order val="6"/>
          <c:tx>
            <c:strRef>
              <c:f>'Data 4.3a'!$A$12</c:f>
              <c:strCache>
                <c:ptCount val="1"/>
                <c:pt idx="0">
                  <c:v>Denmark</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4.3a'!$C$12:$AK$12</c:f>
              <c:numCache>
                <c:formatCode>0.0</c:formatCode>
                <c:ptCount val="35"/>
                <c:pt idx="0">
                  <c:v>71.3</c:v>
                </c:pt>
                <c:pt idx="1">
                  <c:v>71.599999999999994</c:v>
                </c:pt>
                <c:pt idx="2">
                  <c:v>71.5</c:v>
                </c:pt>
                <c:pt idx="3">
                  <c:v>71.7</c:v>
                </c:pt>
                <c:pt idx="4">
                  <c:v>71.5</c:v>
                </c:pt>
                <c:pt idx="5">
                  <c:v>71.8</c:v>
                </c:pt>
                <c:pt idx="6">
                  <c:v>71.8</c:v>
                </c:pt>
                <c:pt idx="7">
                  <c:v>72.099999999999994</c:v>
                </c:pt>
                <c:pt idx="8">
                  <c:v>72</c:v>
                </c:pt>
                <c:pt idx="9">
                  <c:v>72</c:v>
                </c:pt>
                <c:pt idx="10">
                  <c:v>72.5</c:v>
                </c:pt>
                <c:pt idx="11">
                  <c:v>72.599999999999994</c:v>
                </c:pt>
                <c:pt idx="12">
                  <c:v>72.599999999999994</c:v>
                </c:pt>
                <c:pt idx="13">
                  <c:v>72.8</c:v>
                </c:pt>
                <c:pt idx="14">
                  <c:v>72.7</c:v>
                </c:pt>
                <c:pt idx="15">
                  <c:v>73.099999999999994</c:v>
                </c:pt>
                <c:pt idx="16">
                  <c:v>73.599999999999994</c:v>
                </c:pt>
                <c:pt idx="17">
                  <c:v>74</c:v>
                </c:pt>
                <c:pt idx="18">
                  <c:v>74.2</c:v>
                </c:pt>
                <c:pt idx="19">
                  <c:v>74.5</c:v>
                </c:pt>
                <c:pt idx="20">
                  <c:v>74.7</c:v>
                </c:pt>
                <c:pt idx="21">
                  <c:v>74.8</c:v>
                </c:pt>
                <c:pt idx="22">
                  <c:v>75</c:v>
                </c:pt>
                <c:pt idx="23">
                  <c:v>75.400000000000006</c:v>
                </c:pt>
                <c:pt idx="24">
                  <c:v>76</c:v>
                </c:pt>
                <c:pt idx="25">
                  <c:v>76.099999999999994</c:v>
                </c:pt>
                <c:pt idx="26">
                  <c:v>76.2</c:v>
                </c:pt>
                <c:pt idx="27">
                  <c:v>76.5</c:v>
                </c:pt>
                <c:pt idx="28">
                  <c:v>76.900000000000006</c:v>
                </c:pt>
                <c:pt idx="29">
                  <c:v>77.2</c:v>
                </c:pt>
                <c:pt idx="30">
                  <c:v>77.8</c:v>
                </c:pt>
                <c:pt idx="31">
                  <c:v>78.099999999999994</c:v>
                </c:pt>
                <c:pt idx="32">
                  <c:v>78.3</c:v>
                </c:pt>
                <c:pt idx="33">
                  <c:v>78.7</c:v>
                </c:pt>
                <c:pt idx="34">
                  <c:v>78.8</c:v>
                </c:pt>
              </c:numCache>
            </c:numRef>
          </c:val>
          <c:smooth val="0"/>
          <c:extLst>
            <c:ext xmlns:c16="http://schemas.microsoft.com/office/drawing/2014/chart" uri="{C3380CC4-5D6E-409C-BE32-E72D297353CC}">
              <c16:uniqueId val="{00000007-A8E6-472D-A0DF-C1040E17A662}"/>
            </c:ext>
          </c:extLst>
        </c:ser>
        <c:ser>
          <c:idx val="8"/>
          <c:order val="7"/>
          <c:tx>
            <c:strRef>
              <c:f>'Data 4.3a'!$A$13</c:f>
              <c:strCache>
                <c:ptCount val="1"/>
                <c:pt idx="0">
                  <c:v>Estonia</c:v>
                </c:pt>
              </c:strCache>
            </c:strRef>
          </c:tx>
          <c:spPr>
            <a:ln w="12700">
              <a:solidFill>
                <a:srgbClr val="00B050"/>
              </a:solidFill>
            </a:ln>
          </c:spPr>
          <c:marker>
            <c:symbol val="none"/>
          </c:marker>
          <c:dPt>
            <c:idx val="0"/>
            <c:marker>
              <c:symbol val="circle"/>
              <c:size val="7"/>
              <c:spPr>
                <a:solidFill>
                  <a:schemeClr val="bg1"/>
                </a:solidFill>
                <a:ln w="28575">
                  <a:solidFill>
                    <a:schemeClr val="bg1">
                      <a:lumMod val="50000"/>
                    </a:schemeClr>
                  </a:solidFill>
                </a:ln>
              </c:spPr>
            </c:marker>
            <c:bubble3D val="0"/>
            <c:extLst>
              <c:ext xmlns:c16="http://schemas.microsoft.com/office/drawing/2014/chart" uri="{C3380CC4-5D6E-409C-BE32-E72D297353CC}">
                <c16:uniqueId val="{00000008-A8E6-472D-A0DF-C1040E17A662}"/>
              </c:ext>
            </c:extLst>
          </c:dPt>
          <c:dLbls>
            <c:dLbl>
              <c:idx val="0"/>
              <c:layout>
                <c:manualLayout>
                  <c:x val="-1.3612004287245445E-2"/>
                  <c:y val="5.8318983189831898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A8E6-472D-A0DF-C1040E17A662}"/>
                </c:ext>
              </c:extLst>
            </c:dLbl>
            <c:spPr>
              <a:noFill/>
              <a:ln>
                <a:noFill/>
              </a:ln>
              <a:effectLst/>
            </c:spPr>
            <c:txPr>
              <a:bodyPr/>
              <a:lstStyle/>
              <a:p>
                <a:pPr>
                  <a:defRPr b="1">
                    <a:solidFill>
                      <a:schemeClr val="bg1">
                        <a:lumMod val="50000"/>
                      </a:schemeClr>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4.3a'!$C$13:$AK$13</c:f>
              <c:numCache>
                <c:formatCode>0.0</c:formatCode>
                <c:ptCount val="35"/>
                <c:pt idx="0">
                  <c:v>64.099999999999994</c:v>
                </c:pt>
                <c:pt idx="1">
                  <c:v>64.599999999999994</c:v>
                </c:pt>
                <c:pt idx="2">
                  <c:v>64.400000000000006</c:v>
                </c:pt>
                <c:pt idx="3">
                  <c:v>64.599999999999994</c:v>
                </c:pt>
                <c:pt idx="4">
                  <c:v>64.599999999999994</c:v>
                </c:pt>
                <c:pt idx="5">
                  <c:v>66.2</c:v>
                </c:pt>
                <c:pt idx="6">
                  <c:v>66.3</c:v>
                </c:pt>
                <c:pt idx="7">
                  <c:v>66.5</c:v>
                </c:pt>
                <c:pt idx="8">
                  <c:v>65.7</c:v>
                </c:pt>
                <c:pt idx="9">
                  <c:v>64.7</c:v>
                </c:pt>
                <c:pt idx="10">
                  <c:v>64.400000000000006</c:v>
                </c:pt>
                <c:pt idx="11">
                  <c:v>63.4</c:v>
                </c:pt>
                <c:pt idx="12">
                  <c:v>62.3</c:v>
                </c:pt>
                <c:pt idx="13">
                  <c:v>60.6</c:v>
                </c:pt>
                <c:pt idx="14">
                  <c:v>61.4</c:v>
                </c:pt>
                <c:pt idx="15">
                  <c:v>64.2</c:v>
                </c:pt>
                <c:pt idx="16">
                  <c:v>64.2</c:v>
                </c:pt>
                <c:pt idx="17">
                  <c:v>63.9</c:v>
                </c:pt>
                <c:pt idx="18">
                  <c:v>65</c:v>
                </c:pt>
                <c:pt idx="19">
                  <c:v>65.599999999999994</c:v>
                </c:pt>
                <c:pt idx="20">
                  <c:v>65.2</c:v>
                </c:pt>
                <c:pt idx="21">
                  <c:v>65.599999999999994</c:v>
                </c:pt>
                <c:pt idx="22">
                  <c:v>66.400000000000006</c:v>
                </c:pt>
                <c:pt idx="23">
                  <c:v>66.7</c:v>
                </c:pt>
                <c:pt idx="24">
                  <c:v>67.599999999999994</c:v>
                </c:pt>
                <c:pt idx="25">
                  <c:v>67.599999999999994</c:v>
                </c:pt>
                <c:pt idx="26">
                  <c:v>67.5</c:v>
                </c:pt>
                <c:pt idx="27">
                  <c:v>68.900000000000006</c:v>
                </c:pt>
                <c:pt idx="28">
                  <c:v>70</c:v>
                </c:pt>
                <c:pt idx="29">
                  <c:v>70.900000000000006</c:v>
                </c:pt>
                <c:pt idx="30">
                  <c:v>71.400000000000006</c:v>
                </c:pt>
                <c:pt idx="31">
                  <c:v>71.400000000000006</c:v>
                </c:pt>
                <c:pt idx="32">
                  <c:v>72.8</c:v>
                </c:pt>
                <c:pt idx="33">
                  <c:v>72.400000000000006</c:v>
                </c:pt>
                <c:pt idx="34">
                  <c:v>73.2</c:v>
                </c:pt>
              </c:numCache>
            </c:numRef>
          </c:val>
          <c:smooth val="0"/>
          <c:extLst>
            <c:ext xmlns:c16="http://schemas.microsoft.com/office/drawing/2014/chart" uri="{C3380CC4-5D6E-409C-BE32-E72D297353CC}">
              <c16:uniqueId val="{00000009-A8E6-472D-A0DF-C1040E17A662}"/>
            </c:ext>
          </c:extLst>
        </c:ser>
        <c:ser>
          <c:idx val="9"/>
          <c:order val="8"/>
          <c:tx>
            <c:strRef>
              <c:f>'Data 4.3a'!$A$14</c:f>
              <c:strCache>
                <c:ptCount val="1"/>
                <c:pt idx="0">
                  <c:v>Finland</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4.3a'!$C$14:$AK$14</c:f>
              <c:numCache>
                <c:formatCode>0.0</c:formatCode>
                <c:ptCount val="35"/>
                <c:pt idx="0">
                  <c:v>69.599999999999994</c:v>
                </c:pt>
                <c:pt idx="1">
                  <c:v>70.3</c:v>
                </c:pt>
                <c:pt idx="2">
                  <c:v>70.3</c:v>
                </c:pt>
                <c:pt idx="3">
                  <c:v>70.5</c:v>
                </c:pt>
                <c:pt idx="4">
                  <c:v>70.2</c:v>
                </c:pt>
                <c:pt idx="5">
                  <c:v>70.599999999999994</c:v>
                </c:pt>
                <c:pt idx="6">
                  <c:v>70.7</c:v>
                </c:pt>
                <c:pt idx="7">
                  <c:v>70.7</c:v>
                </c:pt>
                <c:pt idx="8">
                  <c:v>70.900000000000006</c:v>
                </c:pt>
                <c:pt idx="9">
                  <c:v>71</c:v>
                </c:pt>
                <c:pt idx="10">
                  <c:v>71.400000000000006</c:v>
                </c:pt>
                <c:pt idx="11">
                  <c:v>71.7</c:v>
                </c:pt>
                <c:pt idx="12">
                  <c:v>72.099999999999994</c:v>
                </c:pt>
                <c:pt idx="13">
                  <c:v>72.8</c:v>
                </c:pt>
                <c:pt idx="14">
                  <c:v>72.8</c:v>
                </c:pt>
                <c:pt idx="15">
                  <c:v>73.099999999999994</c:v>
                </c:pt>
                <c:pt idx="16">
                  <c:v>73.5</c:v>
                </c:pt>
                <c:pt idx="17">
                  <c:v>73.599999999999994</c:v>
                </c:pt>
                <c:pt idx="18">
                  <c:v>73.8</c:v>
                </c:pt>
                <c:pt idx="19">
                  <c:v>74.2</c:v>
                </c:pt>
                <c:pt idx="20">
                  <c:v>74.599999999999994</c:v>
                </c:pt>
                <c:pt idx="21">
                  <c:v>74.900000000000006</c:v>
                </c:pt>
                <c:pt idx="22">
                  <c:v>75.099999999999994</c:v>
                </c:pt>
                <c:pt idx="23">
                  <c:v>75.400000000000006</c:v>
                </c:pt>
                <c:pt idx="24">
                  <c:v>75.599999999999994</c:v>
                </c:pt>
                <c:pt idx="25">
                  <c:v>75.900000000000006</c:v>
                </c:pt>
                <c:pt idx="26">
                  <c:v>76</c:v>
                </c:pt>
                <c:pt idx="27">
                  <c:v>76.5</c:v>
                </c:pt>
                <c:pt idx="28">
                  <c:v>76.599999999999994</c:v>
                </c:pt>
                <c:pt idx="29">
                  <c:v>76.900000000000006</c:v>
                </c:pt>
                <c:pt idx="30">
                  <c:v>77.3</c:v>
                </c:pt>
                <c:pt idx="31">
                  <c:v>77.7</c:v>
                </c:pt>
                <c:pt idx="32">
                  <c:v>78</c:v>
                </c:pt>
                <c:pt idx="33">
                  <c:v>78.400000000000006</c:v>
                </c:pt>
                <c:pt idx="34">
                  <c:v>78.7</c:v>
                </c:pt>
              </c:numCache>
            </c:numRef>
          </c:val>
          <c:smooth val="0"/>
          <c:extLst>
            <c:ext xmlns:c16="http://schemas.microsoft.com/office/drawing/2014/chart" uri="{C3380CC4-5D6E-409C-BE32-E72D297353CC}">
              <c16:uniqueId val="{0000000A-A8E6-472D-A0DF-C1040E17A662}"/>
            </c:ext>
          </c:extLst>
        </c:ser>
        <c:ser>
          <c:idx val="10"/>
          <c:order val="9"/>
          <c:tx>
            <c:strRef>
              <c:f>'Data 4.3a'!$A$15</c:f>
              <c:strCache>
                <c:ptCount val="1"/>
                <c:pt idx="0">
                  <c:v>France</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4.3a'!$C$15:$AK$15</c:f>
              <c:numCache>
                <c:formatCode>0.0</c:formatCode>
                <c:ptCount val="35"/>
                <c:pt idx="17">
                  <c:v>74.8</c:v>
                </c:pt>
                <c:pt idx="18">
                  <c:v>75</c:v>
                </c:pt>
                <c:pt idx="19">
                  <c:v>75.3</c:v>
                </c:pt>
                <c:pt idx="20">
                  <c:v>75.5</c:v>
                </c:pt>
                <c:pt idx="21">
                  <c:v>75.7</c:v>
                </c:pt>
                <c:pt idx="22">
                  <c:v>75.7</c:v>
                </c:pt>
                <c:pt idx="23">
                  <c:v>76.7</c:v>
                </c:pt>
                <c:pt idx="24">
                  <c:v>76.7</c:v>
                </c:pt>
                <c:pt idx="25">
                  <c:v>77.3</c:v>
                </c:pt>
                <c:pt idx="26">
                  <c:v>77.599999999999994</c:v>
                </c:pt>
                <c:pt idx="27">
                  <c:v>77.8</c:v>
                </c:pt>
                <c:pt idx="28">
                  <c:v>78</c:v>
                </c:pt>
                <c:pt idx="29">
                  <c:v>78.2</c:v>
                </c:pt>
                <c:pt idx="30">
                  <c:v>78.7</c:v>
                </c:pt>
                <c:pt idx="31">
                  <c:v>78.7</c:v>
                </c:pt>
                <c:pt idx="32">
                  <c:v>79</c:v>
                </c:pt>
                <c:pt idx="33">
                  <c:v>79.5</c:v>
                </c:pt>
                <c:pt idx="34">
                  <c:v>79.2</c:v>
                </c:pt>
              </c:numCache>
            </c:numRef>
          </c:val>
          <c:smooth val="0"/>
          <c:extLst>
            <c:ext xmlns:c16="http://schemas.microsoft.com/office/drawing/2014/chart" uri="{C3380CC4-5D6E-409C-BE32-E72D297353CC}">
              <c16:uniqueId val="{0000000B-A8E6-472D-A0DF-C1040E17A662}"/>
            </c:ext>
          </c:extLst>
        </c:ser>
        <c:ser>
          <c:idx val="11"/>
          <c:order val="10"/>
          <c:tx>
            <c:strRef>
              <c:f>'Data 4.3a'!$A$16</c:f>
              <c:strCache>
                <c:ptCount val="1"/>
                <c:pt idx="0">
                  <c:v>Germany (including former German Democratic Republic from 1991)</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4.3a'!$C$16:$AK$16</c:f>
              <c:numCache>
                <c:formatCode>0.0</c:formatCode>
                <c:ptCount val="35"/>
                <c:pt idx="0">
                  <c:v>69.900000000000006</c:v>
                </c:pt>
                <c:pt idx="1">
                  <c:v>70.2</c:v>
                </c:pt>
                <c:pt idx="2">
                  <c:v>70.5</c:v>
                </c:pt>
                <c:pt idx="3">
                  <c:v>71</c:v>
                </c:pt>
                <c:pt idx="4">
                  <c:v>71.099999999999994</c:v>
                </c:pt>
                <c:pt idx="5">
                  <c:v>71.400000000000006</c:v>
                </c:pt>
                <c:pt idx="6">
                  <c:v>71.7</c:v>
                </c:pt>
                <c:pt idx="7">
                  <c:v>71.900000000000006</c:v>
                </c:pt>
                <c:pt idx="8">
                  <c:v>72.099999999999994</c:v>
                </c:pt>
                <c:pt idx="9">
                  <c:v>72</c:v>
                </c:pt>
                <c:pt idx="10">
                  <c:v>72.2</c:v>
                </c:pt>
                <c:pt idx="11">
                  <c:v>72.7</c:v>
                </c:pt>
                <c:pt idx="12">
                  <c:v>72.8</c:v>
                </c:pt>
                <c:pt idx="13">
                  <c:v>73.099999999999994</c:v>
                </c:pt>
                <c:pt idx="14">
                  <c:v>73.3</c:v>
                </c:pt>
                <c:pt idx="15">
                  <c:v>73.599999999999994</c:v>
                </c:pt>
                <c:pt idx="16">
                  <c:v>74.099999999999994</c:v>
                </c:pt>
                <c:pt idx="17">
                  <c:v>74.5</c:v>
                </c:pt>
                <c:pt idx="18">
                  <c:v>74.8</c:v>
                </c:pt>
                <c:pt idx="19">
                  <c:v>75.099999999999994</c:v>
                </c:pt>
                <c:pt idx="20">
                  <c:v>75.599999999999994</c:v>
                </c:pt>
                <c:pt idx="21">
                  <c:v>75.7</c:v>
                </c:pt>
                <c:pt idx="22">
                  <c:v>75.8</c:v>
                </c:pt>
                <c:pt idx="23">
                  <c:v>76.5</c:v>
                </c:pt>
                <c:pt idx="24">
                  <c:v>76.7</c:v>
                </c:pt>
                <c:pt idx="25">
                  <c:v>77.2</c:v>
                </c:pt>
                <c:pt idx="26">
                  <c:v>77.400000000000006</c:v>
                </c:pt>
                <c:pt idx="27">
                  <c:v>77.599999999999994</c:v>
                </c:pt>
                <c:pt idx="28">
                  <c:v>77.8</c:v>
                </c:pt>
                <c:pt idx="29">
                  <c:v>78</c:v>
                </c:pt>
                <c:pt idx="30">
                  <c:v>77.900000000000006</c:v>
                </c:pt>
                <c:pt idx="31">
                  <c:v>78.099999999999994</c:v>
                </c:pt>
                <c:pt idx="32">
                  <c:v>78.099999999999994</c:v>
                </c:pt>
                <c:pt idx="33">
                  <c:v>78.7</c:v>
                </c:pt>
                <c:pt idx="34">
                  <c:v>78.3</c:v>
                </c:pt>
              </c:numCache>
            </c:numRef>
          </c:val>
          <c:smooth val="0"/>
          <c:extLst>
            <c:ext xmlns:c16="http://schemas.microsoft.com/office/drawing/2014/chart" uri="{C3380CC4-5D6E-409C-BE32-E72D297353CC}">
              <c16:uniqueId val="{0000000C-A8E6-472D-A0DF-C1040E17A662}"/>
            </c:ext>
          </c:extLst>
        </c:ser>
        <c:ser>
          <c:idx val="12"/>
          <c:order val="11"/>
          <c:tx>
            <c:strRef>
              <c:f>'Data 4.3a'!$A$17</c:f>
              <c:strCache>
                <c:ptCount val="1"/>
                <c:pt idx="0">
                  <c:v>Greece</c:v>
                </c:pt>
              </c:strCache>
            </c:strRef>
          </c:tx>
          <c:spPr>
            <a:ln w="12700">
              <a:solidFill>
                <a:srgbClr val="C00000"/>
              </a:solidFill>
            </a:ln>
          </c:spPr>
          <c:marker>
            <c:symbol val="none"/>
          </c:marker>
          <c:dPt>
            <c:idx val="0"/>
            <c:marker>
              <c:symbol val="circle"/>
              <c:size val="7"/>
              <c:spPr>
                <a:solidFill>
                  <a:schemeClr val="bg1"/>
                </a:solidFill>
                <a:ln w="28575">
                  <a:solidFill>
                    <a:schemeClr val="bg1">
                      <a:lumMod val="50000"/>
                    </a:schemeClr>
                  </a:solidFill>
                </a:ln>
              </c:spPr>
            </c:marker>
            <c:bubble3D val="0"/>
            <c:extLst>
              <c:ext xmlns:c16="http://schemas.microsoft.com/office/drawing/2014/chart" uri="{C3380CC4-5D6E-409C-BE32-E72D297353CC}">
                <c16:uniqueId val="{0000000D-A8E6-472D-A0DF-C1040E17A662}"/>
              </c:ext>
            </c:extLst>
          </c:dPt>
          <c:dLbls>
            <c:dLbl>
              <c:idx val="0"/>
              <c:layout>
                <c:manualLayout>
                  <c:x val="-1.22508038585209E-2"/>
                  <c:y val="-6.4567445674456783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A8E6-472D-A0DF-C1040E17A662}"/>
                </c:ext>
              </c:extLst>
            </c:dLbl>
            <c:spPr>
              <a:noFill/>
              <a:ln>
                <a:noFill/>
              </a:ln>
              <a:effectLst/>
            </c:spPr>
            <c:txPr>
              <a:bodyPr/>
              <a:lstStyle/>
              <a:p>
                <a:pPr>
                  <a:defRPr b="1">
                    <a:solidFill>
                      <a:schemeClr val="bg1">
                        <a:lumMod val="50000"/>
                      </a:schemeClr>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4.3a'!$C$17:$AK$17</c:f>
              <c:numCache>
                <c:formatCode>0.0</c:formatCode>
                <c:ptCount val="35"/>
                <c:pt idx="0">
                  <c:v>73.400000000000006</c:v>
                </c:pt>
                <c:pt idx="1">
                  <c:v>73.599999999999994</c:v>
                </c:pt>
                <c:pt idx="2">
                  <c:v>73.400000000000006</c:v>
                </c:pt>
                <c:pt idx="3">
                  <c:v>73.8</c:v>
                </c:pt>
                <c:pt idx="4">
                  <c:v>73.5</c:v>
                </c:pt>
                <c:pt idx="5">
                  <c:v>74.099999999999994</c:v>
                </c:pt>
                <c:pt idx="6">
                  <c:v>73.900000000000006</c:v>
                </c:pt>
                <c:pt idx="7">
                  <c:v>74.3</c:v>
                </c:pt>
                <c:pt idx="8">
                  <c:v>74.5</c:v>
                </c:pt>
                <c:pt idx="9">
                  <c:v>74.7</c:v>
                </c:pt>
                <c:pt idx="10">
                  <c:v>74.8</c:v>
                </c:pt>
                <c:pt idx="11">
                  <c:v>74.7</c:v>
                </c:pt>
                <c:pt idx="12">
                  <c:v>75.099999999999994</c:v>
                </c:pt>
                <c:pt idx="13">
                  <c:v>75.3</c:v>
                </c:pt>
                <c:pt idx="14">
                  <c:v>75.2</c:v>
                </c:pt>
                <c:pt idx="15">
                  <c:v>75.3</c:v>
                </c:pt>
                <c:pt idx="16">
                  <c:v>75.7</c:v>
                </c:pt>
                <c:pt idx="17">
                  <c:v>75.8</c:v>
                </c:pt>
                <c:pt idx="18">
                  <c:v>75.900000000000006</c:v>
                </c:pt>
                <c:pt idx="19">
                  <c:v>75.900000000000006</c:v>
                </c:pt>
                <c:pt idx="20">
                  <c:v>76.3</c:v>
                </c:pt>
                <c:pt idx="21">
                  <c:v>76.400000000000006</c:v>
                </c:pt>
                <c:pt idx="22">
                  <c:v>76.599999999999994</c:v>
                </c:pt>
                <c:pt idx="23">
                  <c:v>76.599999999999994</c:v>
                </c:pt>
                <c:pt idx="24">
                  <c:v>76.8</c:v>
                </c:pt>
                <c:pt idx="25">
                  <c:v>77.099999999999994</c:v>
                </c:pt>
                <c:pt idx="26">
                  <c:v>76.900000000000006</c:v>
                </c:pt>
                <c:pt idx="27">
                  <c:v>77.5</c:v>
                </c:pt>
                <c:pt idx="28">
                  <c:v>77.5</c:v>
                </c:pt>
                <c:pt idx="29">
                  <c:v>78</c:v>
                </c:pt>
                <c:pt idx="30">
                  <c:v>78</c:v>
                </c:pt>
                <c:pt idx="31">
                  <c:v>78</c:v>
                </c:pt>
                <c:pt idx="32">
                  <c:v>78.7</c:v>
                </c:pt>
                <c:pt idx="33">
                  <c:v>78.8</c:v>
                </c:pt>
                <c:pt idx="34">
                  <c:v>78.5</c:v>
                </c:pt>
              </c:numCache>
            </c:numRef>
          </c:val>
          <c:smooth val="0"/>
          <c:extLst>
            <c:ext xmlns:c16="http://schemas.microsoft.com/office/drawing/2014/chart" uri="{C3380CC4-5D6E-409C-BE32-E72D297353CC}">
              <c16:uniqueId val="{0000000E-A8E6-472D-A0DF-C1040E17A662}"/>
            </c:ext>
          </c:extLst>
        </c:ser>
        <c:ser>
          <c:idx val="13"/>
          <c:order val="12"/>
          <c:tx>
            <c:strRef>
              <c:f>'Data 4.3a'!$A$18</c:f>
              <c:strCache>
                <c:ptCount val="1"/>
                <c:pt idx="0">
                  <c:v>Hungary</c:v>
                </c:pt>
              </c:strCache>
            </c:strRef>
          </c:tx>
          <c:spPr>
            <a:ln w="12700">
              <a:solidFill>
                <a:srgbClr val="00B05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4.3a'!$C$18:$AK$18</c:f>
              <c:numCache>
                <c:formatCode>0.0</c:formatCode>
                <c:ptCount val="35"/>
                <c:pt idx="0">
                  <c:v>65.5</c:v>
                </c:pt>
                <c:pt idx="1">
                  <c:v>65.7</c:v>
                </c:pt>
                <c:pt idx="2">
                  <c:v>65.099999999999994</c:v>
                </c:pt>
                <c:pt idx="3">
                  <c:v>65.099999999999994</c:v>
                </c:pt>
                <c:pt idx="4">
                  <c:v>65.099999999999994</c:v>
                </c:pt>
                <c:pt idx="5">
                  <c:v>65.3</c:v>
                </c:pt>
                <c:pt idx="6">
                  <c:v>65.7</c:v>
                </c:pt>
                <c:pt idx="7">
                  <c:v>66.2</c:v>
                </c:pt>
                <c:pt idx="8">
                  <c:v>65.400000000000006</c:v>
                </c:pt>
                <c:pt idx="9">
                  <c:v>65.2</c:v>
                </c:pt>
                <c:pt idx="10">
                  <c:v>65.099999999999994</c:v>
                </c:pt>
                <c:pt idx="11">
                  <c:v>64.7</c:v>
                </c:pt>
                <c:pt idx="12">
                  <c:v>64.7</c:v>
                </c:pt>
                <c:pt idx="13">
                  <c:v>65</c:v>
                </c:pt>
                <c:pt idx="14">
                  <c:v>65.400000000000006</c:v>
                </c:pt>
                <c:pt idx="15">
                  <c:v>66.3</c:v>
                </c:pt>
                <c:pt idx="16">
                  <c:v>66.7</c:v>
                </c:pt>
                <c:pt idx="17">
                  <c:v>66.5</c:v>
                </c:pt>
                <c:pt idx="18">
                  <c:v>66.7</c:v>
                </c:pt>
                <c:pt idx="19">
                  <c:v>67.5</c:v>
                </c:pt>
                <c:pt idx="20">
                  <c:v>68.2</c:v>
                </c:pt>
                <c:pt idx="21">
                  <c:v>68.3</c:v>
                </c:pt>
                <c:pt idx="22">
                  <c:v>68.400000000000006</c:v>
                </c:pt>
                <c:pt idx="23">
                  <c:v>68.7</c:v>
                </c:pt>
                <c:pt idx="24">
                  <c:v>68.7</c:v>
                </c:pt>
                <c:pt idx="25">
                  <c:v>69.2</c:v>
                </c:pt>
                <c:pt idx="26">
                  <c:v>69.400000000000006</c:v>
                </c:pt>
                <c:pt idx="27">
                  <c:v>70</c:v>
                </c:pt>
                <c:pt idx="28">
                  <c:v>70.3</c:v>
                </c:pt>
                <c:pt idx="29">
                  <c:v>70.7</c:v>
                </c:pt>
                <c:pt idx="30">
                  <c:v>71.2</c:v>
                </c:pt>
                <c:pt idx="31">
                  <c:v>71.599999999999994</c:v>
                </c:pt>
                <c:pt idx="32">
                  <c:v>72.2</c:v>
                </c:pt>
                <c:pt idx="33">
                  <c:v>72.3</c:v>
                </c:pt>
                <c:pt idx="34">
                  <c:v>72.3</c:v>
                </c:pt>
              </c:numCache>
            </c:numRef>
          </c:val>
          <c:smooth val="0"/>
          <c:extLst>
            <c:ext xmlns:c16="http://schemas.microsoft.com/office/drawing/2014/chart" uri="{C3380CC4-5D6E-409C-BE32-E72D297353CC}">
              <c16:uniqueId val="{0000000F-A8E6-472D-A0DF-C1040E17A662}"/>
            </c:ext>
          </c:extLst>
        </c:ser>
        <c:ser>
          <c:idx val="14"/>
          <c:order val="13"/>
          <c:tx>
            <c:strRef>
              <c:f>'Data 4.3a'!$A$19</c:f>
              <c:strCache>
                <c:ptCount val="1"/>
                <c:pt idx="0">
                  <c:v>Ireland</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4.3a'!$C$19:$AK$19</c:f>
              <c:numCache>
                <c:formatCode>0.0</c:formatCode>
                <c:ptCount val="35"/>
                <c:pt idx="5">
                  <c:v>70.8</c:v>
                </c:pt>
                <c:pt idx="6">
                  <c:v>71.599999999999994</c:v>
                </c:pt>
                <c:pt idx="7">
                  <c:v>71.7</c:v>
                </c:pt>
                <c:pt idx="8">
                  <c:v>71.7</c:v>
                </c:pt>
                <c:pt idx="9">
                  <c:v>72.099999999999994</c:v>
                </c:pt>
                <c:pt idx="10">
                  <c:v>72.3</c:v>
                </c:pt>
                <c:pt idx="11">
                  <c:v>72.7</c:v>
                </c:pt>
                <c:pt idx="12">
                  <c:v>72.5</c:v>
                </c:pt>
                <c:pt idx="13">
                  <c:v>73.099999999999994</c:v>
                </c:pt>
                <c:pt idx="14">
                  <c:v>72.8</c:v>
                </c:pt>
                <c:pt idx="15">
                  <c:v>73.099999999999994</c:v>
                </c:pt>
                <c:pt idx="16">
                  <c:v>73.400000000000006</c:v>
                </c:pt>
                <c:pt idx="17">
                  <c:v>73.400000000000006</c:v>
                </c:pt>
                <c:pt idx="18">
                  <c:v>73.400000000000006</c:v>
                </c:pt>
                <c:pt idx="19">
                  <c:v>74</c:v>
                </c:pt>
                <c:pt idx="20">
                  <c:v>74.5</c:v>
                </c:pt>
                <c:pt idx="21">
                  <c:v>75</c:v>
                </c:pt>
                <c:pt idx="22">
                  <c:v>75.7</c:v>
                </c:pt>
                <c:pt idx="23">
                  <c:v>76.099999999999994</c:v>
                </c:pt>
                <c:pt idx="24">
                  <c:v>76.7</c:v>
                </c:pt>
                <c:pt idx="25">
                  <c:v>76.900000000000006</c:v>
                </c:pt>
                <c:pt idx="26">
                  <c:v>77.3</c:v>
                </c:pt>
                <c:pt idx="27">
                  <c:v>77.900000000000006</c:v>
                </c:pt>
                <c:pt idx="28">
                  <c:v>77.8</c:v>
                </c:pt>
                <c:pt idx="29">
                  <c:v>78.5</c:v>
                </c:pt>
                <c:pt idx="30">
                  <c:v>78.599999999999994</c:v>
                </c:pt>
                <c:pt idx="31">
                  <c:v>78.7</c:v>
                </c:pt>
                <c:pt idx="32">
                  <c:v>79</c:v>
                </c:pt>
                <c:pt idx="33">
                  <c:v>79.3</c:v>
                </c:pt>
                <c:pt idx="34">
                  <c:v>79.599999999999994</c:v>
                </c:pt>
              </c:numCache>
            </c:numRef>
          </c:val>
          <c:smooth val="0"/>
          <c:extLst>
            <c:ext xmlns:c16="http://schemas.microsoft.com/office/drawing/2014/chart" uri="{C3380CC4-5D6E-409C-BE32-E72D297353CC}">
              <c16:uniqueId val="{00000010-A8E6-472D-A0DF-C1040E17A662}"/>
            </c:ext>
          </c:extLst>
        </c:ser>
        <c:ser>
          <c:idx val="15"/>
          <c:order val="14"/>
          <c:tx>
            <c:strRef>
              <c:f>'Data 4.3a'!$A$20</c:f>
              <c:strCache>
                <c:ptCount val="1"/>
                <c:pt idx="0">
                  <c:v>Italy</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4.3a'!$C$20:$AK$20</c:f>
              <c:numCache>
                <c:formatCode>0.0</c:formatCode>
                <c:ptCount val="35"/>
                <c:pt idx="4">
                  <c:v>72.3</c:v>
                </c:pt>
                <c:pt idx="5">
                  <c:v>72.599999999999994</c:v>
                </c:pt>
                <c:pt idx="6">
                  <c:v>73</c:v>
                </c:pt>
                <c:pt idx="7">
                  <c:v>73.2</c:v>
                </c:pt>
                <c:pt idx="8">
                  <c:v>73.599999999999994</c:v>
                </c:pt>
                <c:pt idx="9">
                  <c:v>73.8</c:v>
                </c:pt>
                <c:pt idx="10">
                  <c:v>73.8</c:v>
                </c:pt>
                <c:pt idx="11">
                  <c:v>74.2</c:v>
                </c:pt>
                <c:pt idx="12">
                  <c:v>74.599999999999994</c:v>
                </c:pt>
                <c:pt idx="13">
                  <c:v>74.8</c:v>
                </c:pt>
                <c:pt idx="14">
                  <c:v>75</c:v>
                </c:pt>
                <c:pt idx="15">
                  <c:v>75.400000000000006</c:v>
                </c:pt>
                <c:pt idx="16">
                  <c:v>75.8</c:v>
                </c:pt>
                <c:pt idx="17">
                  <c:v>76</c:v>
                </c:pt>
                <c:pt idx="18">
                  <c:v>76.400000000000006</c:v>
                </c:pt>
                <c:pt idx="19">
                  <c:v>76.900000000000006</c:v>
                </c:pt>
                <c:pt idx="20">
                  <c:v>77.2</c:v>
                </c:pt>
                <c:pt idx="21">
                  <c:v>77.400000000000006</c:v>
                </c:pt>
                <c:pt idx="22">
                  <c:v>77.3</c:v>
                </c:pt>
                <c:pt idx="23">
                  <c:v>78</c:v>
                </c:pt>
                <c:pt idx="24">
                  <c:v>78.099999999999994</c:v>
                </c:pt>
                <c:pt idx="25">
                  <c:v>78.599999999999994</c:v>
                </c:pt>
                <c:pt idx="26">
                  <c:v>78.8</c:v>
                </c:pt>
                <c:pt idx="27">
                  <c:v>78.900000000000006</c:v>
                </c:pt>
                <c:pt idx="28">
                  <c:v>79.099999999999994</c:v>
                </c:pt>
                <c:pt idx="29">
                  <c:v>79.5</c:v>
                </c:pt>
                <c:pt idx="30">
                  <c:v>79.7</c:v>
                </c:pt>
                <c:pt idx="31">
                  <c:v>79.8</c:v>
                </c:pt>
                <c:pt idx="32">
                  <c:v>80.3</c:v>
                </c:pt>
                <c:pt idx="33">
                  <c:v>80.7</c:v>
                </c:pt>
                <c:pt idx="34">
                  <c:v>80.3</c:v>
                </c:pt>
              </c:numCache>
            </c:numRef>
          </c:val>
          <c:smooth val="0"/>
          <c:extLst>
            <c:ext xmlns:c16="http://schemas.microsoft.com/office/drawing/2014/chart" uri="{C3380CC4-5D6E-409C-BE32-E72D297353CC}">
              <c16:uniqueId val="{00000011-A8E6-472D-A0DF-C1040E17A662}"/>
            </c:ext>
          </c:extLst>
        </c:ser>
        <c:ser>
          <c:idx val="16"/>
          <c:order val="15"/>
          <c:tx>
            <c:strRef>
              <c:f>'Data 4.3a'!$A$21</c:f>
              <c:strCache>
                <c:ptCount val="1"/>
                <c:pt idx="0">
                  <c:v>Latvia</c:v>
                </c:pt>
              </c:strCache>
            </c:strRef>
          </c:tx>
          <c:spPr>
            <a:ln w="12700">
              <a:solidFill>
                <a:srgbClr val="00B05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4.3a'!$C$21:$AK$21</c:f>
              <c:numCache>
                <c:formatCode>0.0</c:formatCode>
                <c:ptCount val="35"/>
                <c:pt idx="21">
                  <c:v>64.400000000000006</c:v>
                </c:pt>
                <c:pt idx="22">
                  <c:v>65.3</c:v>
                </c:pt>
                <c:pt idx="23">
                  <c:v>65.599999999999994</c:v>
                </c:pt>
                <c:pt idx="24">
                  <c:v>64.900000000000006</c:v>
                </c:pt>
                <c:pt idx="25">
                  <c:v>65</c:v>
                </c:pt>
                <c:pt idx="26">
                  <c:v>65.3</c:v>
                </c:pt>
                <c:pt idx="27">
                  <c:v>66.5</c:v>
                </c:pt>
                <c:pt idx="28">
                  <c:v>67.5</c:v>
                </c:pt>
                <c:pt idx="29">
                  <c:v>67.900000000000006</c:v>
                </c:pt>
                <c:pt idx="30">
                  <c:v>68.599999999999994</c:v>
                </c:pt>
                <c:pt idx="31">
                  <c:v>68.900000000000006</c:v>
                </c:pt>
                <c:pt idx="32">
                  <c:v>69.3</c:v>
                </c:pt>
                <c:pt idx="33">
                  <c:v>69.099999999999994</c:v>
                </c:pt>
                <c:pt idx="34">
                  <c:v>69.7</c:v>
                </c:pt>
              </c:numCache>
            </c:numRef>
          </c:val>
          <c:smooth val="0"/>
          <c:extLst>
            <c:ext xmlns:c16="http://schemas.microsoft.com/office/drawing/2014/chart" uri="{C3380CC4-5D6E-409C-BE32-E72D297353CC}">
              <c16:uniqueId val="{00000012-A8E6-472D-A0DF-C1040E17A662}"/>
            </c:ext>
          </c:extLst>
        </c:ser>
        <c:ser>
          <c:idx val="17"/>
          <c:order val="16"/>
          <c:tx>
            <c:strRef>
              <c:f>'Data 4.3a'!$A$22</c:f>
              <c:strCache>
                <c:ptCount val="1"/>
                <c:pt idx="0">
                  <c:v>Lithuania</c:v>
                </c:pt>
              </c:strCache>
            </c:strRef>
          </c:tx>
          <c:spPr>
            <a:ln w="12700">
              <a:solidFill>
                <a:srgbClr val="00B050"/>
              </a:solidFill>
            </a:ln>
          </c:spPr>
          <c:marker>
            <c:symbol val="none"/>
          </c:marker>
          <c:dPt>
            <c:idx val="34"/>
            <c:marker>
              <c:symbol val="circle"/>
              <c:size val="7"/>
              <c:spPr>
                <a:solidFill>
                  <a:schemeClr val="bg1"/>
                </a:solidFill>
                <a:ln w="28575">
                  <a:solidFill>
                    <a:schemeClr val="bg1">
                      <a:lumMod val="50000"/>
                    </a:schemeClr>
                  </a:solidFill>
                </a:ln>
              </c:spPr>
            </c:marker>
            <c:bubble3D val="0"/>
            <c:extLst>
              <c:ext xmlns:c16="http://schemas.microsoft.com/office/drawing/2014/chart" uri="{C3380CC4-5D6E-409C-BE32-E72D297353CC}">
                <c16:uniqueId val="{00000013-A8E6-472D-A0DF-C1040E17A662}"/>
              </c:ext>
            </c:extLst>
          </c:dPt>
          <c:dLbls>
            <c:dLbl>
              <c:idx val="34"/>
              <c:layout>
                <c:manualLayout>
                  <c:x val="3.6461223756632057E-6"/>
                  <c:y val="1.4477838157554249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A8E6-472D-A0DF-C1040E17A662}"/>
                </c:ext>
              </c:extLst>
            </c:dLbl>
            <c:spPr>
              <a:noFill/>
              <a:ln>
                <a:noFill/>
              </a:ln>
              <a:effectLst/>
            </c:spPr>
            <c:txPr>
              <a:bodyPr/>
              <a:lstStyle/>
              <a:p>
                <a:pPr>
                  <a:defRPr b="1">
                    <a:solidFill>
                      <a:schemeClr val="bg1">
                        <a:lumMod val="50000"/>
                      </a:schemeClr>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4.3a'!$C$22:$AK$22</c:f>
              <c:numCache>
                <c:formatCode>0.0</c:formatCode>
                <c:ptCount val="35"/>
                <c:pt idx="0">
                  <c:v>65.3</c:v>
                </c:pt>
                <c:pt idx="1">
                  <c:v>65.7</c:v>
                </c:pt>
                <c:pt idx="2">
                  <c:v>65.7</c:v>
                </c:pt>
                <c:pt idx="3">
                  <c:v>65.099999999999994</c:v>
                </c:pt>
                <c:pt idx="4">
                  <c:v>65.599999999999994</c:v>
                </c:pt>
                <c:pt idx="5">
                  <c:v>67.8</c:v>
                </c:pt>
                <c:pt idx="6">
                  <c:v>67.599999999999994</c:v>
                </c:pt>
                <c:pt idx="7">
                  <c:v>67.400000000000006</c:v>
                </c:pt>
                <c:pt idx="8">
                  <c:v>66.900000000000006</c:v>
                </c:pt>
                <c:pt idx="9">
                  <c:v>66.400000000000006</c:v>
                </c:pt>
                <c:pt idx="10">
                  <c:v>65.099999999999994</c:v>
                </c:pt>
                <c:pt idx="11">
                  <c:v>64.8</c:v>
                </c:pt>
                <c:pt idx="12">
                  <c:v>63.1</c:v>
                </c:pt>
                <c:pt idx="13">
                  <c:v>62.5</c:v>
                </c:pt>
                <c:pt idx="14">
                  <c:v>63.3</c:v>
                </c:pt>
                <c:pt idx="15">
                  <c:v>64.599999999999994</c:v>
                </c:pt>
                <c:pt idx="16">
                  <c:v>65.5</c:v>
                </c:pt>
                <c:pt idx="17">
                  <c:v>66</c:v>
                </c:pt>
                <c:pt idx="18">
                  <c:v>66.3</c:v>
                </c:pt>
                <c:pt idx="19">
                  <c:v>66.7</c:v>
                </c:pt>
                <c:pt idx="20">
                  <c:v>65.900000000000006</c:v>
                </c:pt>
                <c:pt idx="21">
                  <c:v>66.099999999999994</c:v>
                </c:pt>
                <c:pt idx="22">
                  <c:v>66.400000000000006</c:v>
                </c:pt>
                <c:pt idx="23">
                  <c:v>66.2</c:v>
                </c:pt>
                <c:pt idx="24">
                  <c:v>65.2</c:v>
                </c:pt>
                <c:pt idx="25">
                  <c:v>65</c:v>
                </c:pt>
                <c:pt idx="26">
                  <c:v>64.5</c:v>
                </c:pt>
                <c:pt idx="27">
                  <c:v>65.900000000000006</c:v>
                </c:pt>
                <c:pt idx="28">
                  <c:v>67.099999999999994</c:v>
                </c:pt>
                <c:pt idx="29">
                  <c:v>67.599999999999994</c:v>
                </c:pt>
                <c:pt idx="30">
                  <c:v>68.099999999999994</c:v>
                </c:pt>
                <c:pt idx="31">
                  <c:v>68.400000000000006</c:v>
                </c:pt>
                <c:pt idx="32">
                  <c:v>68.5</c:v>
                </c:pt>
                <c:pt idx="33">
                  <c:v>69.2</c:v>
                </c:pt>
                <c:pt idx="34">
                  <c:v>69.2</c:v>
                </c:pt>
              </c:numCache>
            </c:numRef>
          </c:val>
          <c:smooth val="0"/>
          <c:extLst>
            <c:ext xmlns:c16="http://schemas.microsoft.com/office/drawing/2014/chart" uri="{C3380CC4-5D6E-409C-BE32-E72D297353CC}">
              <c16:uniqueId val="{00000014-A8E6-472D-A0DF-C1040E17A662}"/>
            </c:ext>
          </c:extLst>
        </c:ser>
        <c:ser>
          <c:idx val="18"/>
          <c:order val="17"/>
          <c:tx>
            <c:strRef>
              <c:f>'Data 4.3a'!$A$23</c:f>
              <c:strCache>
                <c:ptCount val="1"/>
                <c:pt idx="0">
                  <c:v>Luxembourg</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4.3a'!$C$23:$AK$23</c:f>
              <c:numCache>
                <c:formatCode>0.0</c:formatCode>
                <c:ptCount val="35"/>
                <c:pt idx="0">
                  <c:v>68.900000000000006</c:v>
                </c:pt>
                <c:pt idx="1">
                  <c:v>68.900000000000006</c:v>
                </c:pt>
                <c:pt idx="2">
                  <c:v>69.900000000000006</c:v>
                </c:pt>
                <c:pt idx="3">
                  <c:v>69.7</c:v>
                </c:pt>
                <c:pt idx="4">
                  <c:v>70.3</c:v>
                </c:pt>
                <c:pt idx="5">
                  <c:v>70.7</c:v>
                </c:pt>
                <c:pt idx="6">
                  <c:v>70.599999999999994</c:v>
                </c:pt>
                <c:pt idx="7">
                  <c:v>71</c:v>
                </c:pt>
                <c:pt idx="8">
                  <c:v>71.2</c:v>
                </c:pt>
                <c:pt idx="9">
                  <c:v>72.400000000000006</c:v>
                </c:pt>
                <c:pt idx="10">
                  <c:v>72</c:v>
                </c:pt>
                <c:pt idx="11">
                  <c:v>71.900000000000006</c:v>
                </c:pt>
                <c:pt idx="12">
                  <c:v>72.2</c:v>
                </c:pt>
                <c:pt idx="13">
                  <c:v>73.2</c:v>
                </c:pt>
                <c:pt idx="14">
                  <c:v>73</c:v>
                </c:pt>
                <c:pt idx="15">
                  <c:v>73.3</c:v>
                </c:pt>
                <c:pt idx="16">
                  <c:v>74</c:v>
                </c:pt>
                <c:pt idx="17">
                  <c:v>73.7</c:v>
                </c:pt>
                <c:pt idx="18">
                  <c:v>74.400000000000006</c:v>
                </c:pt>
                <c:pt idx="19">
                  <c:v>74.599999999999994</c:v>
                </c:pt>
                <c:pt idx="20">
                  <c:v>75.099999999999994</c:v>
                </c:pt>
                <c:pt idx="21">
                  <c:v>74.599999999999994</c:v>
                </c:pt>
                <c:pt idx="22">
                  <c:v>74.8</c:v>
                </c:pt>
                <c:pt idx="23">
                  <c:v>76</c:v>
                </c:pt>
                <c:pt idx="24">
                  <c:v>76.7</c:v>
                </c:pt>
                <c:pt idx="25">
                  <c:v>76.8</c:v>
                </c:pt>
                <c:pt idx="26">
                  <c:v>76.7</c:v>
                </c:pt>
                <c:pt idx="27">
                  <c:v>78.099999999999994</c:v>
                </c:pt>
                <c:pt idx="28">
                  <c:v>78.099999999999994</c:v>
                </c:pt>
                <c:pt idx="29">
                  <c:v>77.900000000000006</c:v>
                </c:pt>
                <c:pt idx="30">
                  <c:v>78.5</c:v>
                </c:pt>
                <c:pt idx="31">
                  <c:v>79.099999999999994</c:v>
                </c:pt>
                <c:pt idx="32">
                  <c:v>79.8</c:v>
                </c:pt>
                <c:pt idx="33">
                  <c:v>79.400000000000006</c:v>
                </c:pt>
                <c:pt idx="34">
                  <c:v>80</c:v>
                </c:pt>
              </c:numCache>
            </c:numRef>
          </c:val>
          <c:smooth val="0"/>
          <c:extLst>
            <c:ext xmlns:c16="http://schemas.microsoft.com/office/drawing/2014/chart" uri="{C3380CC4-5D6E-409C-BE32-E72D297353CC}">
              <c16:uniqueId val="{00000015-A8E6-472D-A0DF-C1040E17A662}"/>
            </c:ext>
          </c:extLst>
        </c:ser>
        <c:ser>
          <c:idx val="19"/>
          <c:order val="18"/>
          <c:tx>
            <c:strRef>
              <c:f>'Data 4.3a'!$A$24</c:f>
              <c:strCache>
                <c:ptCount val="1"/>
                <c:pt idx="0">
                  <c:v>Malta</c:v>
                </c:pt>
              </c:strCache>
            </c:strRef>
          </c:tx>
          <c:spPr>
            <a:ln w="12700">
              <a:solidFill>
                <a:schemeClr val="bg1">
                  <a:lumMod val="50000"/>
                </a:schemeClr>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4.3a'!$C$24:$AK$24</c:f>
              <c:numCache>
                <c:formatCode>0.0</c:formatCode>
                <c:ptCount val="35"/>
                <c:pt idx="0">
                  <c:v>69</c:v>
                </c:pt>
                <c:pt idx="14">
                  <c:v>74.900000000000006</c:v>
                </c:pt>
                <c:pt idx="15">
                  <c:v>75</c:v>
                </c:pt>
                <c:pt idx="16">
                  <c:v>75.3</c:v>
                </c:pt>
                <c:pt idx="17">
                  <c:v>75.099999999999994</c:v>
                </c:pt>
                <c:pt idx="18">
                  <c:v>75.5</c:v>
                </c:pt>
                <c:pt idx="19">
                  <c:v>76.3</c:v>
                </c:pt>
                <c:pt idx="20">
                  <c:v>76.599999999999994</c:v>
                </c:pt>
                <c:pt idx="21">
                  <c:v>76.3</c:v>
                </c:pt>
                <c:pt idx="22">
                  <c:v>76.400000000000006</c:v>
                </c:pt>
                <c:pt idx="23">
                  <c:v>77.400000000000006</c:v>
                </c:pt>
                <c:pt idx="24">
                  <c:v>77.3</c:v>
                </c:pt>
                <c:pt idx="25">
                  <c:v>77</c:v>
                </c:pt>
                <c:pt idx="26">
                  <c:v>77.5</c:v>
                </c:pt>
                <c:pt idx="27">
                  <c:v>77.099999999999994</c:v>
                </c:pt>
                <c:pt idx="28">
                  <c:v>77.900000000000006</c:v>
                </c:pt>
                <c:pt idx="29">
                  <c:v>79.3</c:v>
                </c:pt>
                <c:pt idx="30">
                  <c:v>78.599999999999994</c:v>
                </c:pt>
                <c:pt idx="31">
                  <c:v>78.599999999999994</c:v>
                </c:pt>
                <c:pt idx="32">
                  <c:v>79.599999999999994</c:v>
                </c:pt>
                <c:pt idx="33">
                  <c:v>79.8</c:v>
                </c:pt>
                <c:pt idx="34">
                  <c:v>79.7</c:v>
                </c:pt>
              </c:numCache>
            </c:numRef>
          </c:val>
          <c:smooth val="0"/>
          <c:extLst>
            <c:ext xmlns:c16="http://schemas.microsoft.com/office/drawing/2014/chart" uri="{C3380CC4-5D6E-409C-BE32-E72D297353CC}">
              <c16:uniqueId val="{00000016-A8E6-472D-A0DF-C1040E17A662}"/>
            </c:ext>
          </c:extLst>
        </c:ser>
        <c:ser>
          <c:idx val="20"/>
          <c:order val="19"/>
          <c:tx>
            <c:strRef>
              <c:f>'Data 4.3a'!$A$25</c:f>
              <c:strCache>
                <c:ptCount val="1"/>
                <c:pt idx="0">
                  <c:v>Netherlands</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4.3a'!$C$25:$AK$25</c:f>
              <c:numCache>
                <c:formatCode>0.0</c:formatCode>
                <c:ptCount val="35"/>
                <c:pt idx="4">
                  <c:v>73.099999999999994</c:v>
                </c:pt>
                <c:pt idx="5">
                  <c:v>73.099999999999994</c:v>
                </c:pt>
                <c:pt idx="6">
                  <c:v>73.5</c:v>
                </c:pt>
                <c:pt idx="7">
                  <c:v>73.7</c:v>
                </c:pt>
                <c:pt idx="8">
                  <c:v>73.7</c:v>
                </c:pt>
                <c:pt idx="9">
                  <c:v>73.8</c:v>
                </c:pt>
                <c:pt idx="10">
                  <c:v>74.099999999999994</c:v>
                </c:pt>
                <c:pt idx="11">
                  <c:v>74.3</c:v>
                </c:pt>
                <c:pt idx="12">
                  <c:v>74</c:v>
                </c:pt>
                <c:pt idx="13">
                  <c:v>74.599999999999994</c:v>
                </c:pt>
                <c:pt idx="14">
                  <c:v>74.599999999999994</c:v>
                </c:pt>
                <c:pt idx="15">
                  <c:v>74.7</c:v>
                </c:pt>
                <c:pt idx="16">
                  <c:v>75.2</c:v>
                </c:pt>
                <c:pt idx="17">
                  <c:v>75.2</c:v>
                </c:pt>
                <c:pt idx="18">
                  <c:v>75.3</c:v>
                </c:pt>
                <c:pt idx="19">
                  <c:v>75.599999999999994</c:v>
                </c:pt>
                <c:pt idx="20">
                  <c:v>75.8</c:v>
                </c:pt>
                <c:pt idx="21">
                  <c:v>76</c:v>
                </c:pt>
                <c:pt idx="22">
                  <c:v>76.3</c:v>
                </c:pt>
                <c:pt idx="23">
                  <c:v>76.900000000000006</c:v>
                </c:pt>
                <c:pt idx="24">
                  <c:v>77.2</c:v>
                </c:pt>
                <c:pt idx="25">
                  <c:v>77.7</c:v>
                </c:pt>
                <c:pt idx="26">
                  <c:v>78.099999999999994</c:v>
                </c:pt>
                <c:pt idx="27">
                  <c:v>78.400000000000006</c:v>
                </c:pt>
                <c:pt idx="28">
                  <c:v>78.7</c:v>
                </c:pt>
                <c:pt idx="29">
                  <c:v>78.900000000000006</c:v>
                </c:pt>
                <c:pt idx="30">
                  <c:v>79.400000000000006</c:v>
                </c:pt>
                <c:pt idx="31">
                  <c:v>79.3</c:v>
                </c:pt>
                <c:pt idx="32">
                  <c:v>79.5</c:v>
                </c:pt>
                <c:pt idx="33">
                  <c:v>80</c:v>
                </c:pt>
                <c:pt idx="34">
                  <c:v>79.900000000000006</c:v>
                </c:pt>
              </c:numCache>
            </c:numRef>
          </c:val>
          <c:smooth val="0"/>
          <c:extLst>
            <c:ext xmlns:c16="http://schemas.microsoft.com/office/drawing/2014/chart" uri="{C3380CC4-5D6E-409C-BE32-E72D297353CC}">
              <c16:uniqueId val="{00000017-A8E6-472D-A0DF-C1040E17A662}"/>
            </c:ext>
          </c:extLst>
        </c:ser>
        <c:ser>
          <c:idx val="22"/>
          <c:order val="20"/>
          <c:tx>
            <c:strRef>
              <c:f>'Data 4.3a'!$A$26</c:f>
              <c:strCache>
                <c:ptCount val="1"/>
                <c:pt idx="0">
                  <c:v>Poland</c:v>
                </c:pt>
              </c:strCache>
            </c:strRef>
          </c:tx>
          <c:spPr>
            <a:ln w="12700">
              <a:solidFill>
                <a:srgbClr val="00B05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4.3a'!$C$26:$AK$26</c:f>
              <c:numCache>
                <c:formatCode>0.0</c:formatCode>
                <c:ptCount val="35"/>
                <c:pt idx="9">
                  <c:v>66.3</c:v>
                </c:pt>
                <c:pt idx="10">
                  <c:v>65.900000000000006</c:v>
                </c:pt>
                <c:pt idx="11">
                  <c:v>66.5</c:v>
                </c:pt>
                <c:pt idx="12">
                  <c:v>67.2</c:v>
                </c:pt>
                <c:pt idx="13">
                  <c:v>67.5</c:v>
                </c:pt>
                <c:pt idx="14">
                  <c:v>67.7</c:v>
                </c:pt>
                <c:pt idx="15">
                  <c:v>68.099999999999994</c:v>
                </c:pt>
                <c:pt idx="16">
                  <c:v>68.5</c:v>
                </c:pt>
                <c:pt idx="17">
                  <c:v>68.900000000000006</c:v>
                </c:pt>
                <c:pt idx="18">
                  <c:v>68.8</c:v>
                </c:pt>
                <c:pt idx="19">
                  <c:v>69.599999999999994</c:v>
                </c:pt>
                <c:pt idx="20">
                  <c:v>70</c:v>
                </c:pt>
                <c:pt idx="21">
                  <c:v>70.3</c:v>
                </c:pt>
                <c:pt idx="22">
                  <c:v>70.5</c:v>
                </c:pt>
                <c:pt idx="23">
                  <c:v>70.599999999999994</c:v>
                </c:pt>
                <c:pt idx="24">
                  <c:v>70.8</c:v>
                </c:pt>
                <c:pt idx="25">
                  <c:v>70.900000000000006</c:v>
                </c:pt>
                <c:pt idx="26">
                  <c:v>71</c:v>
                </c:pt>
                <c:pt idx="27">
                  <c:v>71.3</c:v>
                </c:pt>
                <c:pt idx="28">
                  <c:v>71.5</c:v>
                </c:pt>
                <c:pt idx="29">
                  <c:v>72.2</c:v>
                </c:pt>
                <c:pt idx="30">
                  <c:v>72.5</c:v>
                </c:pt>
                <c:pt idx="31">
                  <c:v>72.599999999999994</c:v>
                </c:pt>
                <c:pt idx="32">
                  <c:v>73</c:v>
                </c:pt>
                <c:pt idx="33">
                  <c:v>73.7</c:v>
                </c:pt>
                <c:pt idx="34">
                  <c:v>73.5</c:v>
                </c:pt>
              </c:numCache>
            </c:numRef>
          </c:val>
          <c:smooth val="0"/>
          <c:extLst>
            <c:ext xmlns:c16="http://schemas.microsoft.com/office/drawing/2014/chart" uri="{C3380CC4-5D6E-409C-BE32-E72D297353CC}">
              <c16:uniqueId val="{00000018-A8E6-472D-A0DF-C1040E17A662}"/>
            </c:ext>
          </c:extLst>
        </c:ser>
        <c:ser>
          <c:idx val="23"/>
          <c:order val="21"/>
          <c:tx>
            <c:strRef>
              <c:f>'Data 4.3a'!$A$27</c:f>
              <c:strCache>
                <c:ptCount val="1"/>
                <c:pt idx="0">
                  <c:v>Portugal</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4.3a'!$C$27:$AK$27</c:f>
              <c:numCache>
                <c:formatCode>0.0</c:formatCode>
                <c:ptCount val="35"/>
                <c:pt idx="0">
                  <c:v>68.2</c:v>
                </c:pt>
                <c:pt idx="1">
                  <c:v>69</c:v>
                </c:pt>
                <c:pt idx="2">
                  <c:v>69</c:v>
                </c:pt>
                <c:pt idx="3">
                  <c:v>69.2</c:v>
                </c:pt>
                <c:pt idx="4">
                  <c:v>69.400000000000006</c:v>
                </c:pt>
                <c:pt idx="5">
                  <c:v>69.900000000000006</c:v>
                </c:pt>
                <c:pt idx="6">
                  <c:v>70.3</c:v>
                </c:pt>
                <c:pt idx="7">
                  <c:v>70.3</c:v>
                </c:pt>
                <c:pt idx="8">
                  <c:v>70.900000000000006</c:v>
                </c:pt>
                <c:pt idx="9">
                  <c:v>70.599999999999994</c:v>
                </c:pt>
                <c:pt idx="10">
                  <c:v>70.5</c:v>
                </c:pt>
                <c:pt idx="11">
                  <c:v>71</c:v>
                </c:pt>
                <c:pt idx="12">
                  <c:v>71</c:v>
                </c:pt>
                <c:pt idx="13">
                  <c:v>72</c:v>
                </c:pt>
                <c:pt idx="14">
                  <c:v>71.7</c:v>
                </c:pt>
                <c:pt idx="15">
                  <c:v>71.599999999999994</c:v>
                </c:pt>
                <c:pt idx="16">
                  <c:v>72.2</c:v>
                </c:pt>
                <c:pt idx="17">
                  <c:v>72.400000000000006</c:v>
                </c:pt>
                <c:pt idx="18">
                  <c:v>72.7</c:v>
                </c:pt>
                <c:pt idx="19">
                  <c:v>73.3</c:v>
                </c:pt>
                <c:pt idx="20">
                  <c:v>73.599999999999994</c:v>
                </c:pt>
                <c:pt idx="21">
                  <c:v>73.900000000000006</c:v>
                </c:pt>
                <c:pt idx="22">
                  <c:v>74.2</c:v>
                </c:pt>
                <c:pt idx="23">
                  <c:v>75</c:v>
                </c:pt>
                <c:pt idx="24">
                  <c:v>74.900000000000006</c:v>
                </c:pt>
                <c:pt idx="25">
                  <c:v>75.5</c:v>
                </c:pt>
                <c:pt idx="26">
                  <c:v>75.900000000000006</c:v>
                </c:pt>
                <c:pt idx="27">
                  <c:v>76.2</c:v>
                </c:pt>
                <c:pt idx="28">
                  <c:v>76.5</c:v>
                </c:pt>
                <c:pt idx="29">
                  <c:v>76.8</c:v>
                </c:pt>
                <c:pt idx="30">
                  <c:v>77.3</c:v>
                </c:pt>
                <c:pt idx="31">
                  <c:v>77.3</c:v>
                </c:pt>
                <c:pt idx="32">
                  <c:v>77.599999999999994</c:v>
                </c:pt>
                <c:pt idx="33">
                  <c:v>78</c:v>
                </c:pt>
                <c:pt idx="34">
                  <c:v>78.099999999999994</c:v>
                </c:pt>
              </c:numCache>
            </c:numRef>
          </c:val>
          <c:smooth val="0"/>
          <c:extLst>
            <c:ext xmlns:c16="http://schemas.microsoft.com/office/drawing/2014/chart" uri="{C3380CC4-5D6E-409C-BE32-E72D297353CC}">
              <c16:uniqueId val="{00000019-A8E6-472D-A0DF-C1040E17A662}"/>
            </c:ext>
          </c:extLst>
        </c:ser>
        <c:ser>
          <c:idx val="24"/>
          <c:order val="22"/>
          <c:tx>
            <c:strRef>
              <c:f>'Data 4.3a'!$A$28</c:f>
              <c:strCache>
                <c:ptCount val="1"/>
                <c:pt idx="0">
                  <c:v>Romania</c:v>
                </c:pt>
              </c:strCache>
            </c:strRef>
          </c:tx>
          <c:spPr>
            <a:ln w="12700">
              <a:solidFill>
                <a:srgbClr val="FCC808"/>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4.3a'!$C$28:$AK$28</c:f>
              <c:numCache>
                <c:formatCode>0.0</c:formatCode>
                <c:ptCount val="35"/>
                <c:pt idx="0">
                  <c:v>66.8</c:v>
                </c:pt>
                <c:pt idx="1">
                  <c:v>67.099999999999994</c:v>
                </c:pt>
                <c:pt idx="2">
                  <c:v>67</c:v>
                </c:pt>
                <c:pt idx="3">
                  <c:v>67</c:v>
                </c:pt>
                <c:pt idx="4">
                  <c:v>66.400000000000006</c:v>
                </c:pt>
                <c:pt idx="5">
                  <c:v>66.7</c:v>
                </c:pt>
                <c:pt idx="6">
                  <c:v>66.099999999999994</c:v>
                </c:pt>
                <c:pt idx="7">
                  <c:v>66.5</c:v>
                </c:pt>
                <c:pt idx="8">
                  <c:v>66.7</c:v>
                </c:pt>
                <c:pt idx="9">
                  <c:v>66.7</c:v>
                </c:pt>
                <c:pt idx="10">
                  <c:v>66.8</c:v>
                </c:pt>
                <c:pt idx="11">
                  <c:v>66</c:v>
                </c:pt>
                <c:pt idx="12">
                  <c:v>65.900000000000006</c:v>
                </c:pt>
                <c:pt idx="13">
                  <c:v>65.7</c:v>
                </c:pt>
                <c:pt idx="14">
                  <c:v>65.5</c:v>
                </c:pt>
                <c:pt idx="15">
                  <c:v>65.099999999999994</c:v>
                </c:pt>
                <c:pt idx="16">
                  <c:v>65.2</c:v>
                </c:pt>
                <c:pt idx="17">
                  <c:v>66.3</c:v>
                </c:pt>
                <c:pt idx="18">
                  <c:v>67.099999999999994</c:v>
                </c:pt>
                <c:pt idx="19">
                  <c:v>67.7</c:v>
                </c:pt>
                <c:pt idx="20">
                  <c:v>67.5</c:v>
                </c:pt>
                <c:pt idx="21">
                  <c:v>67.3</c:v>
                </c:pt>
                <c:pt idx="22">
                  <c:v>67.400000000000006</c:v>
                </c:pt>
                <c:pt idx="23">
                  <c:v>67.8</c:v>
                </c:pt>
                <c:pt idx="24">
                  <c:v>68.400000000000006</c:v>
                </c:pt>
                <c:pt idx="25">
                  <c:v>69</c:v>
                </c:pt>
                <c:pt idx="26">
                  <c:v>69.5</c:v>
                </c:pt>
                <c:pt idx="27">
                  <c:v>69.7</c:v>
                </c:pt>
                <c:pt idx="28">
                  <c:v>69.8</c:v>
                </c:pt>
                <c:pt idx="29">
                  <c:v>70</c:v>
                </c:pt>
                <c:pt idx="30">
                  <c:v>70.8</c:v>
                </c:pt>
                <c:pt idx="31">
                  <c:v>70.900000000000006</c:v>
                </c:pt>
                <c:pt idx="32">
                  <c:v>71.599999999999994</c:v>
                </c:pt>
                <c:pt idx="33">
                  <c:v>71.400000000000006</c:v>
                </c:pt>
                <c:pt idx="34">
                  <c:v>71.5</c:v>
                </c:pt>
              </c:numCache>
            </c:numRef>
          </c:val>
          <c:smooth val="0"/>
          <c:extLst>
            <c:ext xmlns:c16="http://schemas.microsoft.com/office/drawing/2014/chart" uri="{C3380CC4-5D6E-409C-BE32-E72D297353CC}">
              <c16:uniqueId val="{0000001A-A8E6-472D-A0DF-C1040E17A662}"/>
            </c:ext>
          </c:extLst>
        </c:ser>
        <c:ser>
          <c:idx val="25"/>
          <c:order val="23"/>
          <c:tx>
            <c:strRef>
              <c:f>'Data 4.3a'!$A$29</c:f>
              <c:strCache>
                <c:ptCount val="1"/>
                <c:pt idx="0">
                  <c:v>Scotland</c:v>
                </c:pt>
              </c:strCache>
            </c:strRef>
          </c:tx>
          <c:spPr>
            <a:ln w="38100">
              <a:solidFill>
                <a:srgbClr val="393A6F"/>
              </a:solidFill>
            </a:ln>
          </c:spPr>
          <c:marker>
            <c:symbol val="none"/>
          </c:marker>
          <c:dPt>
            <c:idx val="0"/>
            <c:marker>
              <c:symbol val="circle"/>
              <c:size val="10"/>
              <c:spPr>
                <a:solidFill>
                  <a:srgbClr val="1A3D68"/>
                </a:solidFill>
                <a:ln>
                  <a:solidFill>
                    <a:srgbClr val="393A6F"/>
                  </a:solidFill>
                </a:ln>
              </c:spPr>
            </c:marker>
            <c:bubble3D val="0"/>
            <c:extLst>
              <c:ext xmlns:c16="http://schemas.microsoft.com/office/drawing/2014/chart" uri="{C3380CC4-5D6E-409C-BE32-E72D297353CC}">
                <c16:uniqueId val="{0000001B-A8E6-472D-A0DF-C1040E17A662}"/>
              </c:ext>
            </c:extLst>
          </c:dPt>
          <c:dPt>
            <c:idx val="34"/>
            <c:marker>
              <c:symbol val="circle"/>
              <c:size val="10"/>
              <c:spPr>
                <a:solidFill>
                  <a:srgbClr val="1A3D68"/>
                </a:solidFill>
                <a:ln>
                  <a:solidFill>
                    <a:srgbClr val="393A6F"/>
                  </a:solidFill>
                </a:ln>
              </c:spPr>
            </c:marker>
            <c:bubble3D val="0"/>
            <c:extLst>
              <c:ext xmlns:c16="http://schemas.microsoft.com/office/drawing/2014/chart" uri="{C3380CC4-5D6E-409C-BE32-E72D297353CC}">
                <c16:uniqueId val="{0000001C-A8E6-472D-A0DF-C1040E17A662}"/>
              </c:ext>
            </c:extLst>
          </c:dPt>
          <c:dLbls>
            <c:dLbl>
              <c:idx val="34"/>
              <c:layout>
                <c:manualLayout>
                  <c:x val="7.5067225381301293E-7"/>
                  <c:y val="2.0748955676315108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A8E6-472D-A0DF-C1040E17A662}"/>
                </c:ext>
              </c:extLst>
            </c:dLbl>
            <c:spPr>
              <a:noFill/>
              <a:ln>
                <a:noFill/>
              </a:ln>
              <a:effectLst/>
            </c:spPr>
            <c:txPr>
              <a:bodyPr/>
              <a:lstStyle/>
              <a:p>
                <a:pPr>
                  <a:defRPr b="1">
                    <a:solidFill>
                      <a:srgbClr val="393A6F"/>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4.3a'!$C$29:$AK$29</c:f>
              <c:numCache>
                <c:formatCode>0.0</c:formatCode>
                <c:ptCount val="35"/>
                <c:pt idx="0">
                  <c:v>69.099999999999994</c:v>
                </c:pt>
                <c:pt idx="1">
                  <c:v>69.3</c:v>
                </c:pt>
                <c:pt idx="2">
                  <c:v>69.599999999999994</c:v>
                </c:pt>
                <c:pt idx="3">
                  <c:v>69.900000000000006</c:v>
                </c:pt>
                <c:pt idx="4">
                  <c:v>70</c:v>
                </c:pt>
                <c:pt idx="5">
                  <c:v>70.2</c:v>
                </c:pt>
                <c:pt idx="6">
                  <c:v>70.400000000000006</c:v>
                </c:pt>
                <c:pt idx="7">
                  <c:v>70.599999999999994</c:v>
                </c:pt>
                <c:pt idx="8">
                  <c:v>70.8</c:v>
                </c:pt>
                <c:pt idx="9">
                  <c:v>71.099999999999994</c:v>
                </c:pt>
                <c:pt idx="10">
                  <c:v>71.400000000000006</c:v>
                </c:pt>
                <c:pt idx="11">
                  <c:v>71.5</c:v>
                </c:pt>
                <c:pt idx="12">
                  <c:v>71.7</c:v>
                </c:pt>
                <c:pt idx="13">
                  <c:v>71.900000000000006</c:v>
                </c:pt>
                <c:pt idx="14">
                  <c:v>72.099999999999994</c:v>
                </c:pt>
                <c:pt idx="15">
                  <c:v>72.2</c:v>
                </c:pt>
                <c:pt idx="16">
                  <c:v>72.400000000000006</c:v>
                </c:pt>
                <c:pt idx="17">
                  <c:v>72.599999999999994</c:v>
                </c:pt>
                <c:pt idx="18">
                  <c:v>72.8</c:v>
                </c:pt>
                <c:pt idx="19">
                  <c:v>73.099999999999994</c:v>
                </c:pt>
                <c:pt idx="20">
                  <c:v>73.3</c:v>
                </c:pt>
                <c:pt idx="21">
                  <c:v>73.5</c:v>
                </c:pt>
                <c:pt idx="22">
                  <c:v>73.8</c:v>
                </c:pt>
                <c:pt idx="23">
                  <c:v>74.2</c:v>
                </c:pt>
                <c:pt idx="24">
                  <c:v>74.599999999999994</c:v>
                </c:pt>
                <c:pt idx="25">
                  <c:v>74.8</c:v>
                </c:pt>
                <c:pt idx="26">
                  <c:v>75</c:v>
                </c:pt>
                <c:pt idx="27">
                  <c:v>75.3</c:v>
                </c:pt>
                <c:pt idx="28">
                  <c:v>75.8</c:v>
                </c:pt>
                <c:pt idx="29">
                  <c:v>76.2</c:v>
                </c:pt>
                <c:pt idx="30">
                  <c:v>76.5</c:v>
                </c:pt>
                <c:pt idx="31">
                  <c:v>76.8</c:v>
                </c:pt>
                <c:pt idx="32">
                  <c:v>77.099999999999994</c:v>
                </c:pt>
                <c:pt idx="33">
                  <c:v>77.099999999999994</c:v>
                </c:pt>
                <c:pt idx="34">
                  <c:v>77.099999999999994</c:v>
                </c:pt>
              </c:numCache>
            </c:numRef>
          </c:val>
          <c:smooth val="0"/>
          <c:extLst>
            <c:ext xmlns:c16="http://schemas.microsoft.com/office/drawing/2014/chart" uri="{C3380CC4-5D6E-409C-BE32-E72D297353CC}">
              <c16:uniqueId val="{0000001D-A8E6-472D-A0DF-C1040E17A662}"/>
            </c:ext>
          </c:extLst>
        </c:ser>
        <c:ser>
          <c:idx val="26"/>
          <c:order val="24"/>
          <c:tx>
            <c:strRef>
              <c:f>'Data 4.3a'!$A$30</c:f>
              <c:strCache>
                <c:ptCount val="1"/>
                <c:pt idx="0">
                  <c:v>Slovakia</c:v>
                </c:pt>
              </c:strCache>
            </c:strRef>
          </c:tx>
          <c:spPr>
            <a:ln w="12700">
              <a:solidFill>
                <a:srgbClr val="00B05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4.3a'!$C$30:$AK$30</c:f>
              <c:numCache>
                <c:formatCode>0.0</c:formatCode>
                <c:ptCount val="35"/>
                <c:pt idx="0">
                  <c:v>66.8</c:v>
                </c:pt>
                <c:pt idx="1">
                  <c:v>67</c:v>
                </c:pt>
                <c:pt idx="2">
                  <c:v>66.7</c:v>
                </c:pt>
                <c:pt idx="3">
                  <c:v>66.900000000000006</c:v>
                </c:pt>
                <c:pt idx="4">
                  <c:v>67</c:v>
                </c:pt>
                <c:pt idx="5">
                  <c:v>67.2</c:v>
                </c:pt>
                <c:pt idx="6">
                  <c:v>67.400000000000006</c:v>
                </c:pt>
                <c:pt idx="7">
                  <c:v>67.2</c:v>
                </c:pt>
                <c:pt idx="8">
                  <c:v>67</c:v>
                </c:pt>
                <c:pt idx="9">
                  <c:v>66.7</c:v>
                </c:pt>
                <c:pt idx="10">
                  <c:v>66.900000000000006</c:v>
                </c:pt>
                <c:pt idx="11">
                  <c:v>67.099999999999994</c:v>
                </c:pt>
                <c:pt idx="12">
                  <c:v>67.8</c:v>
                </c:pt>
                <c:pt idx="13">
                  <c:v>68.3</c:v>
                </c:pt>
                <c:pt idx="14">
                  <c:v>68.400000000000006</c:v>
                </c:pt>
                <c:pt idx="15">
                  <c:v>68.8</c:v>
                </c:pt>
                <c:pt idx="16">
                  <c:v>68.900000000000006</c:v>
                </c:pt>
                <c:pt idx="17">
                  <c:v>68.599999999999994</c:v>
                </c:pt>
                <c:pt idx="18">
                  <c:v>69</c:v>
                </c:pt>
                <c:pt idx="19">
                  <c:v>69.2</c:v>
                </c:pt>
                <c:pt idx="20">
                  <c:v>69.5</c:v>
                </c:pt>
                <c:pt idx="21">
                  <c:v>69.8</c:v>
                </c:pt>
                <c:pt idx="22">
                  <c:v>69.8</c:v>
                </c:pt>
                <c:pt idx="23">
                  <c:v>70.3</c:v>
                </c:pt>
                <c:pt idx="24">
                  <c:v>70.2</c:v>
                </c:pt>
                <c:pt idx="25">
                  <c:v>70.400000000000006</c:v>
                </c:pt>
                <c:pt idx="26">
                  <c:v>70.599999999999994</c:v>
                </c:pt>
                <c:pt idx="27">
                  <c:v>70.900000000000006</c:v>
                </c:pt>
                <c:pt idx="28">
                  <c:v>71.400000000000006</c:v>
                </c:pt>
                <c:pt idx="29">
                  <c:v>71.8</c:v>
                </c:pt>
                <c:pt idx="30">
                  <c:v>72.3</c:v>
                </c:pt>
                <c:pt idx="31">
                  <c:v>72.5</c:v>
                </c:pt>
                <c:pt idx="32">
                  <c:v>72.900000000000006</c:v>
                </c:pt>
                <c:pt idx="33">
                  <c:v>73.3</c:v>
                </c:pt>
                <c:pt idx="34">
                  <c:v>73.099999999999994</c:v>
                </c:pt>
              </c:numCache>
            </c:numRef>
          </c:val>
          <c:smooth val="0"/>
          <c:extLst>
            <c:ext xmlns:c16="http://schemas.microsoft.com/office/drawing/2014/chart" uri="{C3380CC4-5D6E-409C-BE32-E72D297353CC}">
              <c16:uniqueId val="{0000001E-A8E6-472D-A0DF-C1040E17A662}"/>
            </c:ext>
          </c:extLst>
        </c:ser>
        <c:ser>
          <c:idx val="27"/>
          <c:order val="25"/>
          <c:tx>
            <c:strRef>
              <c:f>'Data 4.3a'!$A$31</c:f>
              <c:strCache>
                <c:ptCount val="1"/>
                <c:pt idx="0">
                  <c:v>Slovenia</c:v>
                </c:pt>
              </c:strCache>
            </c:strRef>
          </c:tx>
          <c:spPr>
            <a:ln w="12700">
              <a:solidFill>
                <a:srgbClr val="00B05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4.3a'!$C$31:$AK$31</c:f>
              <c:numCache>
                <c:formatCode>0.0</c:formatCode>
                <c:ptCount val="35"/>
                <c:pt idx="1">
                  <c:v>67</c:v>
                </c:pt>
                <c:pt idx="2">
                  <c:v>66.900000000000006</c:v>
                </c:pt>
                <c:pt idx="3">
                  <c:v>67.3</c:v>
                </c:pt>
                <c:pt idx="4">
                  <c:v>67.7</c:v>
                </c:pt>
                <c:pt idx="5">
                  <c:v>68.400000000000006</c:v>
                </c:pt>
                <c:pt idx="6">
                  <c:v>68.2</c:v>
                </c:pt>
                <c:pt idx="7">
                  <c:v>68.900000000000006</c:v>
                </c:pt>
                <c:pt idx="8">
                  <c:v>69.3</c:v>
                </c:pt>
                <c:pt idx="9">
                  <c:v>69.8</c:v>
                </c:pt>
                <c:pt idx="10">
                  <c:v>69.5</c:v>
                </c:pt>
                <c:pt idx="11">
                  <c:v>69.599999999999994</c:v>
                </c:pt>
                <c:pt idx="12">
                  <c:v>69.400000000000006</c:v>
                </c:pt>
                <c:pt idx="13">
                  <c:v>70.099999999999994</c:v>
                </c:pt>
                <c:pt idx="14">
                  <c:v>70.8</c:v>
                </c:pt>
                <c:pt idx="15">
                  <c:v>71.099999999999994</c:v>
                </c:pt>
                <c:pt idx="16">
                  <c:v>71.099999999999994</c:v>
                </c:pt>
                <c:pt idx="17">
                  <c:v>71.3</c:v>
                </c:pt>
                <c:pt idx="18">
                  <c:v>71.8</c:v>
                </c:pt>
                <c:pt idx="19">
                  <c:v>72.2</c:v>
                </c:pt>
                <c:pt idx="20">
                  <c:v>72.3</c:v>
                </c:pt>
                <c:pt idx="21">
                  <c:v>72.599999999999994</c:v>
                </c:pt>
                <c:pt idx="22">
                  <c:v>72.5</c:v>
                </c:pt>
                <c:pt idx="23">
                  <c:v>73.5</c:v>
                </c:pt>
                <c:pt idx="24">
                  <c:v>73.900000000000006</c:v>
                </c:pt>
                <c:pt idx="25">
                  <c:v>74.5</c:v>
                </c:pt>
                <c:pt idx="26">
                  <c:v>74.599999999999994</c:v>
                </c:pt>
                <c:pt idx="27">
                  <c:v>75.5</c:v>
                </c:pt>
                <c:pt idx="28">
                  <c:v>75.900000000000006</c:v>
                </c:pt>
                <c:pt idx="29">
                  <c:v>76.400000000000006</c:v>
                </c:pt>
                <c:pt idx="30">
                  <c:v>76.8</c:v>
                </c:pt>
                <c:pt idx="31">
                  <c:v>77.099999999999994</c:v>
                </c:pt>
                <c:pt idx="32">
                  <c:v>77.2</c:v>
                </c:pt>
                <c:pt idx="33">
                  <c:v>78.2</c:v>
                </c:pt>
                <c:pt idx="34">
                  <c:v>77.8</c:v>
                </c:pt>
              </c:numCache>
            </c:numRef>
          </c:val>
          <c:smooth val="0"/>
          <c:extLst>
            <c:ext xmlns:c16="http://schemas.microsoft.com/office/drawing/2014/chart" uri="{C3380CC4-5D6E-409C-BE32-E72D297353CC}">
              <c16:uniqueId val="{0000001F-A8E6-472D-A0DF-C1040E17A662}"/>
            </c:ext>
          </c:extLst>
        </c:ser>
        <c:ser>
          <c:idx val="28"/>
          <c:order val="26"/>
          <c:tx>
            <c:strRef>
              <c:f>'Data 4.3a'!$A$32</c:f>
              <c:strCache>
                <c:ptCount val="1"/>
                <c:pt idx="0">
                  <c:v>Spain</c:v>
                </c:pt>
              </c:strCache>
            </c:strRef>
          </c:tx>
          <c:spPr>
            <a:ln w="12700">
              <a:solidFill>
                <a:srgbClr val="C00000"/>
              </a:solidFill>
            </a:ln>
          </c:spPr>
          <c:marker>
            <c:symbol val="none"/>
          </c:marker>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4.3a'!$C$32:$AK$32</c:f>
              <c:numCache>
                <c:formatCode>0.0</c:formatCode>
                <c:ptCount val="35"/>
                <c:pt idx="0">
                  <c:v>72.5</c:v>
                </c:pt>
                <c:pt idx="1">
                  <c:v>73.099999999999994</c:v>
                </c:pt>
                <c:pt idx="2">
                  <c:v>72.900000000000006</c:v>
                </c:pt>
                <c:pt idx="3">
                  <c:v>73.099999999999994</c:v>
                </c:pt>
                <c:pt idx="4">
                  <c:v>73.099999999999994</c:v>
                </c:pt>
                <c:pt idx="5">
                  <c:v>73.400000000000006</c:v>
                </c:pt>
                <c:pt idx="6">
                  <c:v>73.5</c:v>
                </c:pt>
                <c:pt idx="7">
                  <c:v>73.5</c:v>
                </c:pt>
                <c:pt idx="8">
                  <c:v>73.400000000000006</c:v>
                </c:pt>
                <c:pt idx="9">
                  <c:v>73.3</c:v>
                </c:pt>
                <c:pt idx="10">
                  <c:v>73.400000000000006</c:v>
                </c:pt>
                <c:pt idx="11">
                  <c:v>73.8</c:v>
                </c:pt>
                <c:pt idx="12">
                  <c:v>74</c:v>
                </c:pt>
                <c:pt idx="13">
                  <c:v>74.400000000000006</c:v>
                </c:pt>
                <c:pt idx="14">
                  <c:v>74.400000000000006</c:v>
                </c:pt>
                <c:pt idx="15">
                  <c:v>74.5</c:v>
                </c:pt>
                <c:pt idx="16">
                  <c:v>75.2</c:v>
                </c:pt>
                <c:pt idx="17">
                  <c:v>75.3</c:v>
                </c:pt>
                <c:pt idx="18">
                  <c:v>75.3</c:v>
                </c:pt>
                <c:pt idx="19">
                  <c:v>75.8</c:v>
                </c:pt>
                <c:pt idx="20">
                  <c:v>76.3</c:v>
                </c:pt>
                <c:pt idx="21">
                  <c:v>76.400000000000006</c:v>
                </c:pt>
                <c:pt idx="22">
                  <c:v>76.400000000000006</c:v>
                </c:pt>
                <c:pt idx="23">
                  <c:v>77</c:v>
                </c:pt>
                <c:pt idx="24">
                  <c:v>77</c:v>
                </c:pt>
                <c:pt idx="25">
                  <c:v>77.8</c:v>
                </c:pt>
                <c:pt idx="26">
                  <c:v>77.900000000000006</c:v>
                </c:pt>
                <c:pt idx="27">
                  <c:v>78.3</c:v>
                </c:pt>
                <c:pt idx="28">
                  <c:v>78.8</c:v>
                </c:pt>
                <c:pt idx="29">
                  <c:v>79.2</c:v>
                </c:pt>
                <c:pt idx="30">
                  <c:v>79.5</c:v>
                </c:pt>
                <c:pt idx="31">
                  <c:v>79.5</c:v>
                </c:pt>
                <c:pt idx="32">
                  <c:v>80.2</c:v>
                </c:pt>
                <c:pt idx="33">
                  <c:v>80.400000000000006</c:v>
                </c:pt>
                <c:pt idx="34">
                  <c:v>80.099999999999994</c:v>
                </c:pt>
              </c:numCache>
            </c:numRef>
          </c:val>
          <c:smooth val="0"/>
          <c:extLst>
            <c:ext xmlns:c16="http://schemas.microsoft.com/office/drawing/2014/chart" uri="{C3380CC4-5D6E-409C-BE32-E72D297353CC}">
              <c16:uniqueId val="{00000020-A8E6-472D-A0DF-C1040E17A662}"/>
            </c:ext>
          </c:extLst>
        </c:ser>
        <c:ser>
          <c:idx val="29"/>
          <c:order val="27"/>
          <c:tx>
            <c:strRef>
              <c:f>'Data 4.3a'!$A$33</c:f>
              <c:strCache>
                <c:ptCount val="1"/>
                <c:pt idx="0">
                  <c:v>Sweden</c:v>
                </c:pt>
              </c:strCache>
            </c:strRef>
          </c:tx>
          <c:spPr>
            <a:ln w="12700">
              <a:solidFill>
                <a:srgbClr val="C00000"/>
              </a:solidFill>
            </a:ln>
          </c:spPr>
          <c:marker>
            <c:symbol val="none"/>
          </c:marker>
          <c:dPt>
            <c:idx val="34"/>
            <c:marker>
              <c:symbol val="circle"/>
              <c:size val="7"/>
              <c:spPr>
                <a:solidFill>
                  <a:schemeClr val="bg1"/>
                </a:solidFill>
                <a:ln w="28575">
                  <a:solidFill>
                    <a:schemeClr val="bg1">
                      <a:lumMod val="50000"/>
                    </a:schemeClr>
                  </a:solidFill>
                </a:ln>
              </c:spPr>
            </c:marker>
            <c:bubble3D val="0"/>
            <c:extLst>
              <c:ext xmlns:c16="http://schemas.microsoft.com/office/drawing/2014/chart" uri="{C3380CC4-5D6E-409C-BE32-E72D297353CC}">
                <c16:uniqueId val="{00000021-A8E6-472D-A0DF-C1040E17A662}"/>
              </c:ext>
            </c:extLst>
          </c:dPt>
          <c:dLbls>
            <c:dLbl>
              <c:idx val="34"/>
              <c:layout>
                <c:manualLayout>
                  <c:x val="4.0929778923222571E-3"/>
                  <c:y val="-4.0806758921283631E-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A8E6-472D-A0DF-C1040E17A662}"/>
                </c:ext>
              </c:extLst>
            </c:dLbl>
            <c:spPr>
              <a:noFill/>
              <a:ln>
                <a:noFill/>
              </a:ln>
              <a:effectLst/>
            </c:spPr>
            <c:txPr>
              <a:bodyPr/>
              <a:lstStyle/>
              <a:p>
                <a:pPr>
                  <a:defRPr b="1">
                    <a:solidFill>
                      <a:schemeClr val="bg1">
                        <a:lumMod val="50000"/>
                      </a:schemeClr>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4.3a'!$C$33:$AK$33</c:f>
              <c:numCache>
                <c:formatCode>0.0</c:formatCode>
                <c:ptCount val="35"/>
                <c:pt idx="0">
                  <c:v>73.099999999999994</c:v>
                </c:pt>
                <c:pt idx="1">
                  <c:v>73.5</c:v>
                </c:pt>
                <c:pt idx="2">
                  <c:v>73.599999999999994</c:v>
                </c:pt>
                <c:pt idx="3">
                  <c:v>73.900000000000006</c:v>
                </c:pt>
                <c:pt idx="4">
                  <c:v>73.8</c:v>
                </c:pt>
                <c:pt idx="5">
                  <c:v>74</c:v>
                </c:pt>
                <c:pt idx="6">
                  <c:v>74.2</c:v>
                </c:pt>
                <c:pt idx="7">
                  <c:v>74.099999999999994</c:v>
                </c:pt>
                <c:pt idx="8">
                  <c:v>74.8</c:v>
                </c:pt>
                <c:pt idx="9">
                  <c:v>74.8</c:v>
                </c:pt>
                <c:pt idx="10">
                  <c:v>75</c:v>
                </c:pt>
                <c:pt idx="11">
                  <c:v>75.400000000000006</c:v>
                </c:pt>
                <c:pt idx="12">
                  <c:v>75.5</c:v>
                </c:pt>
                <c:pt idx="13">
                  <c:v>76.099999999999994</c:v>
                </c:pt>
                <c:pt idx="14">
                  <c:v>76.2</c:v>
                </c:pt>
                <c:pt idx="15">
                  <c:v>76.599999999999994</c:v>
                </c:pt>
                <c:pt idx="16">
                  <c:v>76.8</c:v>
                </c:pt>
                <c:pt idx="17">
                  <c:v>76.900000000000006</c:v>
                </c:pt>
                <c:pt idx="18">
                  <c:v>77.099999999999994</c:v>
                </c:pt>
                <c:pt idx="19">
                  <c:v>77.400000000000006</c:v>
                </c:pt>
                <c:pt idx="20">
                  <c:v>77.599999999999994</c:v>
                </c:pt>
                <c:pt idx="21">
                  <c:v>77.7</c:v>
                </c:pt>
                <c:pt idx="22">
                  <c:v>78</c:v>
                </c:pt>
                <c:pt idx="23">
                  <c:v>78.400000000000006</c:v>
                </c:pt>
                <c:pt idx="24">
                  <c:v>78.5</c:v>
                </c:pt>
                <c:pt idx="25">
                  <c:v>78.8</c:v>
                </c:pt>
                <c:pt idx="26">
                  <c:v>79</c:v>
                </c:pt>
                <c:pt idx="27">
                  <c:v>79.2</c:v>
                </c:pt>
                <c:pt idx="28">
                  <c:v>79.400000000000006</c:v>
                </c:pt>
                <c:pt idx="29">
                  <c:v>79.599999999999994</c:v>
                </c:pt>
                <c:pt idx="30">
                  <c:v>79.900000000000006</c:v>
                </c:pt>
                <c:pt idx="31">
                  <c:v>79.900000000000006</c:v>
                </c:pt>
                <c:pt idx="32">
                  <c:v>80.2</c:v>
                </c:pt>
                <c:pt idx="33">
                  <c:v>80.400000000000006</c:v>
                </c:pt>
                <c:pt idx="34">
                  <c:v>80.400000000000006</c:v>
                </c:pt>
              </c:numCache>
            </c:numRef>
          </c:val>
          <c:smooth val="0"/>
          <c:extLst>
            <c:ext xmlns:c16="http://schemas.microsoft.com/office/drawing/2014/chart" uri="{C3380CC4-5D6E-409C-BE32-E72D297353CC}">
              <c16:uniqueId val="{00000022-A8E6-472D-A0DF-C1040E17A662}"/>
            </c:ext>
          </c:extLst>
        </c:ser>
        <c:ser>
          <c:idx val="30"/>
          <c:order val="28"/>
          <c:tx>
            <c:strRef>
              <c:f>'Data 4.3a'!$A$34</c:f>
              <c:strCache>
                <c:ptCount val="1"/>
                <c:pt idx="0">
                  <c:v>United Kingdom</c:v>
                </c:pt>
              </c:strCache>
            </c:strRef>
          </c:tx>
          <c:spPr>
            <a:ln>
              <a:solidFill>
                <a:srgbClr val="1A3D68"/>
              </a:solidFill>
              <a:prstDash val="dash"/>
            </a:ln>
          </c:spPr>
          <c:marker>
            <c:symbol val="none"/>
          </c:marker>
          <c:dPt>
            <c:idx val="0"/>
            <c:marker>
              <c:symbol val="circle"/>
              <c:size val="8"/>
              <c:spPr>
                <a:solidFill>
                  <a:schemeClr val="bg1"/>
                </a:solidFill>
                <a:ln w="28575">
                  <a:solidFill>
                    <a:srgbClr val="393A6F"/>
                  </a:solidFill>
                </a:ln>
              </c:spPr>
            </c:marker>
            <c:bubble3D val="0"/>
            <c:extLst>
              <c:ext xmlns:c16="http://schemas.microsoft.com/office/drawing/2014/chart" uri="{C3380CC4-5D6E-409C-BE32-E72D297353CC}">
                <c16:uniqueId val="{00000023-A8E6-472D-A0DF-C1040E17A662}"/>
              </c:ext>
            </c:extLst>
          </c:dPt>
          <c:dPt>
            <c:idx val="34"/>
            <c:marker>
              <c:symbol val="circle"/>
              <c:size val="8"/>
              <c:spPr>
                <a:solidFill>
                  <a:schemeClr val="bg1"/>
                </a:solidFill>
                <a:ln w="28575">
                  <a:solidFill>
                    <a:srgbClr val="393A6F"/>
                  </a:solidFill>
                </a:ln>
              </c:spPr>
            </c:marker>
            <c:bubble3D val="0"/>
            <c:extLst>
              <c:ext xmlns:c16="http://schemas.microsoft.com/office/drawing/2014/chart" uri="{C3380CC4-5D6E-409C-BE32-E72D297353CC}">
                <c16:uniqueId val="{00000024-A8E6-472D-A0DF-C1040E17A662}"/>
              </c:ext>
            </c:extLst>
          </c:dPt>
          <c:dLbls>
            <c:dLbl>
              <c:idx val="34"/>
              <c:layout>
                <c:manualLayout>
                  <c:x val="5.4476285459211342E-3"/>
                  <c:y val="2.0864293371779231E-3"/>
                </c:manualLayout>
              </c:layout>
              <c:tx>
                <c:rich>
                  <a:bodyPr/>
                  <a:lstStyle/>
                  <a:p>
                    <a:r>
                      <a:rPr lang="en-US" b="1">
                        <a:solidFill>
                          <a:srgbClr val="393A6F"/>
                        </a:solidFill>
                        <a:latin typeface="Arial" panose="020B0604020202020204" pitchFamily="34" charset="0"/>
                        <a:cs typeface="Arial" panose="020B0604020202020204" pitchFamily="34" charset="0"/>
                      </a:rPr>
                      <a:t>UK  79.2</a:t>
                    </a:r>
                    <a:endParaRPr lang="en-US"/>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A8E6-472D-A0DF-C1040E17A662}"/>
                </c:ext>
              </c:extLst>
            </c:dLbl>
            <c:spPr>
              <a:noFill/>
              <a:ln>
                <a:noFill/>
              </a:ln>
              <a:effectLst/>
            </c:spPr>
            <c:txPr>
              <a:bodyPr/>
              <a:lstStyle/>
              <a:p>
                <a:pPr>
                  <a:defRPr b="1">
                    <a:solidFill>
                      <a:srgbClr val="393A6F"/>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4.3a'!$C$5:$AK$5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4.3a'!$C$34:$AK$34</c:f>
              <c:numCache>
                <c:formatCode>0.0</c:formatCode>
                <c:ptCount val="35"/>
                <c:pt idx="0">
                  <c:v>70.8</c:v>
                </c:pt>
                <c:pt idx="1">
                  <c:v>71.099999999999994</c:v>
                </c:pt>
                <c:pt idx="2">
                  <c:v>71.3</c:v>
                </c:pt>
                <c:pt idx="3">
                  <c:v>71.5</c:v>
                </c:pt>
                <c:pt idx="4">
                  <c:v>71.7</c:v>
                </c:pt>
                <c:pt idx="5">
                  <c:v>71.900000000000006</c:v>
                </c:pt>
                <c:pt idx="6">
                  <c:v>72.2</c:v>
                </c:pt>
                <c:pt idx="7">
                  <c:v>72.400000000000006</c:v>
                </c:pt>
                <c:pt idx="8">
                  <c:v>72.599999999999994</c:v>
                </c:pt>
                <c:pt idx="9">
                  <c:v>72.900000000000006</c:v>
                </c:pt>
                <c:pt idx="10">
                  <c:v>73.2</c:v>
                </c:pt>
                <c:pt idx="11">
                  <c:v>73.400000000000006</c:v>
                </c:pt>
                <c:pt idx="12">
                  <c:v>73.7</c:v>
                </c:pt>
                <c:pt idx="13">
                  <c:v>73.8</c:v>
                </c:pt>
                <c:pt idx="14">
                  <c:v>74.099999999999994</c:v>
                </c:pt>
                <c:pt idx="15">
                  <c:v>74.2</c:v>
                </c:pt>
                <c:pt idx="16">
                  <c:v>74.5</c:v>
                </c:pt>
                <c:pt idx="17">
                  <c:v>74.7</c:v>
                </c:pt>
                <c:pt idx="18">
                  <c:v>75</c:v>
                </c:pt>
                <c:pt idx="19">
                  <c:v>75.3</c:v>
                </c:pt>
                <c:pt idx="20">
                  <c:v>75.599999999999994</c:v>
                </c:pt>
                <c:pt idx="21">
                  <c:v>75.900000000000006</c:v>
                </c:pt>
                <c:pt idx="22">
                  <c:v>76.2</c:v>
                </c:pt>
                <c:pt idx="23">
                  <c:v>76.5</c:v>
                </c:pt>
                <c:pt idx="24">
                  <c:v>76.900000000000006</c:v>
                </c:pt>
                <c:pt idx="25">
                  <c:v>77.099999999999994</c:v>
                </c:pt>
                <c:pt idx="26">
                  <c:v>77.400000000000006</c:v>
                </c:pt>
                <c:pt idx="27">
                  <c:v>77.7</c:v>
                </c:pt>
                <c:pt idx="28">
                  <c:v>78</c:v>
                </c:pt>
                <c:pt idx="29">
                  <c:v>78.400000000000006</c:v>
                </c:pt>
                <c:pt idx="30">
                  <c:v>78.7</c:v>
                </c:pt>
                <c:pt idx="31">
                  <c:v>78.900000000000006</c:v>
                </c:pt>
                <c:pt idx="32">
                  <c:v>79.099999999999994</c:v>
                </c:pt>
                <c:pt idx="33">
                  <c:v>79.099999999999994</c:v>
                </c:pt>
                <c:pt idx="34">
                  <c:v>79.2</c:v>
                </c:pt>
              </c:numCache>
            </c:numRef>
          </c:val>
          <c:smooth val="0"/>
          <c:extLst>
            <c:ext xmlns:c16="http://schemas.microsoft.com/office/drawing/2014/chart" uri="{C3380CC4-5D6E-409C-BE32-E72D297353CC}">
              <c16:uniqueId val="{00000025-A8E6-472D-A0DF-C1040E17A662}"/>
            </c:ext>
          </c:extLst>
        </c:ser>
        <c:dLbls>
          <c:showLegendKey val="0"/>
          <c:showVal val="0"/>
          <c:showCatName val="0"/>
          <c:showSerName val="0"/>
          <c:showPercent val="0"/>
          <c:showBubbleSize val="0"/>
        </c:dLbls>
        <c:marker val="1"/>
        <c:smooth val="0"/>
        <c:axId val="51156480"/>
        <c:axId val="51154944"/>
      </c:lineChart>
      <c:catAx>
        <c:axId val="51147136"/>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51148672"/>
        <c:crosses val="autoZero"/>
        <c:auto val="1"/>
        <c:lblAlgn val="ctr"/>
        <c:lblOffset val="100"/>
        <c:noMultiLvlLbl val="0"/>
      </c:catAx>
      <c:valAx>
        <c:axId val="51148672"/>
        <c:scaling>
          <c:orientation val="minMax"/>
          <c:max val="82"/>
          <c:min val="56"/>
        </c:scaling>
        <c:delete val="0"/>
        <c:axPos val="l"/>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Life expectancy in years</a:t>
                </a:r>
              </a:p>
            </c:rich>
          </c:tx>
          <c:layout>
            <c:manualLayout>
              <c:xMode val="edge"/>
              <c:yMode val="edge"/>
              <c:x val="8.170515440504976E-3"/>
              <c:y val="0.31881606848675786"/>
            </c:manualLayout>
          </c:layout>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51147136"/>
        <c:crosses val="autoZero"/>
        <c:crossBetween val="midCat"/>
        <c:majorUnit val="2"/>
      </c:valAx>
      <c:valAx>
        <c:axId val="51154944"/>
        <c:scaling>
          <c:orientation val="minMax"/>
          <c:max val="82"/>
          <c:min val="56"/>
        </c:scaling>
        <c:delete val="1"/>
        <c:axPos val="r"/>
        <c:numFmt formatCode="0.0" sourceLinked="1"/>
        <c:majorTickMark val="out"/>
        <c:minorTickMark val="none"/>
        <c:tickLblPos val="nextTo"/>
        <c:crossAx val="51156480"/>
        <c:crosses val="max"/>
        <c:crossBetween val="between"/>
        <c:majorUnit val="2"/>
      </c:valAx>
      <c:catAx>
        <c:axId val="51156480"/>
        <c:scaling>
          <c:orientation val="minMax"/>
        </c:scaling>
        <c:delete val="0"/>
        <c:axPos val="t"/>
        <c:numFmt formatCode="General" sourceLinked="1"/>
        <c:majorTickMark val="none"/>
        <c:minorTickMark val="none"/>
        <c:tickLblPos val="none"/>
        <c:spPr>
          <a:ln>
            <a:noFill/>
          </a:ln>
        </c:spPr>
        <c:crossAx val="51154944"/>
        <c:crosses val="max"/>
        <c:auto val="1"/>
        <c:lblAlgn val="ctr"/>
        <c:lblOffset val="100"/>
        <c:noMultiLvlLbl val="0"/>
      </c:catAx>
    </c:plotArea>
    <c:plotVisOnly val="1"/>
    <c:dispBlanksAs val="gap"/>
    <c:showDLblsOverMax val="0"/>
  </c:chart>
  <c:spPr>
    <a:ln>
      <a:noFill/>
    </a:ln>
  </c:spPr>
  <c:txPr>
    <a:bodyPr/>
    <a:lstStyle/>
    <a:p>
      <a:pPr>
        <a:defRPr sz="1400">
          <a:latin typeface="Segoe UI" panose="020B0502040204020203" pitchFamily="34" charset="0"/>
          <a:ea typeface="Segoe UI" panose="020B0502040204020203" pitchFamily="34" charset="0"/>
          <a:cs typeface="Segoe UI" panose="020B0502040204020203" pitchFamily="34" charset="0"/>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4.3b: Life expectancy at birth in European Union countries, </a:t>
            </a:r>
          </a:p>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1980-1982 to 2014-2016, females</a:t>
            </a:r>
          </a:p>
        </c:rich>
      </c:tx>
      <c:layout>
        <c:manualLayout>
          <c:xMode val="edge"/>
          <c:yMode val="edge"/>
          <c:x val="0.17069118147769835"/>
          <c:y val="1.6692749087115284E-2"/>
        </c:manualLayout>
      </c:layout>
      <c:overlay val="0"/>
    </c:title>
    <c:autoTitleDeleted val="0"/>
    <c:plotArea>
      <c:layout>
        <c:manualLayout>
          <c:layoutTarget val="inner"/>
          <c:xMode val="edge"/>
          <c:yMode val="edge"/>
          <c:x val="0.10096713396014466"/>
          <c:y val="0.14188836724047993"/>
          <c:w val="0.73720787455194248"/>
          <c:h val="0.72100797259497496"/>
        </c:manualLayout>
      </c:layout>
      <c:lineChart>
        <c:grouping val="standard"/>
        <c:varyColors val="0"/>
        <c:ser>
          <c:idx val="28"/>
          <c:order val="26"/>
          <c:tx>
            <c:strRef>
              <c:f>'Data 4.3b'!$A$32</c:f>
              <c:strCache>
                <c:ptCount val="1"/>
                <c:pt idx="0">
                  <c:v>Spain</c:v>
                </c:pt>
              </c:strCache>
            </c:strRef>
          </c:tx>
          <c:spPr>
            <a:ln w="12700">
              <a:noFill/>
            </a:ln>
          </c:spPr>
          <c:marker>
            <c:symbol val="none"/>
          </c:marker>
          <c:dPt>
            <c:idx val="34"/>
            <c:marker>
              <c:symbol val="circle"/>
              <c:size val="7"/>
              <c:spPr>
                <a:solidFill>
                  <a:schemeClr val="bg1"/>
                </a:solidFill>
                <a:ln w="28575">
                  <a:noFill/>
                </a:ln>
              </c:spPr>
            </c:marker>
            <c:bubble3D val="0"/>
            <c:extLst>
              <c:ext xmlns:c16="http://schemas.microsoft.com/office/drawing/2014/chart" uri="{C3380CC4-5D6E-409C-BE32-E72D297353CC}">
                <c16:uniqueId val="{00000000-2083-4877-9C07-A240B0F84590}"/>
              </c:ext>
            </c:extLst>
          </c:dPt>
          <c:dLbls>
            <c:dLbl>
              <c:idx val="34"/>
              <c:layout>
                <c:manualLayout>
                  <c:x val="2.7305167037982333E-3"/>
                  <c:y val="8.4520186150440109E-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2083-4877-9C07-A240B0F84590}"/>
                </c:ext>
              </c:extLst>
            </c:dLbl>
            <c:spPr>
              <a:noFill/>
              <a:ln>
                <a:noFill/>
              </a:ln>
              <a:effectLst/>
            </c:spPr>
            <c:txPr>
              <a:bodyPr/>
              <a:lstStyle/>
              <a:p>
                <a:pPr>
                  <a:defRPr b="1">
                    <a:solidFill>
                      <a:schemeClr val="bg1">
                        <a:lumMod val="50000"/>
                      </a:schemeClr>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4.3b'!$C$32:$AK$32</c:f>
              <c:numCache>
                <c:formatCode>0.0</c:formatCode>
                <c:ptCount val="35"/>
                <c:pt idx="0">
                  <c:v>78.8</c:v>
                </c:pt>
                <c:pt idx="1">
                  <c:v>79.400000000000006</c:v>
                </c:pt>
                <c:pt idx="2">
                  <c:v>79.099999999999994</c:v>
                </c:pt>
                <c:pt idx="3">
                  <c:v>79.7</c:v>
                </c:pt>
                <c:pt idx="4">
                  <c:v>79.599999999999994</c:v>
                </c:pt>
                <c:pt idx="5">
                  <c:v>79.900000000000006</c:v>
                </c:pt>
                <c:pt idx="6">
                  <c:v>80.2</c:v>
                </c:pt>
                <c:pt idx="7">
                  <c:v>80.3</c:v>
                </c:pt>
                <c:pt idx="8">
                  <c:v>80.5</c:v>
                </c:pt>
                <c:pt idx="9">
                  <c:v>80.599999999999994</c:v>
                </c:pt>
                <c:pt idx="10">
                  <c:v>80.7</c:v>
                </c:pt>
                <c:pt idx="11">
                  <c:v>81.3</c:v>
                </c:pt>
                <c:pt idx="12">
                  <c:v>81.3</c:v>
                </c:pt>
                <c:pt idx="13">
                  <c:v>81.7</c:v>
                </c:pt>
                <c:pt idx="14">
                  <c:v>81.8</c:v>
                </c:pt>
                <c:pt idx="15">
                  <c:v>82</c:v>
                </c:pt>
                <c:pt idx="16">
                  <c:v>82.4</c:v>
                </c:pt>
                <c:pt idx="17">
                  <c:v>82.4</c:v>
                </c:pt>
                <c:pt idx="18">
                  <c:v>82.3</c:v>
                </c:pt>
                <c:pt idx="19">
                  <c:v>82.8</c:v>
                </c:pt>
                <c:pt idx="20">
                  <c:v>83.2</c:v>
                </c:pt>
                <c:pt idx="21">
                  <c:v>83.3</c:v>
                </c:pt>
                <c:pt idx="22">
                  <c:v>83</c:v>
                </c:pt>
                <c:pt idx="23">
                  <c:v>83.7</c:v>
                </c:pt>
                <c:pt idx="24">
                  <c:v>83.6</c:v>
                </c:pt>
                <c:pt idx="25">
                  <c:v>84.4</c:v>
                </c:pt>
                <c:pt idx="26">
                  <c:v>84.4</c:v>
                </c:pt>
                <c:pt idx="27">
                  <c:v>84.6</c:v>
                </c:pt>
                <c:pt idx="28">
                  <c:v>85</c:v>
                </c:pt>
                <c:pt idx="29">
                  <c:v>85.5</c:v>
                </c:pt>
                <c:pt idx="30">
                  <c:v>85.6</c:v>
                </c:pt>
                <c:pt idx="31">
                  <c:v>85.5</c:v>
                </c:pt>
                <c:pt idx="32">
                  <c:v>86.1</c:v>
                </c:pt>
                <c:pt idx="33">
                  <c:v>86.2</c:v>
                </c:pt>
                <c:pt idx="34">
                  <c:v>85.8</c:v>
                </c:pt>
              </c:numCache>
            </c:numRef>
          </c:val>
          <c:smooth val="0"/>
          <c:extLst>
            <c:ext xmlns:c16="http://schemas.microsoft.com/office/drawing/2014/chart" uri="{C3380CC4-5D6E-409C-BE32-E72D297353CC}">
              <c16:uniqueId val="{00000001-2083-4877-9C07-A240B0F84590}"/>
            </c:ext>
          </c:extLst>
        </c:ser>
        <c:dLbls>
          <c:showLegendKey val="0"/>
          <c:showVal val="0"/>
          <c:showCatName val="0"/>
          <c:showSerName val="0"/>
          <c:showPercent val="0"/>
          <c:showBubbleSize val="0"/>
        </c:dLbls>
        <c:marker val="1"/>
        <c:smooth val="0"/>
        <c:axId val="161330304"/>
        <c:axId val="161331840"/>
      </c:lineChart>
      <c:lineChart>
        <c:grouping val="standard"/>
        <c:varyColors val="0"/>
        <c:ser>
          <c:idx val="0"/>
          <c:order val="0"/>
          <c:tx>
            <c:strRef>
              <c:f>'Data 4.3b'!$A$6</c:f>
              <c:strCache>
                <c:ptCount val="1"/>
                <c:pt idx="0">
                  <c:v>Austria</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4.3b'!$C$6:$AK$6</c:f>
              <c:numCache>
                <c:formatCode>0.0</c:formatCode>
                <c:ptCount val="35"/>
                <c:pt idx="0">
                  <c:v>76.5</c:v>
                </c:pt>
                <c:pt idx="1">
                  <c:v>76.7</c:v>
                </c:pt>
                <c:pt idx="2">
                  <c:v>76.7</c:v>
                </c:pt>
                <c:pt idx="3">
                  <c:v>77.3</c:v>
                </c:pt>
                <c:pt idx="4">
                  <c:v>77.400000000000006</c:v>
                </c:pt>
                <c:pt idx="5">
                  <c:v>77.8</c:v>
                </c:pt>
                <c:pt idx="6">
                  <c:v>78.2</c:v>
                </c:pt>
                <c:pt idx="7">
                  <c:v>78.7</c:v>
                </c:pt>
                <c:pt idx="8">
                  <c:v>78.8</c:v>
                </c:pt>
                <c:pt idx="9">
                  <c:v>79</c:v>
                </c:pt>
                <c:pt idx="10">
                  <c:v>79.099999999999994</c:v>
                </c:pt>
                <c:pt idx="11">
                  <c:v>79.3</c:v>
                </c:pt>
                <c:pt idx="12">
                  <c:v>79.5</c:v>
                </c:pt>
                <c:pt idx="13">
                  <c:v>79.8</c:v>
                </c:pt>
                <c:pt idx="14">
                  <c:v>80.099999999999994</c:v>
                </c:pt>
                <c:pt idx="15">
                  <c:v>80.2</c:v>
                </c:pt>
                <c:pt idx="16">
                  <c:v>80.7</c:v>
                </c:pt>
                <c:pt idx="17">
                  <c:v>81</c:v>
                </c:pt>
                <c:pt idx="18">
                  <c:v>81</c:v>
                </c:pt>
                <c:pt idx="19">
                  <c:v>81.2</c:v>
                </c:pt>
                <c:pt idx="20">
                  <c:v>81.7</c:v>
                </c:pt>
                <c:pt idx="21">
                  <c:v>81.7</c:v>
                </c:pt>
                <c:pt idx="22">
                  <c:v>81.5</c:v>
                </c:pt>
                <c:pt idx="23">
                  <c:v>82.1</c:v>
                </c:pt>
                <c:pt idx="24">
                  <c:v>82.2</c:v>
                </c:pt>
                <c:pt idx="25">
                  <c:v>82.8</c:v>
                </c:pt>
                <c:pt idx="26">
                  <c:v>83.1</c:v>
                </c:pt>
                <c:pt idx="27">
                  <c:v>83.3</c:v>
                </c:pt>
                <c:pt idx="28">
                  <c:v>83.2</c:v>
                </c:pt>
                <c:pt idx="29">
                  <c:v>83.5</c:v>
                </c:pt>
                <c:pt idx="30">
                  <c:v>83.8</c:v>
                </c:pt>
                <c:pt idx="31">
                  <c:v>83.6</c:v>
                </c:pt>
                <c:pt idx="32">
                  <c:v>83.8</c:v>
                </c:pt>
                <c:pt idx="33">
                  <c:v>84</c:v>
                </c:pt>
                <c:pt idx="34">
                  <c:v>83.7</c:v>
                </c:pt>
              </c:numCache>
            </c:numRef>
          </c:val>
          <c:smooth val="0"/>
          <c:extLst>
            <c:ext xmlns:c16="http://schemas.microsoft.com/office/drawing/2014/chart" uri="{C3380CC4-5D6E-409C-BE32-E72D297353CC}">
              <c16:uniqueId val="{00000002-2083-4877-9C07-A240B0F84590}"/>
            </c:ext>
          </c:extLst>
        </c:ser>
        <c:ser>
          <c:idx val="1"/>
          <c:order val="1"/>
          <c:tx>
            <c:strRef>
              <c:f>'Data 4.3b'!$A$7</c:f>
              <c:strCache>
                <c:ptCount val="1"/>
                <c:pt idx="0">
                  <c:v>Belgium</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4.3b'!$C$7:$AK$7</c:f>
              <c:numCache>
                <c:formatCode>0.0</c:formatCode>
                <c:ptCount val="35"/>
                <c:pt idx="0">
                  <c:v>77.099999999999994</c:v>
                </c:pt>
                <c:pt idx="1">
                  <c:v>77.3</c:v>
                </c:pt>
                <c:pt idx="2">
                  <c:v>77.3</c:v>
                </c:pt>
                <c:pt idx="3">
                  <c:v>78</c:v>
                </c:pt>
                <c:pt idx="4">
                  <c:v>78.099999999999994</c:v>
                </c:pt>
                <c:pt idx="5">
                  <c:v>78.2</c:v>
                </c:pt>
                <c:pt idx="6">
                  <c:v>78.900000000000006</c:v>
                </c:pt>
                <c:pt idx="7">
                  <c:v>79.099999999999994</c:v>
                </c:pt>
                <c:pt idx="8">
                  <c:v>79.099999999999994</c:v>
                </c:pt>
                <c:pt idx="9">
                  <c:v>79.5</c:v>
                </c:pt>
                <c:pt idx="10">
                  <c:v>79.7</c:v>
                </c:pt>
                <c:pt idx="11">
                  <c:v>79.900000000000006</c:v>
                </c:pt>
                <c:pt idx="12">
                  <c:v>79.900000000000006</c:v>
                </c:pt>
                <c:pt idx="13">
                  <c:v>80.2</c:v>
                </c:pt>
                <c:pt idx="14">
                  <c:v>80.400000000000006</c:v>
                </c:pt>
                <c:pt idx="15">
                  <c:v>80.7</c:v>
                </c:pt>
                <c:pt idx="16">
                  <c:v>80.7</c:v>
                </c:pt>
                <c:pt idx="17">
                  <c:v>80.7</c:v>
                </c:pt>
                <c:pt idx="18">
                  <c:v>81</c:v>
                </c:pt>
                <c:pt idx="19">
                  <c:v>81</c:v>
                </c:pt>
                <c:pt idx="20">
                  <c:v>81.2</c:v>
                </c:pt>
                <c:pt idx="21">
                  <c:v>81.2</c:v>
                </c:pt>
                <c:pt idx="22">
                  <c:v>81.099999999999994</c:v>
                </c:pt>
                <c:pt idx="23">
                  <c:v>81.900000000000006</c:v>
                </c:pt>
                <c:pt idx="24">
                  <c:v>81.900000000000006</c:v>
                </c:pt>
                <c:pt idx="25">
                  <c:v>82.3</c:v>
                </c:pt>
                <c:pt idx="26">
                  <c:v>82.6</c:v>
                </c:pt>
                <c:pt idx="27">
                  <c:v>82.6</c:v>
                </c:pt>
                <c:pt idx="28">
                  <c:v>82.8</c:v>
                </c:pt>
                <c:pt idx="29">
                  <c:v>83</c:v>
                </c:pt>
                <c:pt idx="30">
                  <c:v>83.3</c:v>
                </c:pt>
                <c:pt idx="31">
                  <c:v>83.1</c:v>
                </c:pt>
                <c:pt idx="32">
                  <c:v>83.2</c:v>
                </c:pt>
                <c:pt idx="33">
                  <c:v>83.9</c:v>
                </c:pt>
                <c:pt idx="34">
                  <c:v>83.4</c:v>
                </c:pt>
              </c:numCache>
            </c:numRef>
          </c:val>
          <c:smooth val="0"/>
          <c:extLst>
            <c:ext xmlns:c16="http://schemas.microsoft.com/office/drawing/2014/chart" uri="{C3380CC4-5D6E-409C-BE32-E72D297353CC}">
              <c16:uniqueId val="{00000003-2083-4877-9C07-A240B0F84590}"/>
            </c:ext>
          </c:extLst>
        </c:ser>
        <c:ser>
          <c:idx val="2"/>
          <c:order val="2"/>
          <c:tx>
            <c:strRef>
              <c:f>'Data 4.3b'!$A$8</c:f>
              <c:strCache>
                <c:ptCount val="1"/>
                <c:pt idx="0">
                  <c:v>Bulgaria</c:v>
                </c:pt>
              </c:strCache>
            </c:strRef>
          </c:tx>
          <c:spPr>
            <a:ln w="12700">
              <a:solidFill>
                <a:srgbClr val="FCC808"/>
              </a:solidFill>
            </a:ln>
          </c:spPr>
          <c:marker>
            <c:symbol val="none"/>
          </c:marker>
          <c:dPt>
            <c:idx val="34"/>
            <c:marker>
              <c:symbol val="circle"/>
              <c:size val="7"/>
              <c:spPr>
                <a:solidFill>
                  <a:schemeClr val="bg1"/>
                </a:solidFill>
                <a:ln w="28575">
                  <a:solidFill>
                    <a:schemeClr val="bg1">
                      <a:lumMod val="50000"/>
                    </a:schemeClr>
                  </a:solidFill>
                </a:ln>
              </c:spPr>
            </c:marker>
            <c:bubble3D val="0"/>
            <c:extLst>
              <c:ext xmlns:c16="http://schemas.microsoft.com/office/drawing/2014/chart" uri="{C3380CC4-5D6E-409C-BE32-E72D297353CC}">
                <c16:uniqueId val="{00000004-2083-4877-9C07-A240B0F84590}"/>
              </c:ext>
            </c:extLst>
          </c:dPt>
          <c:dLbls>
            <c:dLbl>
              <c:idx val="34"/>
              <c:layout>
                <c:manualLayout>
                  <c:x val="1.1515097895704814E-2"/>
                  <c:y val="2.007303077725613E-2"/>
                </c:manualLayout>
              </c:layout>
              <c:spPr/>
              <c:txPr>
                <a:bodyPr/>
                <a:lstStyle/>
                <a:p>
                  <a:pPr>
                    <a:defRPr b="1">
                      <a:solidFill>
                        <a:schemeClr val="bg1">
                          <a:lumMod val="50000"/>
                        </a:schemeClr>
                      </a:solidFill>
                      <a:latin typeface="Arial" panose="020B0604020202020204" pitchFamily="34" charset="0"/>
                      <a:cs typeface="Arial" panose="020B0604020202020204" pitchFamily="34" charset="0"/>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2083-4877-9C07-A240B0F84590}"/>
                </c:ext>
              </c:extLst>
            </c:dLbl>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4.3b'!$C$8:$AK$8</c:f>
              <c:numCache>
                <c:formatCode>0.0</c:formatCode>
                <c:ptCount val="35"/>
                <c:pt idx="0">
                  <c:v>74.3</c:v>
                </c:pt>
                <c:pt idx="1">
                  <c:v>74</c:v>
                </c:pt>
                <c:pt idx="2">
                  <c:v>74.400000000000006</c:v>
                </c:pt>
                <c:pt idx="3">
                  <c:v>74.599999999999994</c:v>
                </c:pt>
                <c:pt idx="4">
                  <c:v>74.3</c:v>
                </c:pt>
                <c:pt idx="5">
                  <c:v>74.8</c:v>
                </c:pt>
                <c:pt idx="6">
                  <c:v>74.599999999999994</c:v>
                </c:pt>
                <c:pt idx="7">
                  <c:v>74.7</c:v>
                </c:pt>
                <c:pt idx="8">
                  <c:v>74.8</c:v>
                </c:pt>
                <c:pt idx="9">
                  <c:v>74.7</c:v>
                </c:pt>
                <c:pt idx="10">
                  <c:v>74.400000000000006</c:v>
                </c:pt>
                <c:pt idx="11">
                  <c:v>74.8</c:v>
                </c:pt>
                <c:pt idx="12">
                  <c:v>75.099999999999994</c:v>
                </c:pt>
                <c:pt idx="13">
                  <c:v>74.8</c:v>
                </c:pt>
                <c:pt idx="14">
                  <c:v>74.900000000000006</c:v>
                </c:pt>
                <c:pt idx="15">
                  <c:v>74.5</c:v>
                </c:pt>
                <c:pt idx="16">
                  <c:v>73.8</c:v>
                </c:pt>
                <c:pt idx="17">
                  <c:v>74.599999999999994</c:v>
                </c:pt>
                <c:pt idx="18">
                  <c:v>75</c:v>
                </c:pt>
                <c:pt idx="19">
                  <c:v>75</c:v>
                </c:pt>
                <c:pt idx="20">
                  <c:v>75.400000000000006</c:v>
                </c:pt>
                <c:pt idx="21">
                  <c:v>75.5</c:v>
                </c:pt>
                <c:pt idx="22">
                  <c:v>75.900000000000006</c:v>
                </c:pt>
                <c:pt idx="23">
                  <c:v>76.2</c:v>
                </c:pt>
                <c:pt idx="24">
                  <c:v>76.2</c:v>
                </c:pt>
                <c:pt idx="25">
                  <c:v>76.3</c:v>
                </c:pt>
                <c:pt idx="26">
                  <c:v>76.599999999999994</c:v>
                </c:pt>
                <c:pt idx="27">
                  <c:v>77</c:v>
                </c:pt>
                <c:pt idx="28">
                  <c:v>77.400000000000006</c:v>
                </c:pt>
                <c:pt idx="29">
                  <c:v>77.400000000000006</c:v>
                </c:pt>
                <c:pt idx="30">
                  <c:v>77.8</c:v>
                </c:pt>
                <c:pt idx="31">
                  <c:v>77.900000000000006</c:v>
                </c:pt>
                <c:pt idx="32">
                  <c:v>78.599999999999994</c:v>
                </c:pt>
                <c:pt idx="33">
                  <c:v>78</c:v>
                </c:pt>
                <c:pt idx="34">
                  <c:v>78.2</c:v>
                </c:pt>
              </c:numCache>
            </c:numRef>
          </c:val>
          <c:smooth val="0"/>
          <c:extLst>
            <c:ext xmlns:c16="http://schemas.microsoft.com/office/drawing/2014/chart" uri="{C3380CC4-5D6E-409C-BE32-E72D297353CC}">
              <c16:uniqueId val="{00000005-2083-4877-9C07-A240B0F84590}"/>
            </c:ext>
          </c:extLst>
        </c:ser>
        <c:ser>
          <c:idx val="3"/>
          <c:order val="3"/>
          <c:tx>
            <c:strRef>
              <c:f>'Data 4.3b'!$A$9</c:f>
              <c:strCache>
                <c:ptCount val="1"/>
                <c:pt idx="0">
                  <c:v>Croatia</c:v>
                </c:pt>
              </c:strCache>
            </c:strRef>
          </c:tx>
          <c:spPr>
            <a:ln w="12700">
              <a:solidFill>
                <a:schemeClr val="bg1">
                  <a:lumMod val="50000"/>
                </a:schemeClr>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4.3b'!$C$9:$AK$9</c:f>
              <c:numCache>
                <c:formatCode>0.0</c:formatCode>
                <c:ptCount val="35"/>
                <c:pt idx="20">
                  <c:v>78.099999999999994</c:v>
                </c:pt>
                <c:pt idx="21">
                  <c:v>78.3</c:v>
                </c:pt>
                <c:pt idx="22">
                  <c:v>78.099999999999994</c:v>
                </c:pt>
                <c:pt idx="23">
                  <c:v>78.8</c:v>
                </c:pt>
                <c:pt idx="24">
                  <c:v>78.8</c:v>
                </c:pt>
                <c:pt idx="25">
                  <c:v>79.3</c:v>
                </c:pt>
                <c:pt idx="26">
                  <c:v>79.2</c:v>
                </c:pt>
                <c:pt idx="27">
                  <c:v>79.7</c:v>
                </c:pt>
                <c:pt idx="28">
                  <c:v>79.7</c:v>
                </c:pt>
                <c:pt idx="29">
                  <c:v>79.900000000000006</c:v>
                </c:pt>
                <c:pt idx="30">
                  <c:v>80.400000000000006</c:v>
                </c:pt>
                <c:pt idx="31">
                  <c:v>80.599999999999994</c:v>
                </c:pt>
                <c:pt idx="32">
                  <c:v>81</c:v>
                </c:pt>
                <c:pt idx="33">
                  <c:v>81</c:v>
                </c:pt>
                <c:pt idx="34">
                  <c:v>80.5</c:v>
                </c:pt>
              </c:numCache>
            </c:numRef>
          </c:val>
          <c:smooth val="0"/>
          <c:extLst>
            <c:ext xmlns:c16="http://schemas.microsoft.com/office/drawing/2014/chart" uri="{C3380CC4-5D6E-409C-BE32-E72D297353CC}">
              <c16:uniqueId val="{00000006-2083-4877-9C07-A240B0F84590}"/>
            </c:ext>
          </c:extLst>
        </c:ser>
        <c:ser>
          <c:idx val="4"/>
          <c:order val="4"/>
          <c:tx>
            <c:strRef>
              <c:f>'Data 4.3b'!$A$10</c:f>
              <c:strCache>
                <c:ptCount val="1"/>
                <c:pt idx="0">
                  <c:v>Cyprus</c:v>
                </c:pt>
              </c:strCache>
            </c:strRef>
          </c:tx>
          <c:spPr>
            <a:ln w="12700">
              <a:solidFill>
                <a:schemeClr val="bg1">
                  <a:lumMod val="50000"/>
                </a:schemeClr>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4.3b'!$C$10:$AK$10</c:f>
              <c:numCache>
                <c:formatCode>0.0</c:formatCode>
                <c:ptCount val="35"/>
                <c:pt idx="12">
                  <c:v>79.8</c:v>
                </c:pt>
                <c:pt idx="13">
                  <c:v>79.2</c:v>
                </c:pt>
                <c:pt idx="14">
                  <c:v>79.599999999999994</c:v>
                </c:pt>
                <c:pt idx="15">
                  <c:v>80</c:v>
                </c:pt>
                <c:pt idx="16">
                  <c:v>80</c:v>
                </c:pt>
                <c:pt idx="17">
                  <c:v>79.8</c:v>
                </c:pt>
                <c:pt idx="18">
                  <c:v>79.900000000000006</c:v>
                </c:pt>
                <c:pt idx="19">
                  <c:v>80.099999999999994</c:v>
                </c:pt>
                <c:pt idx="20">
                  <c:v>81.400000000000006</c:v>
                </c:pt>
                <c:pt idx="21">
                  <c:v>81</c:v>
                </c:pt>
                <c:pt idx="22">
                  <c:v>81.2</c:v>
                </c:pt>
                <c:pt idx="23">
                  <c:v>81.8</c:v>
                </c:pt>
                <c:pt idx="24">
                  <c:v>80.8</c:v>
                </c:pt>
                <c:pt idx="25">
                  <c:v>82</c:v>
                </c:pt>
                <c:pt idx="26">
                  <c:v>82.1</c:v>
                </c:pt>
                <c:pt idx="27">
                  <c:v>82.9</c:v>
                </c:pt>
                <c:pt idx="28">
                  <c:v>83.5</c:v>
                </c:pt>
                <c:pt idx="29">
                  <c:v>83.9</c:v>
                </c:pt>
                <c:pt idx="30">
                  <c:v>83.1</c:v>
                </c:pt>
                <c:pt idx="31">
                  <c:v>83.4</c:v>
                </c:pt>
                <c:pt idx="32">
                  <c:v>85</c:v>
                </c:pt>
                <c:pt idx="33">
                  <c:v>84.7</c:v>
                </c:pt>
                <c:pt idx="34">
                  <c:v>83.7</c:v>
                </c:pt>
              </c:numCache>
            </c:numRef>
          </c:val>
          <c:smooth val="0"/>
          <c:extLst>
            <c:ext xmlns:c16="http://schemas.microsoft.com/office/drawing/2014/chart" uri="{C3380CC4-5D6E-409C-BE32-E72D297353CC}">
              <c16:uniqueId val="{00000007-2083-4877-9C07-A240B0F84590}"/>
            </c:ext>
          </c:extLst>
        </c:ser>
        <c:ser>
          <c:idx val="5"/>
          <c:order val="5"/>
          <c:tx>
            <c:strRef>
              <c:f>'Data 4.3b'!$A$11</c:f>
              <c:strCache>
                <c:ptCount val="1"/>
                <c:pt idx="0">
                  <c:v>Czech Republic</c:v>
                </c:pt>
              </c:strCache>
            </c:strRef>
          </c:tx>
          <c:spPr>
            <a:ln w="12700">
              <a:solidFill>
                <a:srgbClr val="00B05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4.3b'!$C$11:$AK$11</c:f>
              <c:numCache>
                <c:formatCode>0.0</c:formatCode>
                <c:ptCount val="35"/>
                <c:pt idx="0">
                  <c:v>74.400000000000006</c:v>
                </c:pt>
                <c:pt idx="1">
                  <c:v>74.5</c:v>
                </c:pt>
                <c:pt idx="2">
                  <c:v>74.400000000000006</c:v>
                </c:pt>
                <c:pt idx="3">
                  <c:v>74.599999999999994</c:v>
                </c:pt>
                <c:pt idx="4">
                  <c:v>74.8</c:v>
                </c:pt>
                <c:pt idx="5">
                  <c:v>74.7</c:v>
                </c:pt>
                <c:pt idx="6">
                  <c:v>75.3</c:v>
                </c:pt>
                <c:pt idx="7">
                  <c:v>75.400000000000006</c:v>
                </c:pt>
                <c:pt idx="8">
                  <c:v>75.5</c:v>
                </c:pt>
                <c:pt idx="9">
                  <c:v>75.5</c:v>
                </c:pt>
                <c:pt idx="10">
                  <c:v>75.8</c:v>
                </c:pt>
                <c:pt idx="11">
                  <c:v>76.3</c:v>
                </c:pt>
                <c:pt idx="12">
                  <c:v>76.5</c:v>
                </c:pt>
                <c:pt idx="13">
                  <c:v>76.8</c:v>
                </c:pt>
                <c:pt idx="14">
                  <c:v>76.8</c:v>
                </c:pt>
                <c:pt idx="15">
                  <c:v>77.5</c:v>
                </c:pt>
                <c:pt idx="16">
                  <c:v>77.599999999999994</c:v>
                </c:pt>
                <c:pt idx="17">
                  <c:v>78.2</c:v>
                </c:pt>
                <c:pt idx="18">
                  <c:v>78.3</c:v>
                </c:pt>
                <c:pt idx="19">
                  <c:v>78.5</c:v>
                </c:pt>
                <c:pt idx="20">
                  <c:v>78.5</c:v>
                </c:pt>
                <c:pt idx="21">
                  <c:v>78.7</c:v>
                </c:pt>
                <c:pt idx="22">
                  <c:v>78.599999999999994</c:v>
                </c:pt>
                <c:pt idx="23">
                  <c:v>79.099999999999994</c:v>
                </c:pt>
                <c:pt idx="24">
                  <c:v>79.2</c:v>
                </c:pt>
                <c:pt idx="25">
                  <c:v>79.900000000000006</c:v>
                </c:pt>
                <c:pt idx="26">
                  <c:v>80.2</c:v>
                </c:pt>
                <c:pt idx="27">
                  <c:v>80.5</c:v>
                </c:pt>
                <c:pt idx="28">
                  <c:v>80.5</c:v>
                </c:pt>
                <c:pt idx="29">
                  <c:v>80.900000000000006</c:v>
                </c:pt>
                <c:pt idx="30">
                  <c:v>81.099999999999994</c:v>
                </c:pt>
                <c:pt idx="31">
                  <c:v>81.2</c:v>
                </c:pt>
                <c:pt idx="32">
                  <c:v>81.3</c:v>
                </c:pt>
                <c:pt idx="33">
                  <c:v>82</c:v>
                </c:pt>
                <c:pt idx="34">
                  <c:v>81.599999999999994</c:v>
                </c:pt>
              </c:numCache>
            </c:numRef>
          </c:val>
          <c:smooth val="0"/>
          <c:extLst>
            <c:ext xmlns:c16="http://schemas.microsoft.com/office/drawing/2014/chart" uri="{C3380CC4-5D6E-409C-BE32-E72D297353CC}">
              <c16:uniqueId val="{00000008-2083-4877-9C07-A240B0F84590}"/>
            </c:ext>
          </c:extLst>
        </c:ser>
        <c:ser>
          <c:idx val="6"/>
          <c:order val="6"/>
          <c:tx>
            <c:strRef>
              <c:f>'Data 4.3b'!$A$12</c:f>
              <c:strCache>
                <c:ptCount val="1"/>
                <c:pt idx="0">
                  <c:v>Denmark</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4.3b'!$C$12:$AK$12</c:f>
              <c:numCache>
                <c:formatCode>0.0</c:formatCode>
                <c:ptCount val="35"/>
                <c:pt idx="0">
                  <c:v>77.5</c:v>
                </c:pt>
                <c:pt idx="1">
                  <c:v>77.8</c:v>
                </c:pt>
                <c:pt idx="2">
                  <c:v>77.7</c:v>
                </c:pt>
                <c:pt idx="3">
                  <c:v>77.8</c:v>
                </c:pt>
                <c:pt idx="4">
                  <c:v>77.599999999999994</c:v>
                </c:pt>
                <c:pt idx="5">
                  <c:v>77.7</c:v>
                </c:pt>
                <c:pt idx="6">
                  <c:v>77.900000000000006</c:v>
                </c:pt>
                <c:pt idx="7">
                  <c:v>77.8</c:v>
                </c:pt>
                <c:pt idx="8">
                  <c:v>77.900000000000006</c:v>
                </c:pt>
                <c:pt idx="9">
                  <c:v>77.8</c:v>
                </c:pt>
                <c:pt idx="10">
                  <c:v>78.099999999999994</c:v>
                </c:pt>
                <c:pt idx="11">
                  <c:v>78</c:v>
                </c:pt>
                <c:pt idx="12">
                  <c:v>77.8</c:v>
                </c:pt>
                <c:pt idx="13">
                  <c:v>78.2</c:v>
                </c:pt>
                <c:pt idx="14">
                  <c:v>77.900000000000006</c:v>
                </c:pt>
                <c:pt idx="15">
                  <c:v>78.3</c:v>
                </c:pt>
                <c:pt idx="16">
                  <c:v>78.599999999999994</c:v>
                </c:pt>
                <c:pt idx="17">
                  <c:v>79</c:v>
                </c:pt>
                <c:pt idx="18">
                  <c:v>79</c:v>
                </c:pt>
                <c:pt idx="19">
                  <c:v>79.2</c:v>
                </c:pt>
                <c:pt idx="20">
                  <c:v>79.3</c:v>
                </c:pt>
                <c:pt idx="21">
                  <c:v>79.400000000000006</c:v>
                </c:pt>
                <c:pt idx="22">
                  <c:v>79.8</c:v>
                </c:pt>
                <c:pt idx="23">
                  <c:v>80.2</c:v>
                </c:pt>
                <c:pt idx="24">
                  <c:v>80.5</c:v>
                </c:pt>
                <c:pt idx="25">
                  <c:v>80.7</c:v>
                </c:pt>
                <c:pt idx="26">
                  <c:v>80.599999999999994</c:v>
                </c:pt>
                <c:pt idx="27">
                  <c:v>81</c:v>
                </c:pt>
                <c:pt idx="28">
                  <c:v>81.099999999999994</c:v>
                </c:pt>
                <c:pt idx="29">
                  <c:v>81.400000000000006</c:v>
                </c:pt>
                <c:pt idx="30">
                  <c:v>81.900000000000006</c:v>
                </c:pt>
                <c:pt idx="31">
                  <c:v>82.1</c:v>
                </c:pt>
                <c:pt idx="32">
                  <c:v>82.4</c:v>
                </c:pt>
                <c:pt idx="33">
                  <c:v>82.8</c:v>
                </c:pt>
                <c:pt idx="34">
                  <c:v>82.7</c:v>
                </c:pt>
              </c:numCache>
            </c:numRef>
          </c:val>
          <c:smooth val="0"/>
          <c:extLst>
            <c:ext xmlns:c16="http://schemas.microsoft.com/office/drawing/2014/chart" uri="{C3380CC4-5D6E-409C-BE32-E72D297353CC}">
              <c16:uniqueId val="{00000009-2083-4877-9C07-A240B0F84590}"/>
            </c:ext>
          </c:extLst>
        </c:ser>
        <c:ser>
          <c:idx val="8"/>
          <c:order val="7"/>
          <c:tx>
            <c:strRef>
              <c:f>'Data 4.3b'!$A$13</c:f>
              <c:strCache>
                <c:ptCount val="1"/>
                <c:pt idx="0">
                  <c:v>Estonia</c:v>
                </c:pt>
              </c:strCache>
            </c:strRef>
          </c:tx>
          <c:spPr>
            <a:ln w="12700">
              <a:solidFill>
                <a:srgbClr val="00B05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4.3b'!$C$13:$AK$13</c:f>
              <c:numCache>
                <c:formatCode>0.0</c:formatCode>
                <c:ptCount val="35"/>
                <c:pt idx="0">
                  <c:v>74.099999999999994</c:v>
                </c:pt>
                <c:pt idx="1">
                  <c:v>74.7</c:v>
                </c:pt>
                <c:pt idx="2">
                  <c:v>74.8</c:v>
                </c:pt>
                <c:pt idx="3">
                  <c:v>74.3</c:v>
                </c:pt>
                <c:pt idx="4">
                  <c:v>74.5</c:v>
                </c:pt>
                <c:pt idx="5">
                  <c:v>75.099999999999994</c:v>
                </c:pt>
                <c:pt idx="6">
                  <c:v>75.099999999999994</c:v>
                </c:pt>
                <c:pt idx="7">
                  <c:v>75</c:v>
                </c:pt>
                <c:pt idx="8">
                  <c:v>74.900000000000006</c:v>
                </c:pt>
                <c:pt idx="9">
                  <c:v>74.900000000000006</c:v>
                </c:pt>
                <c:pt idx="10">
                  <c:v>75</c:v>
                </c:pt>
                <c:pt idx="11">
                  <c:v>74.8</c:v>
                </c:pt>
                <c:pt idx="12">
                  <c:v>74</c:v>
                </c:pt>
                <c:pt idx="13">
                  <c:v>72.900000000000006</c:v>
                </c:pt>
                <c:pt idx="14">
                  <c:v>74.3</c:v>
                </c:pt>
                <c:pt idx="15">
                  <c:v>75.599999999999994</c:v>
                </c:pt>
                <c:pt idx="16">
                  <c:v>75.900000000000006</c:v>
                </c:pt>
                <c:pt idx="17">
                  <c:v>75.400000000000006</c:v>
                </c:pt>
                <c:pt idx="18">
                  <c:v>76.099999999999994</c:v>
                </c:pt>
                <c:pt idx="19">
                  <c:v>76.400000000000006</c:v>
                </c:pt>
                <c:pt idx="20">
                  <c:v>76.5</c:v>
                </c:pt>
                <c:pt idx="21">
                  <c:v>77.2</c:v>
                </c:pt>
                <c:pt idx="22">
                  <c:v>77.2</c:v>
                </c:pt>
                <c:pt idx="23">
                  <c:v>78</c:v>
                </c:pt>
                <c:pt idx="24">
                  <c:v>78.2</c:v>
                </c:pt>
                <c:pt idx="25">
                  <c:v>78.599999999999994</c:v>
                </c:pt>
                <c:pt idx="26">
                  <c:v>78.900000000000006</c:v>
                </c:pt>
                <c:pt idx="27">
                  <c:v>79.5</c:v>
                </c:pt>
                <c:pt idx="28">
                  <c:v>80.3</c:v>
                </c:pt>
                <c:pt idx="29">
                  <c:v>80.8</c:v>
                </c:pt>
                <c:pt idx="30">
                  <c:v>81.3</c:v>
                </c:pt>
                <c:pt idx="31">
                  <c:v>81.5</c:v>
                </c:pt>
                <c:pt idx="32">
                  <c:v>81.7</c:v>
                </c:pt>
                <c:pt idx="33">
                  <c:v>81.900000000000006</c:v>
                </c:pt>
                <c:pt idx="34">
                  <c:v>82.2</c:v>
                </c:pt>
              </c:numCache>
            </c:numRef>
          </c:val>
          <c:smooth val="0"/>
          <c:extLst>
            <c:ext xmlns:c16="http://schemas.microsoft.com/office/drawing/2014/chart" uri="{C3380CC4-5D6E-409C-BE32-E72D297353CC}">
              <c16:uniqueId val="{0000000A-2083-4877-9C07-A240B0F84590}"/>
            </c:ext>
          </c:extLst>
        </c:ser>
        <c:ser>
          <c:idx val="9"/>
          <c:order val="8"/>
          <c:tx>
            <c:strRef>
              <c:f>'Data 4.3b'!$A$14</c:f>
              <c:strCache>
                <c:ptCount val="1"/>
                <c:pt idx="0">
                  <c:v>Finland</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4.3b'!$C$14:$AK$14</c:f>
              <c:numCache>
                <c:formatCode>0.0</c:formatCode>
                <c:ptCount val="35"/>
                <c:pt idx="0">
                  <c:v>78.2</c:v>
                </c:pt>
                <c:pt idx="1">
                  <c:v>78.8</c:v>
                </c:pt>
                <c:pt idx="2">
                  <c:v>78.5</c:v>
                </c:pt>
                <c:pt idx="3">
                  <c:v>79</c:v>
                </c:pt>
                <c:pt idx="4">
                  <c:v>78.7</c:v>
                </c:pt>
                <c:pt idx="5">
                  <c:v>78.900000000000006</c:v>
                </c:pt>
                <c:pt idx="6">
                  <c:v>78.8</c:v>
                </c:pt>
                <c:pt idx="7">
                  <c:v>78.8</c:v>
                </c:pt>
                <c:pt idx="8">
                  <c:v>79</c:v>
                </c:pt>
                <c:pt idx="9">
                  <c:v>79</c:v>
                </c:pt>
                <c:pt idx="10">
                  <c:v>79.5</c:v>
                </c:pt>
                <c:pt idx="11">
                  <c:v>79.599999999999994</c:v>
                </c:pt>
                <c:pt idx="12">
                  <c:v>79.5</c:v>
                </c:pt>
                <c:pt idx="13">
                  <c:v>80.3</c:v>
                </c:pt>
                <c:pt idx="14">
                  <c:v>80.400000000000006</c:v>
                </c:pt>
                <c:pt idx="15">
                  <c:v>80.7</c:v>
                </c:pt>
                <c:pt idx="16">
                  <c:v>80.7</c:v>
                </c:pt>
                <c:pt idx="17">
                  <c:v>81</c:v>
                </c:pt>
                <c:pt idx="18">
                  <c:v>81.2</c:v>
                </c:pt>
                <c:pt idx="19">
                  <c:v>81.2</c:v>
                </c:pt>
                <c:pt idx="20">
                  <c:v>81.7</c:v>
                </c:pt>
                <c:pt idx="21">
                  <c:v>81.599999999999994</c:v>
                </c:pt>
                <c:pt idx="22">
                  <c:v>81.900000000000006</c:v>
                </c:pt>
                <c:pt idx="23">
                  <c:v>82.5</c:v>
                </c:pt>
                <c:pt idx="24">
                  <c:v>82.5</c:v>
                </c:pt>
                <c:pt idx="25">
                  <c:v>83.1</c:v>
                </c:pt>
                <c:pt idx="26">
                  <c:v>83.1</c:v>
                </c:pt>
                <c:pt idx="27">
                  <c:v>83.3</c:v>
                </c:pt>
                <c:pt idx="28">
                  <c:v>83.5</c:v>
                </c:pt>
                <c:pt idx="29">
                  <c:v>83.5</c:v>
                </c:pt>
                <c:pt idx="30">
                  <c:v>83.8</c:v>
                </c:pt>
                <c:pt idx="31">
                  <c:v>83.7</c:v>
                </c:pt>
                <c:pt idx="32">
                  <c:v>84.1</c:v>
                </c:pt>
                <c:pt idx="33">
                  <c:v>84.1</c:v>
                </c:pt>
                <c:pt idx="34">
                  <c:v>84.4</c:v>
                </c:pt>
              </c:numCache>
            </c:numRef>
          </c:val>
          <c:smooth val="0"/>
          <c:extLst>
            <c:ext xmlns:c16="http://schemas.microsoft.com/office/drawing/2014/chart" uri="{C3380CC4-5D6E-409C-BE32-E72D297353CC}">
              <c16:uniqueId val="{0000000B-2083-4877-9C07-A240B0F84590}"/>
            </c:ext>
          </c:extLst>
        </c:ser>
        <c:ser>
          <c:idx val="10"/>
          <c:order val="9"/>
          <c:tx>
            <c:strRef>
              <c:f>'Data 4.3b'!$A$15</c:f>
              <c:strCache>
                <c:ptCount val="1"/>
                <c:pt idx="0">
                  <c:v>France</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4.3b'!$C$15:$AK$15</c:f>
              <c:numCache>
                <c:formatCode>0.0</c:formatCode>
                <c:ptCount val="35"/>
                <c:pt idx="17">
                  <c:v>82.6</c:v>
                </c:pt>
                <c:pt idx="18">
                  <c:v>82.7</c:v>
                </c:pt>
                <c:pt idx="19">
                  <c:v>83</c:v>
                </c:pt>
                <c:pt idx="20">
                  <c:v>83</c:v>
                </c:pt>
                <c:pt idx="21">
                  <c:v>83</c:v>
                </c:pt>
                <c:pt idx="22">
                  <c:v>82.7</c:v>
                </c:pt>
                <c:pt idx="23">
                  <c:v>83.8</c:v>
                </c:pt>
                <c:pt idx="24">
                  <c:v>83.8</c:v>
                </c:pt>
                <c:pt idx="25">
                  <c:v>84.5</c:v>
                </c:pt>
                <c:pt idx="26">
                  <c:v>84.8</c:v>
                </c:pt>
                <c:pt idx="27">
                  <c:v>84.8</c:v>
                </c:pt>
                <c:pt idx="28">
                  <c:v>85</c:v>
                </c:pt>
                <c:pt idx="29">
                  <c:v>85.3</c:v>
                </c:pt>
                <c:pt idx="30">
                  <c:v>85.7</c:v>
                </c:pt>
                <c:pt idx="31">
                  <c:v>85.4</c:v>
                </c:pt>
                <c:pt idx="32">
                  <c:v>85.6</c:v>
                </c:pt>
                <c:pt idx="33">
                  <c:v>86</c:v>
                </c:pt>
                <c:pt idx="34">
                  <c:v>85.5</c:v>
                </c:pt>
              </c:numCache>
            </c:numRef>
          </c:val>
          <c:smooth val="0"/>
          <c:extLst>
            <c:ext xmlns:c16="http://schemas.microsoft.com/office/drawing/2014/chart" uri="{C3380CC4-5D6E-409C-BE32-E72D297353CC}">
              <c16:uniqueId val="{0000000C-2083-4877-9C07-A240B0F84590}"/>
            </c:ext>
          </c:extLst>
        </c:ser>
        <c:ser>
          <c:idx val="11"/>
          <c:order val="10"/>
          <c:tx>
            <c:strRef>
              <c:f>'Data 4.3b'!$A$16</c:f>
              <c:strCache>
                <c:ptCount val="1"/>
                <c:pt idx="0">
                  <c:v>Germany (including former German Democratic Republic from 1991)</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4.3b'!$C$16:$AK$16</c:f>
              <c:numCache>
                <c:formatCode>0.0</c:formatCode>
                <c:ptCount val="35"/>
                <c:pt idx="0">
                  <c:v>76.400000000000006</c:v>
                </c:pt>
                <c:pt idx="1">
                  <c:v>76.7</c:v>
                </c:pt>
                <c:pt idx="2">
                  <c:v>77</c:v>
                </c:pt>
                <c:pt idx="3">
                  <c:v>77.5</c:v>
                </c:pt>
                <c:pt idx="4">
                  <c:v>77.599999999999994</c:v>
                </c:pt>
                <c:pt idx="5">
                  <c:v>77.7</c:v>
                </c:pt>
                <c:pt idx="6">
                  <c:v>78.2</c:v>
                </c:pt>
                <c:pt idx="7">
                  <c:v>78.400000000000006</c:v>
                </c:pt>
                <c:pt idx="8">
                  <c:v>78.599999999999994</c:v>
                </c:pt>
                <c:pt idx="9">
                  <c:v>78.5</c:v>
                </c:pt>
                <c:pt idx="10">
                  <c:v>78.8</c:v>
                </c:pt>
                <c:pt idx="11">
                  <c:v>79.3</c:v>
                </c:pt>
                <c:pt idx="12">
                  <c:v>79.400000000000006</c:v>
                </c:pt>
                <c:pt idx="13">
                  <c:v>79.7</c:v>
                </c:pt>
                <c:pt idx="14">
                  <c:v>79.900000000000006</c:v>
                </c:pt>
                <c:pt idx="15">
                  <c:v>80.099999999999994</c:v>
                </c:pt>
                <c:pt idx="16">
                  <c:v>80.5</c:v>
                </c:pt>
                <c:pt idx="17">
                  <c:v>80.8</c:v>
                </c:pt>
                <c:pt idx="18">
                  <c:v>81</c:v>
                </c:pt>
                <c:pt idx="19">
                  <c:v>81.2</c:v>
                </c:pt>
                <c:pt idx="20">
                  <c:v>81.400000000000006</c:v>
                </c:pt>
                <c:pt idx="21">
                  <c:v>81.3</c:v>
                </c:pt>
                <c:pt idx="22">
                  <c:v>81.3</c:v>
                </c:pt>
                <c:pt idx="23">
                  <c:v>81.900000000000006</c:v>
                </c:pt>
                <c:pt idx="24">
                  <c:v>82</c:v>
                </c:pt>
                <c:pt idx="25">
                  <c:v>82.4</c:v>
                </c:pt>
                <c:pt idx="26">
                  <c:v>82.7</c:v>
                </c:pt>
                <c:pt idx="27">
                  <c:v>82.7</c:v>
                </c:pt>
                <c:pt idx="28">
                  <c:v>82.8</c:v>
                </c:pt>
                <c:pt idx="29">
                  <c:v>83</c:v>
                </c:pt>
                <c:pt idx="30">
                  <c:v>83.1</c:v>
                </c:pt>
                <c:pt idx="31">
                  <c:v>83.1</c:v>
                </c:pt>
                <c:pt idx="32">
                  <c:v>83</c:v>
                </c:pt>
                <c:pt idx="33">
                  <c:v>83.6</c:v>
                </c:pt>
                <c:pt idx="34">
                  <c:v>83.1</c:v>
                </c:pt>
              </c:numCache>
            </c:numRef>
          </c:val>
          <c:smooth val="0"/>
          <c:extLst>
            <c:ext xmlns:c16="http://schemas.microsoft.com/office/drawing/2014/chart" uri="{C3380CC4-5D6E-409C-BE32-E72D297353CC}">
              <c16:uniqueId val="{0000000D-2083-4877-9C07-A240B0F84590}"/>
            </c:ext>
          </c:extLst>
        </c:ser>
        <c:ser>
          <c:idx val="12"/>
          <c:order val="11"/>
          <c:tx>
            <c:strRef>
              <c:f>'Data 4.3b'!$A$17</c:f>
              <c:strCache>
                <c:ptCount val="1"/>
                <c:pt idx="0">
                  <c:v>Greece</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4.3b'!$C$17:$AK$17</c:f>
              <c:numCache>
                <c:formatCode>0.0</c:formatCode>
                <c:ptCount val="35"/>
                <c:pt idx="0">
                  <c:v>77.900000000000006</c:v>
                </c:pt>
                <c:pt idx="1">
                  <c:v>78.2</c:v>
                </c:pt>
                <c:pt idx="2">
                  <c:v>78</c:v>
                </c:pt>
                <c:pt idx="3">
                  <c:v>78.599999999999994</c:v>
                </c:pt>
                <c:pt idx="4">
                  <c:v>78.400000000000006</c:v>
                </c:pt>
                <c:pt idx="5">
                  <c:v>78.8</c:v>
                </c:pt>
                <c:pt idx="6">
                  <c:v>78.599999999999994</c:v>
                </c:pt>
                <c:pt idx="7">
                  <c:v>79.3</c:v>
                </c:pt>
                <c:pt idx="8">
                  <c:v>79.5</c:v>
                </c:pt>
                <c:pt idx="9">
                  <c:v>79.5</c:v>
                </c:pt>
                <c:pt idx="10">
                  <c:v>79.8</c:v>
                </c:pt>
                <c:pt idx="11">
                  <c:v>79.7</c:v>
                </c:pt>
                <c:pt idx="12">
                  <c:v>80.099999999999994</c:v>
                </c:pt>
                <c:pt idx="13">
                  <c:v>80.3</c:v>
                </c:pt>
                <c:pt idx="14">
                  <c:v>80.400000000000006</c:v>
                </c:pt>
                <c:pt idx="15">
                  <c:v>80.599999999999994</c:v>
                </c:pt>
                <c:pt idx="16">
                  <c:v>81</c:v>
                </c:pt>
                <c:pt idx="17">
                  <c:v>80.900000000000006</c:v>
                </c:pt>
                <c:pt idx="18">
                  <c:v>81.099999999999994</c:v>
                </c:pt>
                <c:pt idx="19">
                  <c:v>81.3</c:v>
                </c:pt>
                <c:pt idx="20">
                  <c:v>81.900000000000006</c:v>
                </c:pt>
                <c:pt idx="21">
                  <c:v>82</c:v>
                </c:pt>
                <c:pt idx="22">
                  <c:v>82</c:v>
                </c:pt>
                <c:pt idx="23">
                  <c:v>82.2</c:v>
                </c:pt>
                <c:pt idx="24">
                  <c:v>82.5</c:v>
                </c:pt>
                <c:pt idx="25">
                  <c:v>82.7</c:v>
                </c:pt>
                <c:pt idx="26">
                  <c:v>82.5</c:v>
                </c:pt>
                <c:pt idx="27">
                  <c:v>83</c:v>
                </c:pt>
                <c:pt idx="28">
                  <c:v>83.3</c:v>
                </c:pt>
                <c:pt idx="29">
                  <c:v>83.3</c:v>
                </c:pt>
                <c:pt idx="30">
                  <c:v>83.6</c:v>
                </c:pt>
                <c:pt idx="31">
                  <c:v>83.4</c:v>
                </c:pt>
                <c:pt idx="32">
                  <c:v>84</c:v>
                </c:pt>
                <c:pt idx="33">
                  <c:v>84.1</c:v>
                </c:pt>
                <c:pt idx="34">
                  <c:v>83.7</c:v>
                </c:pt>
              </c:numCache>
            </c:numRef>
          </c:val>
          <c:smooth val="0"/>
          <c:extLst>
            <c:ext xmlns:c16="http://schemas.microsoft.com/office/drawing/2014/chart" uri="{C3380CC4-5D6E-409C-BE32-E72D297353CC}">
              <c16:uniqueId val="{0000000E-2083-4877-9C07-A240B0F84590}"/>
            </c:ext>
          </c:extLst>
        </c:ser>
        <c:ser>
          <c:idx val="13"/>
          <c:order val="12"/>
          <c:tx>
            <c:strRef>
              <c:f>'Data 4.3b'!$A$18</c:f>
              <c:strCache>
                <c:ptCount val="1"/>
                <c:pt idx="0">
                  <c:v>Hungary</c:v>
                </c:pt>
              </c:strCache>
            </c:strRef>
          </c:tx>
          <c:spPr>
            <a:ln w="12700">
              <a:solidFill>
                <a:srgbClr val="00B05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4.3b'!$C$18:$AK$18</c:f>
              <c:numCache>
                <c:formatCode>0.0</c:formatCode>
                <c:ptCount val="35"/>
                <c:pt idx="0">
                  <c:v>73</c:v>
                </c:pt>
                <c:pt idx="1">
                  <c:v>73.3</c:v>
                </c:pt>
                <c:pt idx="2">
                  <c:v>73.099999999999994</c:v>
                </c:pt>
                <c:pt idx="3">
                  <c:v>73.3</c:v>
                </c:pt>
                <c:pt idx="4">
                  <c:v>73.2</c:v>
                </c:pt>
                <c:pt idx="5">
                  <c:v>73.3</c:v>
                </c:pt>
                <c:pt idx="6">
                  <c:v>73.900000000000006</c:v>
                </c:pt>
                <c:pt idx="7">
                  <c:v>74.2</c:v>
                </c:pt>
                <c:pt idx="8">
                  <c:v>73.8</c:v>
                </c:pt>
                <c:pt idx="9">
                  <c:v>73.8</c:v>
                </c:pt>
                <c:pt idx="10">
                  <c:v>74</c:v>
                </c:pt>
                <c:pt idx="11">
                  <c:v>74</c:v>
                </c:pt>
                <c:pt idx="12">
                  <c:v>74</c:v>
                </c:pt>
                <c:pt idx="13">
                  <c:v>74.5</c:v>
                </c:pt>
                <c:pt idx="14">
                  <c:v>74.8</c:v>
                </c:pt>
                <c:pt idx="15">
                  <c:v>75</c:v>
                </c:pt>
                <c:pt idx="16">
                  <c:v>75.5</c:v>
                </c:pt>
                <c:pt idx="17">
                  <c:v>75.599999999999994</c:v>
                </c:pt>
                <c:pt idx="18">
                  <c:v>75.599999999999994</c:v>
                </c:pt>
                <c:pt idx="19">
                  <c:v>76.2</c:v>
                </c:pt>
                <c:pt idx="20">
                  <c:v>76.7</c:v>
                </c:pt>
                <c:pt idx="21">
                  <c:v>76.7</c:v>
                </c:pt>
                <c:pt idx="22">
                  <c:v>76.7</c:v>
                </c:pt>
                <c:pt idx="23">
                  <c:v>77.2</c:v>
                </c:pt>
                <c:pt idx="24">
                  <c:v>77.2</c:v>
                </c:pt>
                <c:pt idx="25">
                  <c:v>77.8</c:v>
                </c:pt>
                <c:pt idx="26">
                  <c:v>77.8</c:v>
                </c:pt>
                <c:pt idx="27">
                  <c:v>78.3</c:v>
                </c:pt>
                <c:pt idx="28">
                  <c:v>78.400000000000006</c:v>
                </c:pt>
                <c:pt idx="29">
                  <c:v>78.599999999999994</c:v>
                </c:pt>
                <c:pt idx="30">
                  <c:v>78.7</c:v>
                </c:pt>
                <c:pt idx="31">
                  <c:v>78.7</c:v>
                </c:pt>
                <c:pt idx="32">
                  <c:v>79.099999999999994</c:v>
                </c:pt>
                <c:pt idx="33">
                  <c:v>79.400000000000006</c:v>
                </c:pt>
                <c:pt idx="34">
                  <c:v>79</c:v>
                </c:pt>
              </c:numCache>
            </c:numRef>
          </c:val>
          <c:smooth val="0"/>
          <c:extLst>
            <c:ext xmlns:c16="http://schemas.microsoft.com/office/drawing/2014/chart" uri="{C3380CC4-5D6E-409C-BE32-E72D297353CC}">
              <c16:uniqueId val="{0000000F-2083-4877-9C07-A240B0F84590}"/>
            </c:ext>
          </c:extLst>
        </c:ser>
        <c:ser>
          <c:idx val="14"/>
          <c:order val="13"/>
          <c:tx>
            <c:strRef>
              <c:f>'Data 4.3b'!$A$19</c:f>
              <c:strCache>
                <c:ptCount val="1"/>
                <c:pt idx="0">
                  <c:v>Ireland</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4.3b'!$C$19:$AK$19</c:f>
              <c:numCache>
                <c:formatCode>0.0</c:formatCode>
                <c:ptCount val="35"/>
                <c:pt idx="5">
                  <c:v>76.400000000000006</c:v>
                </c:pt>
                <c:pt idx="6">
                  <c:v>77.3</c:v>
                </c:pt>
                <c:pt idx="7">
                  <c:v>77.3</c:v>
                </c:pt>
                <c:pt idx="8">
                  <c:v>77.2</c:v>
                </c:pt>
                <c:pt idx="9">
                  <c:v>77.7</c:v>
                </c:pt>
                <c:pt idx="10">
                  <c:v>77.900000000000006</c:v>
                </c:pt>
                <c:pt idx="11">
                  <c:v>78.3</c:v>
                </c:pt>
                <c:pt idx="12">
                  <c:v>78.099999999999994</c:v>
                </c:pt>
                <c:pt idx="13">
                  <c:v>78.599999999999994</c:v>
                </c:pt>
                <c:pt idx="14">
                  <c:v>78.3</c:v>
                </c:pt>
                <c:pt idx="15">
                  <c:v>78.7</c:v>
                </c:pt>
                <c:pt idx="16">
                  <c:v>78.7</c:v>
                </c:pt>
                <c:pt idx="17">
                  <c:v>79.099999999999994</c:v>
                </c:pt>
                <c:pt idx="18">
                  <c:v>78.900000000000006</c:v>
                </c:pt>
                <c:pt idx="19">
                  <c:v>79.2</c:v>
                </c:pt>
                <c:pt idx="20">
                  <c:v>79.900000000000006</c:v>
                </c:pt>
                <c:pt idx="21">
                  <c:v>80.400000000000006</c:v>
                </c:pt>
                <c:pt idx="22">
                  <c:v>80.7</c:v>
                </c:pt>
                <c:pt idx="23">
                  <c:v>81.099999999999994</c:v>
                </c:pt>
                <c:pt idx="24">
                  <c:v>81.3</c:v>
                </c:pt>
                <c:pt idx="25">
                  <c:v>81.7</c:v>
                </c:pt>
                <c:pt idx="26">
                  <c:v>82.1</c:v>
                </c:pt>
                <c:pt idx="27">
                  <c:v>82.4</c:v>
                </c:pt>
                <c:pt idx="28">
                  <c:v>82.7</c:v>
                </c:pt>
                <c:pt idx="29">
                  <c:v>83.1</c:v>
                </c:pt>
                <c:pt idx="30">
                  <c:v>83</c:v>
                </c:pt>
                <c:pt idx="31">
                  <c:v>83.1</c:v>
                </c:pt>
                <c:pt idx="32">
                  <c:v>83.1</c:v>
                </c:pt>
                <c:pt idx="33">
                  <c:v>83.5</c:v>
                </c:pt>
                <c:pt idx="34">
                  <c:v>83.4</c:v>
                </c:pt>
              </c:numCache>
            </c:numRef>
          </c:val>
          <c:smooth val="0"/>
          <c:extLst>
            <c:ext xmlns:c16="http://schemas.microsoft.com/office/drawing/2014/chart" uri="{C3380CC4-5D6E-409C-BE32-E72D297353CC}">
              <c16:uniqueId val="{00000010-2083-4877-9C07-A240B0F84590}"/>
            </c:ext>
          </c:extLst>
        </c:ser>
        <c:ser>
          <c:idx val="15"/>
          <c:order val="14"/>
          <c:tx>
            <c:strRef>
              <c:f>'Data 4.3b'!$A$20</c:f>
              <c:strCache>
                <c:ptCount val="1"/>
                <c:pt idx="0">
                  <c:v>Italy</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4.3b'!$C$20:$AK$20</c:f>
              <c:numCache>
                <c:formatCode>0.0</c:formatCode>
                <c:ptCount val="35"/>
                <c:pt idx="4">
                  <c:v>78.8</c:v>
                </c:pt>
                <c:pt idx="5">
                  <c:v>79.099999999999994</c:v>
                </c:pt>
                <c:pt idx="6">
                  <c:v>79.599999999999994</c:v>
                </c:pt>
                <c:pt idx="7">
                  <c:v>79.7</c:v>
                </c:pt>
                <c:pt idx="8">
                  <c:v>80.2</c:v>
                </c:pt>
                <c:pt idx="9">
                  <c:v>80.3</c:v>
                </c:pt>
                <c:pt idx="10">
                  <c:v>80.400000000000006</c:v>
                </c:pt>
                <c:pt idx="11">
                  <c:v>80.8</c:v>
                </c:pt>
                <c:pt idx="12">
                  <c:v>81</c:v>
                </c:pt>
                <c:pt idx="13">
                  <c:v>81.2</c:v>
                </c:pt>
                <c:pt idx="14">
                  <c:v>81.5</c:v>
                </c:pt>
                <c:pt idx="15">
                  <c:v>81.8</c:v>
                </c:pt>
                <c:pt idx="16">
                  <c:v>82</c:v>
                </c:pt>
                <c:pt idx="17">
                  <c:v>82.1</c:v>
                </c:pt>
                <c:pt idx="18">
                  <c:v>82.6</c:v>
                </c:pt>
                <c:pt idx="19">
                  <c:v>82.8</c:v>
                </c:pt>
                <c:pt idx="20">
                  <c:v>83.2</c:v>
                </c:pt>
                <c:pt idx="21">
                  <c:v>83.2</c:v>
                </c:pt>
                <c:pt idx="22">
                  <c:v>82.8</c:v>
                </c:pt>
                <c:pt idx="23">
                  <c:v>83.7</c:v>
                </c:pt>
                <c:pt idx="24">
                  <c:v>83.6</c:v>
                </c:pt>
                <c:pt idx="25">
                  <c:v>84.1</c:v>
                </c:pt>
                <c:pt idx="26">
                  <c:v>84.2</c:v>
                </c:pt>
                <c:pt idx="27">
                  <c:v>84.2</c:v>
                </c:pt>
                <c:pt idx="28">
                  <c:v>84.3</c:v>
                </c:pt>
                <c:pt idx="29">
                  <c:v>84.7</c:v>
                </c:pt>
                <c:pt idx="30">
                  <c:v>84.8</c:v>
                </c:pt>
                <c:pt idx="31">
                  <c:v>84.8</c:v>
                </c:pt>
                <c:pt idx="32">
                  <c:v>85.2</c:v>
                </c:pt>
                <c:pt idx="33">
                  <c:v>85.6</c:v>
                </c:pt>
                <c:pt idx="34">
                  <c:v>84.9</c:v>
                </c:pt>
              </c:numCache>
            </c:numRef>
          </c:val>
          <c:smooth val="0"/>
          <c:extLst>
            <c:ext xmlns:c16="http://schemas.microsoft.com/office/drawing/2014/chart" uri="{C3380CC4-5D6E-409C-BE32-E72D297353CC}">
              <c16:uniqueId val="{00000011-2083-4877-9C07-A240B0F84590}"/>
            </c:ext>
          </c:extLst>
        </c:ser>
        <c:ser>
          <c:idx val="16"/>
          <c:order val="15"/>
          <c:tx>
            <c:strRef>
              <c:f>'Data 4.3b'!$A$21</c:f>
              <c:strCache>
                <c:ptCount val="1"/>
                <c:pt idx="0">
                  <c:v>Latvia</c:v>
                </c:pt>
              </c:strCache>
            </c:strRef>
          </c:tx>
          <c:spPr>
            <a:ln w="12700">
              <a:solidFill>
                <a:srgbClr val="00B05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4.3b'!$C$21:$AK$21</c:f>
              <c:numCache>
                <c:formatCode>0.0</c:formatCode>
                <c:ptCount val="35"/>
                <c:pt idx="21">
                  <c:v>75.8</c:v>
                </c:pt>
                <c:pt idx="22">
                  <c:v>75.7</c:v>
                </c:pt>
                <c:pt idx="23">
                  <c:v>76</c:v>
                </c:pt>
                <c:pt idx="24">
                  <c:v>76.3</c:v>
                </c:pt>
                <c:pt idx="25">
                  <c:v>76.099999999999994</c:v>
                </c:pt>
                <c:pt idx="26">
                  <c:v>76.2</c:v>
                </c:pt>
                <c:pt idx="27">
                  <c:v>77.5</c:v>
                </c:pt>
                <c:pt idx="28">
                  <c:v>77.7</c:v>
                </c:pt>
                <c:pt idx="29">
                  <c:v>78</c:v>
                </c:pt>
                <c:pt idx="30">
                  <c:v>78.8</c:v>
                </c:pt>
                <c:pt idx="31">
                  <c:v>78.900000000000006</c:v>
                </c:pt>
                <c:pt idx="32">
                  <c:v>78.900000000000006</c:v>
                </c:pt>
                <c:pt idx="33">
                  <c:v>79.400000000000006</c:v>
                </c:pt>
                <c:pt idx="34">
                  <c:v>79.5</c:v>
                </c:pt>
              </c:numCache>
            </c:numRef>
          </c:val>
          <c:smooth val="0"/>
          <c:extLst>
            <c:ext xmlns:c16="http://schemas.microsoft.com/office/drawing/2014/chart" uri="{C3380CC4-5D6E-409C-BE32-E72D297353CC}">
              <c16:uniqueId val="{00000012-2083-4877-9C07-A240B0F84590}"/>
            </c:ext>
          </c:extLst>
        </c:ser>
        <c:ser>
          <c:idx val="17"/>
          <c:order val="16"/>
          <c:tx>
            <c:strRef>
              <c:f>'Data 4.3b'!$A$22</c:f>
              <c:strCache>
                <c:ptCount val="1"/>
                <c:pt idx="0">
                  <c:v>Lithuania</c:v>
                </c:pt>
              </c:strCache>
            </c:strRef>
          </c:tx>
          <c:spPr>
            <a:ln w="12700">
              <a:solidFill>
                <a:srgbClr val="00B05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4.3b'!$C$22:$AK$22</c:f>
              <c:numCache>
                <c:formatCode>0.0</c:formatCode>
                <c:ptCount val="35"/>
                <c:pt idx="0">
                  <c:v>75.400000000000006</c:v>
                </c:pt>
                <c:pt idx="1">
                  <c:v>75.8</c:v>
                </c:pt>
                <c:pt idx="2">
                  <c:v>75.7</c:v>
                </c:pt>
                <c:pt idx="3">
                  <c:v>75.3</c:v>
                </c:pt>
                <c:pt idx="4">
                  <c:v>75.3</c:v>
                </c:pt>
                <c:pt idx="5">
                  <c:v>76.400000000000006</c:v>
                </c:pt>
                <c:pt idx="6">
                  <c:v>76.3</c:v>
                </c:pt>
                <c:pt idx="7">
                  <c:v>76.3</c:v>
                </c:pt>
                <c:pt idx="8">
                  <c:v>76.3</c:v>
                </c:pt>
                <c:pt idx="9">
                  <c:v>76.3</c:v>
                </c:pt>
                <c:pt idx="10">
                  <c:v>76</c:v>
                </c:pt>
                <c:pt idx="11">
                  <c:v>76</c:v>
                </c:pt>
                <c:pt idx="12">
                  <c:v>75</c:v>
                </c:pt>
                <c:pt idx="13">
                  <c:v>74.900000000000006</c:v>
                </c:pt>
                <c:pt idx="14">
                  <c:v>75.099999999999994</c:v>
                </c:pt>
                <c:pt idx="15">
                  <c:v>75.900000000000006</c:v>
                </c:pt>
                <c:pt idx="16">
                  <c:v>76.599999999999994</c:v>
                </c:pt>
                <c:pt idx="17">
                  <c:v>76.7</c:v>
                </c:pt>
                <c:pt idx="18">
                  <c:v>77</c:v>
                </c:pt>
                <c:pt idx="19">
                  <c:v>77.400000000000006</c:v>
                </c:pt>
                <c:pt idx="20">
                  <c:v>77.400000000000006</c:v>
                </c:pt>
                <c:pt idx="21">
                  <c:v>77.400000000000006</c:v>
                </c:pt>
                <c:pt idx="22">
                  <c:v>77.7</c:v>
                </c:pt>
                <c:pt idx="23">
                  <c:v>77.7</c:v>
                </c:pt>
                <c:pt idx="24">
                  <c:v>77.400000000000006</c:v>
                </c:pt>
                <c:pt idx="25">
                  <c:v>77.099999999999994</c:v>
                </c:pt>
                <c:pt idx="26">
                  <c:v>77.2</c:v>
                </c:pt>
                <c:pt idx="27">
                  <c:v>77.599999999999994</c:v>
                </c:pt>
                <c:pt idx="28">
                  <c:v>78.7</c:v>
                </c:pt>
                <c:pt idx="29">
                  <c:v>78.900000000000006</c:v>
                </c:pt>
                <c:pt idx="30">
                  <c:v>79.3</c:v>
                </c:pt>
                <c:pt idx="31">
                  <c:v>79.599999999999994</c:v>
                </c:pt>
                <c:pt idx="32">
                  <c:v>79.599999999999994</c:v>
                </c:pt>
                <c:pt idx="33">
                  <c:v>80.099999999999994</c:v>
                </c:pt>
                <c:pt idx="34">
                  <c:v>79.7</c:v>
                </c:pt>
              </c:numCache>
            </c:numRef>
          </c:val>
          <c:smooth val="0"/>
          <c:extLst>
            <c:ext xmlns:c16="http://schemas.microsoft.com/office/drawing/2014/chart" uri="{C3380CC4-5D6E-409C-BE32-E72D297353CC}">
              <c16:uniqueId val="{00000013-2083-4877-9C07-A240B0F84590}"/>
            </c:ext>
          </c:extLst>
        </c:ser>
        <c:ser>
          <c:idx val="18"/>
          <c:order val="17"/>
          <c:tx>
            <c:strRef>
              <c:f>'Data 4.3b'!$A$23</c:f>
              <c:strCache>
                <c:ptCount val="1"/>
                <c:pt idx="0">
                  <c:v>Luxembourg</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4.3b'!$C$23:$AK$23</c:f>
              <c:numCache>
                <c:formatCode>0.0</c:formatCode>
                <c:ptCount val="35"/>
                <c:pt idx="0">
                  <c:v>76.3</c:v>
                </c:pt>
                <c:pt idx="1">
                  <c:v>76.400000000000006</c:v>
                </c:pt>
                <c:pt idx="2">
                  <c:v>77.099999999999994</c:v>
                </c:pt>
                <c:pt idx="3">
                  <c:v>76.900000000000006</c:v>
                </c:pt>
                <c:pt idx="4">
                  <c:v>77.3</c:v>
                </c:pt>
                <c:pt idx="5">
                  <c:v>78.7</c:v>
                </c:pt>
                <c:pt idx="6">
                  <c:v>77.900000000000006</c:v>
                </c:pt>
                <c:pt idx="7">
                  <c:v>79</c:v>
                </c:pt>
                <c:pt idx="8">
                  <c:v>78.400000000000006</c:v>
                </c:pt>
                <c:pt idx="9">
                  <c:v>78.7</c:v>
                </c:pt>
                <c:pt idx="10">
                  <c:v>79.3</c:v>
                </c:pt>
                <c:pt idx="11">
                  <c:v>78.599999999999994</c:v>
                </c:pt>
                <c:pt idx="12">
                  <c:v>79.599999999999994</c:v>
                </c:pt>
                <c:pt idx="13">
                  <c:v>79.900000000000006</c:v>
                </c:pt>
                <c:pt idx="14">
                  <c:v>80.599999999999994</c:v>
                </c:pt>
                <c:pt idx="15">
                  <c:v>80.2</c:v>
                </c:pt>
                <c:pt idx="16">
                  <c:v>80</c:v>
                </c:pt>
                <c:pt idx="17">
                  <c:v>80.8</c:v>
                </c:pt>
                <c:pt idx="18">
                  <c:v>81.400000000000006</c:v>
                </c:pt>
                <c:pt idx="19">
                  <c:v>81.3</c:v>
                </c:pt>
                <c:pt idx="20">
                  <c:v>80.7</c:v>
                </c:pt>
                <c:pt idx="21">
                  <c:v>81.5</c:v>
                </c:pt>
                <c:pt idx="22">
                  <c:v>80.8</c:v>
                </c:pt>
                <c:pt idx="23">
                  <c:v>82.4</c:v>
                </c:pt>
                <c:pt idx="24">
                  <c:v>82.3</c:v>
                </c:pt>
                <c:pt idx="25">
                  <c:v>81.900000000000006</c:v>
                </c:pt>
                <c:pt idx="26">
                  <c:v>82.2</c:v>
                </c:pt>
                <c:pt idx="27">
                  <c:v>83.1</c:v>
                </c:pt>
                <c:pt idx="28">
                  <c:v>83.3</c:v>
                </c:pt>
                <c:pt idx="29">
                  <c:v>83.5</c:v>
                </c:pt>
                <c:pt idx="30">
                  <c:v>83.6</c:v>
                </c:pt>
                <c:pt idx="31">
                  <c:v>83.8</c:v>
                </c:pt>
                <c:pt idx="32">
                  <c:v>83.9</c:v>
                </c:pt>
                <c:pt idx="33">
                  <c:v>85.2</c:v>
                </c:pt>
                <c:pt idx="34">
                  <c:v>84.7</c:v>
                </c:pt>
              </c:numCache>
            </c:numRef>
          </c:val>
          <c:smooth val="0"/>
          <c:extLst>
            <c:ext xmlns:c16="http://schemas.microsoft.com/office/drawing/2014/chart" uri="{C3380CC4-5D6E-409C-BE32-E72D297353CC}">
              <c16:uniqueId val="{00000014-2083-4877-9C07-A240B0F84590}"/>
            </c:ext>
          </c:extLst>
        </c:ser>
        <c:ser>
          <c:idx val="19"/>
          <c:order val="18"/>
          <c:tx>
            <c:strRef>
              <c:f>'Data 4.3b'!$A$24</c:f>
              <c:strCache>
                <c:ptCount val="1"/>
                <c:pt idx="0">
                  <c:v>Malta</c:v>
                </c:pt>
              </c:strCache>
            </c:strRef>
          </c:tx>
          <c:spPr>
            <a:ln w="12700">
              <a:solidFill>
                <a:schemeClr val="bg1">
                  <a:lumMod val="50000"/>
                </a:schemeClr>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4.3b'!$C$24:$AK$24</c:f>
              <c:numCache>
                <c:formatCode>0.0</c:formatCode>
                <c:ptCount val="35"/>
                <c:pt idx="0">
                  <c:v>73.900000000000006</c:v>
                </c:pt>
                <c:pt idx="14">
                  <c:v>79.8</c:v>
                </c:pt>
                <c:pt idx="15">
                  <c:v>79.8</c:v>
                </c:pt>
                <c:pt idx="16">
                  <c:v>80.3</c:v>
                </c:pt>
                <c:pt idx="17">
                  <c:v>80.2</c:v>
                </c:pt>
                <c:pt idx="18">
                  <c:v>79.599999999999994</c:v>
                </c:pt>
                <c:pt idx="19">
                  <c:v>80.5</c:v>
                </c:pt>
                <c:pt idx="20">
                  <c:v>81.2</c:v>
                </c:pt>
                <c:pt idx="21">
                  <c:v>81.3</c:v>
                </c:pt>
                <c:pt idx="22">
                  <c:v>80.8</c:v>
                </c:pt>
                <c:pt idx="23">
                  <c:v>81.2</c:v>
                </c:pt>
                <c:pt idx="24">
                  <c:v>81.400000000000006</c:v>
                </c:pt>
                <c:pt idx="25">
                  <c:v>82</c:v>
                </c:pt>
                <c:pt idx="26">
                  <c:v>82.2</c:v>
                </c:pt>
                <c:pt idx="27">
                  <c:v>82.3</c:v>
                </c:pt>
                <c:pt idx="28">
                  <c:v>82.7</c:v>
                </c:pt>
                <c:pt idx="29">
                  <c:v>83.6</c:v>
                </c:pt>
                <c:pt idx="30">
                  <c:v>83</c:v>
                </c:pt>
                <c:pt idx="31">
                  <c:v>83</c:v>
                </c:pt>
                <c:pt idx="32">
                  <c:v>84</c:v>
                </c:pt>
                <c:pt idx="33">
                  <c:v>84.2</c:v>
                </c:pt>
                <c:pt idx="34">
                  <c:v>84</c:v>
                </c:pt>
              </c:numCache>
            </c:numRef>
          </c:val>
          <c:smooth val="0"/>
          <c:extLst>
            <c:ext xmlns:c16="http://schemas.microsoft.com/office/drawing/2014/chart" uri="{C3380CC4-5D6E-409C-BE32-E72D297353CC}">
              <c16:uniqueId val="{00000015-2083-4877-9C07-A240B0F84590}"/>
            </c:ext>
          </c:extLst>
        </c:ser>
        <c:ser>
          <c:idx val="20"/>
          <c:order val="19"/>
          <c:tx>
            <c:strRef>
              <c:f>'Data 4.3b'!$A$25</c:f>
              <c:strCache>
                <c:ptCount val="1"/>
                <c:pt idx="0">
                  <c:v>Netherlands</c:v>
                </c:pt>
              </c:strCache>
            </c:strRef>
          </c:tx>
          <c:spPr>
            <a:ln w="12700">
              <a:solidFill>
                <a:srgbClr val="C0000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4.3b'!$C$25:$AK$25</c:f>
              <c:numCache>
                <c:formatCode>0.0</c:formatCode>
                <c:ptCount val="35"/>
                <c:pt idx="4">
                  <c:v>79.8</c:v>
                </c:pt>
                <c:pt idx="5">
                  <c:v>79.7</c:v>
                </c:pt>
                <c:pt idx="6">
                  <c:v>80.3</c:v>
                </c:pt>
                <c:pt idx="7">
                  <c:v>80.400000000000006</c:v>
                </c:pt>
                <c:pt idx="8">
                  <c:v>80.099999999999994</c:v>
                </c:pt>
                <c:pt idx="9">
                  <c:v>80.2</c:v>
                </c:pt>
                <c:pt idx="10">
                  <c:v>80.3</c:v>
                </c:pt>
                <c:pt idx="11">
                  <c:v>80.400000000000006</c:v>
                </c:pt>
                <c:pt idx="12">
                  <c:v>80.099999999999994</c:v>
                </c:pt>
                <c:pt idx="13">
                  <c:v>80.400000000000006</c:v>
                </c:pt>
                <c:pt idx="14">
                  <c:v>80.5</c:v>
                </c:pt>
                <c:pt idx="15">
                  <c:v>80.5</c:v>
                </c:pt>
                <c:pt idx="16">
                  <c:v>80.7</c:v>
                </c:pt>
                <c:pt idx="17">
                  <c:v>80.8</c:v>
                </c:pt>
                <c:pt idx="18">
                  <c:v>80.5</c:v>
                </c:pt>
                <c:pt idx="19">
                  <c:v>80.7</c:v>
                </c:pt>
                <c:pt idx="20">
                  <c:v>80.8</c:v>
                </c:pt>
                <c:pt idx="21">
                  <c:v>80.7</c:v>
                </c:pt>
                <c:pt idx="22">
                  <c:v>81</c:v>
                </c:pt>
                <c:pt idx="23">
                  <c:v>81.5</c:v>
                </c:pt>
                <c:pt idx="24">
                  <c:v>81.7</c:v>
                </c:pt>
                <c:pt idx="25">
                  <c:v>82</c:v>
                </c:pt>
                <c:pt idx="26">
                  <c:v>82.5</c:v>
                </c:pt>
                <c:pt idx="27">
                  <c:v>82.5</c:v>
                </c:pt>
                <c:pt idx="28">
                  <c:v>82.9</c:v>
                </c:pt>
                <c:pt idx="29">
                  <c:v>83</c:v>
                </c:pt>
                <c:pt idx="30">
                  <c:v>83.1</c:v>
                </c:pt>
                <c:pt idx="31">
                  <c:v>83</c:v>
                </c:pt>
                <c:pt idx="32">
                  <c:v>83.2</c:v>
                </c:pt>
                <c:pt idx="33">
                  <c:v>83.5</c:v>
                </c:pt>
                <c:pt idx="34">
                  <c:v>83.2</c:v>
                </c:pt>
              </c:numCache>
            </c:numRef>
          </c:val>
          <c:smooth val="0"/>
          <c:extLst>
            <c:ext xmlns:c16="http://schemas.microsoft.com/office/drawing/2014/chart" uri="{C3380CC4-5D6E-409C-BE32-E72D297353CC}">
              <c16:uniqueId val="{00000016-2083-4877-9C07-A240B0F84590}"/>
            </c:ext>
          </c:extLst>
        </c:ser>
        <c:ser>
          <c:idx val="22"/>
          <c:order val="20"/>
          <c:tx>
            <c:strRef>
              <c:f>'Data 4.3b'!$A$26</c:f>
              <c:strCache>
                <c:ptCount val="1"/>
                <c:pt idx="0">
                  <c:v>Poland</c:v>
                </c:pt>
              </c:strCache>
            </c:strRef>
          </c:tx>
          <c:spPr>
            <a:ln w="12700">
              <a:solidFill>
                <a:srgbClr val="00B05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4.3b'!$C$26:$AK$26</c:f>
              <c:numCache>
                <c:formatCode>0.0</c:formatCode>
                <c:ptCount val="35"/>
                <c:pt idx="9">
                  <c:v>75.3</c:v>
                </c:pt>
                <c:pt idx="10">
                  <c:v>75.099999999999994</c:v>
                </c:pt>
                <c:pt idx="11">
                  <c:v>75.599999999999994</c:v>
                </c:pt>
                <c:pt idx="12">
                  <c:v>75.900000000000006</c:v>
                </c:pt>
                <c:pt idx="13">
                  <c:v>76.099999999999994</c:v>
                </c:pt>
                <c:pt idx="14">
                  <c:v>76.400000000000006</c:v>
                </c:pt>
                <c:pt idx="15">
                  <c:v>76.599999999999994</c:v>
                </c:pt>
                <c:pt idx="16">
                  <c:v>77</c:v>
                </c:pt>
                <c:pt idx="17">
                  <c:v>77.400000000000006</c:v>
                </c:pt>
                <c:pt idx="18">
                  <c:v>77.5</c:v>
                </c:pt>
                <c:pt idx="19">
                  <c:v>78</c:v>
                </c:pt>
                <c:pt idx="20">
                  <c:v>78.400000000000006</c:v>
                </c:pt>
                <c:pt idx="21">
                  <c:v>78.8</c:v>
                </c:pt>
                <c:pt idx="22">
                  <c:v>78.8</c:v>
                </c:pt>
                <c:pt idx="23">
                  <c:v>79.2</c:v>
                </c:pt>
                <c:pt idx="24">
                  <c:v>79.3</c:v>
                </c:pt>
                <c:pt idx="25">
                  <c:v>79.7</c:v>
                </c:pt>
                <c:pt idx="26">
                  <c:v>79.8</c:v>
                </c:pt>
                <c:pt idx="27">
                  <c:v>80</c:v>
                </c:pt>
                <c:pt idx="28">
                  <c:v>80.099999999999994</c:v>
                </c:pt>
                <c:pt idx="29">
                  <c:v>80.7</c:v>
                </c:pt>
                <c:pt idx="30">
                  <c:v>81.099999999999994</c:v>
                </c:pt>
                <c:pt idx="31">
                  <c:v>81.099999999999994</c:v>
                </c:pt>
                <c:pt idx="32">
                  <c:v>81.2</c:v>
                </c:pt>
                <c:pt idx="33">
                  <c:v>81.7</c:v>
                </c:pt>
                <c:pt idx="34">
                  <c:v>81.599999999999994</c:v>
                </c:pt>
              </c:numCache>
            </c:numRef>
          </c:val>
          <c:smooth val="0"/>
          <c:extLst>
            <c:ext xmlns:c16="http://schemas.microsoft.com/office/drawing/2014/chart" uri="{C3380CC4-5D6E-409C-BE32-E72D297353CC}">
              <c16:uniqueId val="{00000017-2083-4877-9C07-A240B0F84590}"/>
            </c:ext>
          </c:extLst>
        </c:ser>
        <c:ser>
          <c:idx val="23"/>
          <c:order val="21"/>
          <c:tx>
            <c:strRef>
              <c:f>'Data 4.3b'!$A$27</c:f>
              <c:strCache>
                <c:ptCount val="1"/>
                <c:pt idx="0">
                  <c:v>Portugal</c:v>
                </c:pt>
              </c:strCache>
            </c:strRef>
          </c:tx>
          <c:spPr>
            <a:ln w="12700">
              <a:solidFill>
                <a:srgbClr val="C00000"/>
              </a:solidFill>
            </a:ln>
          </c:spPr>
          <c:marker>
            <c:symbol val="none"/>
          </c:marker>
          <c:dPt>
            <c:idx val="0"/>
            <c:marker>
              <c:symbol val="circle"/>
              <c:size val="10"/>
              <c:spPr>
                <a:solidFill>
                  <a:srgbClr val="1A3D68"/>
                </a:solidFill>
                <a:ln>
                  <a:solidFill>
                    <a:srgbClr val="1A3D68"/>
                  </a:solidFill>
                </a:ln>
              </c:spPr>
            </c:marker>
            <c:bubble3D val="0"/>
            <c:extLst>
              <c:ext xmlns:c16="http://schemas.microsoft.com/office/drawing/2014/chart" uri="{C3380CC4-5D6E-409C-BE32-E72D297353CC}">
                <c16:uniqueId val="{00000018-2083-4877-9C07-A240B0F84590}"/>
              </c:ext>
            </c:extLst>
          </c:dPt>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4.3b'!$C$27:$AK$27</c:f>
              <c:numCache>
                <c:formatCode>0.0</c:formatCode>
                <c:ptCount val="35"/>
                <c:pt idx="0">
                  <c:v>75.2</c:v>
                </c:pt>
                <c:pt idx="1">
                  <c:v>76</c:v>
                </c:pt>
                <c:pt idx="2">
                  <c:v>75.8</c:v>
                </c:pt>
                <c:pt idx="3">
                  <c:v>76.2</c:v>
                </c:pt>
                <c:pt idx="4">
                  <c:v>76.5</c:v>
                </c:pt>
                <c:pt idx="5">
                  <c:v>76.8</c:v>
                </c:pt>
                <c:pt idx="6">
                  <c:v>77.2</c:v>
                </c:pt>
                <c:pt idx="7">
                  <c:v>77.3</c:v>
                </c:pt>
                <c:pt idx="8">
                  <c:v>77.900000000000006</c:v>
                </c:pt>
                <c:pt idx="9">
                  <c:v>77.5</c:v>
                </c:pt>
                <c:pt idx="10">
                  <c:v>77.7</c:v>
                </c:pt>
                <c:pt idx="11">
                  <c:v>78.400000000000006</c:v>
                </c:pt>
                <c:pt idx="12">
                  <c:v>78.099999999999994</c:v>
                </c:pt>
                <c:pt idx="13">
                  <c:v>79</c:v>
                </c:pt>
                <c:pt idx="14">
                  <c:v>79</c:v>
                </c:pt>
                <c:pt idx="15">
                  <c:v>79</c:v>
                </c:pt>
                <c:pt idx="16">
                  <c:v>79.400000000000006</c:v>
                </c:pt>
                <c:pt idx="17">
                  <c:v>79.599999999999994</c:v>
                </c:pt>
                <c:pt idx="18">
                  <c:v>79.8</c:v>
                </c:pt>
                <c:pt idx="19">
                  <c:v>80.400000000000006</c:v>
                </c:pt>
                <c:pt idx="20">
                  <c:v>80.7</c:v>
                </c:pt>
                <c:pt idx="21">
                  <c:v>80.8</c:v>
                </c:pt>
                <c:pt idx="22">
                  <c:v>80.8</c:v>
                </c:pt>
                <c:pt idx="23">
                  <c:v>81.8</c:v>
                </c:pt>
                <c:pt idx="24">
                  <c:v>81.5</c:v>
                </c:pt>
                <c:pt idx="25">
                  <c:v>82.5</c:v>
                </c:pt>
                <c:pt idx="26">
                  <c:v>82.5</c:v>
                </c:pt>
                <c:pt idx="27">
                  <c:v>82.7</c:v>
                </c:pt>
                <c:pt idx="28">
                  <c:v>82.8</c:v>
                </c:pt>
                <c:pt idx="29">
                  <c:v>83.2</c:v>
                </c:pt>
                <c:pt idx="30">
                  <c:v>83.8</c:v>
                </c:pt>
                <c:pt idx="31">
                  <c:v>83.6</c:v>
                </c:pt>
                <c:pt idx="32">
                  <c:v>84</c:v>
                </c:pt>
                <c:pt idx="33">
                  <c:v>84.4</c:v>
                </c:pt>
                <c:pt idx="34">
                  <c:v>84.3</c:v>
                </c:pt>
              </c:numCache>
            </c:numRef>
          </c:val>
          <c:smooth val="0"/>
          <c:extLst>
            <c:ext xmlns:c16="http://schemas.microsoft.com/office/drawing/2014/chart" uri="{C3380CC4-5D6E-409C-BE32-E72D297353CC}">
              <c16:uniqueId val="{00000019-2083-4877-9C07-A240B0F84590}"/>
            </c:ext>
          </c:extLst>
        </c:ser>
        <c:ser>
          <c:idx val="24"/>
          <c:order val="22"/>
          <c:tx>
            <c:strRef>
              <c:f>'Data 4.3b'!$A$28</c:f>
              <c:strCache>
                <c:ptCount val="1"/>
                <c:pt idx="0">
                  <c:v>Romania</c:v>
                </c:pt>
              </c:strCache>
            </c:strRef>
          </c:tx>
          <c:spPr>
            <a:ln w="12700">
              <a:solidFill>
                <a:srgbClr val="FCC808"/>
              </a:solidFill>
            </a:ln>
          </c:spPr>
          <c:marker>
            <c:symbol val="none"/>
          </c:marker>
          <c:dPt>
            <c:idx val="0"/>
            <c:marker>
              <c:symbol val="circle"/>
              <c:size val="7"/>
              <c:spPr>
                <a:solidFill>
                  <a:schemeClr val="bg1"/>
                </a:solidFill>
                <a:ln w="28575">
                  <a:solidFill>
                    <a:schemeClr val="bg1">
                      <a:lumMod val="50000"/>
                    </a:schemeClr>
                  </a:solidFill>
                </a:ln>
              </c:spPr>
            </c:marker>
            <c:bubble3D val="0"/>
            <c:extLst>
              <c:ext xmlns:c16="http://schemas.microsoft.com/office/drawing/2014/chart" uri="{C3380CC4-5D6E-409C-BE32-E72D297353CC}">
                <c16:uniqueId val="{0000001A-2083-4877-9C07-A240B0F84590}"/>
              </c:ext>
            </c:extLst>
          </c:dPt>
          <c:dLbls>
            <c:dLbl>
              <c:idx val="0"/>
              <c:layout>
                <c:manualLayout>
                  <c:x val="-1.3612004287245445E-2"/>
                  <c:y val="5.4153341533415333E-2"/>
                </c:manualLayout>
              </c:layout>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2083-4877-9C07-A240B0F84590}"/>
                </c:ext>
              </c:extLst>
            </c:dLbl>
            <c:spPr>
              <a:noFill/>
              <a:ln>
                <a:noFill/>
              </a:ln>
              <a:effectLst/>
            </c:spPr>
            <c:txPr>
              <a:bodyPr/>
              <a:lstStyle/>
              <a:p>
                <a:pPr>
                  <a:defRPr b="1">
                    <a:solidFill>
                      <a:schemeClr val="bg1">
                        <a:lumMod val="50000"/>
                      </a:schemeClr>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4.3b'!$C$28:$AK$28</c:f>
              <c:numCache>
                <c:formatCode>0.0</c:formatCode>
                <c:ptCount val="35"/>
                <c:pt idx="0">
                  <c:v>72.400000000000006</c:v>
                </c:pt>
                <c:pt idx="1">
                  <c:v>72.5</c:v>
                </c:pt>
                <c:pt idx="2">
                  <c:v>72.599999999999994</c:v>
                </c:pt>
                <c:pt idx="3">
                  <c:v>72.7</c:v>
                </c:pt>
                <c:pt idx="4">
                  <c:v>72.3</c:v>
                </c:pt>
                <c:pt idx="5">
                  <c:v>72.8</c:v>
                </c:pt>
                <c:pt idx="6">
                  <c:v>72</c:v>
                </c:pt>
                <c:pt idx="7">
                  <c:v>72.400000000000006</c:v>
                </c:pt>
                <c:pt idx="8">
                  <c:v>72.7</c:v>
                </c:pt>
                <c:pt idx="9">
                  <c:v>73.099999999999994</c:v>
                </c:pt>
                <c:pt idx="10">
                  <c:v>73.5</c:v>
                </c:pt>
                <c:pt idx="11">
                  <c:v>73.2</c:v>
                </c:pt>
                <c:pt idx="12">
                  <c:v>73.400000000000006</c:v>
                </c:pt>
                <c:pt idx="13">
                  <c:v>73.3</c:v>
                </c:pt>
                <c:pt idx="14">
                  <c:v>73.5</c:v>
                </c:pt>
                <c:pt idx="15">
                  <c:v>72.8</c:v>
                </c:pt>
                <c:pt idx="16">
                  <c:v>73.3</c:v>
                </c:pt>
                <c:pt idx="17">
                  <c:v>73.8</c:v>
                </c:pt>
                <c:pt idx="18">
                  <c:v>74.2</c:v>
                </c:pt>
                <c:pt idx="19">
                  <c:v>74.8</c:v>
                </c:pt>
                <c:pt idx="20">
                  <c:v>74.900000000000006</c:v>
                </c:pt>
                <c:pt idx="21">
                  <c:v>74.599999999999994</c:v>
                </c:pt>
                <c:pt idx="22">
                  <c:v>74.8</c:v>
                </c:pt>
                <c:pt idx="23">
                  <c:v>75.099999999999994</c:v>
                </c:pt>
                <c:pt idx="24">
                  <c:v>75.400000000000006</c:v>
                </c:pt>
                <c:pt idx="25">
                  <c:v>76.099999999999994</c:v>
                </c:pt>
                <c:pt idx="26">
                  <c:v>76.8</c:v>
                </c:pt>
                <c:pt idx="27">
                  <c:v>77.5</c:v>
                </c:pt>
                <c:pt idx="28">
                  <c:v>77.7</c:v>
                </c:pt>
                <c:pt idx="29">
                  <c:v>77.7</c:v>
                </c:pt>
                <c:pt idx="30">
                  <c:v>78.2</c:v>
                </c:pt>
                <c:pt idx="31">
                  <c:v>78.099999999999994</c:v>
                </c:pt>
                <c:pt idx="32">
                  <c:v>78.7</c:v>
                </c:pt>
                <c:pt idx="33">
                  <c:v>78.7</c:v>
                </c:pt>
                <c:pt idx="34">
                  <c:v>78.7</c:v>
                </c:pt>
              </c:numCache>
            </c:numRef>
          </c:val>
          <c:smooth val="0"/>
          <c:extLst>
            <c:ext xmlns:c16="http://schemas.microsoft.com/office/drawing/2014/chart" uri="{C3380CC4-5D6E-409C-BE32-E72D297353CC}">
              <c16:uniqueId val="{0000001B-2083-4877-9C07-A240B0F84590}"/>
            </c:ext>
          </c:extLst>
        </c:ser>
        <c:ser>
          <c:idx val="25"/>
          <c:order val="23"/>
          <c:tx>
            <c:strRef>
              <c:f>'Data 4.3b'!$A$29</c:f>
              <c:strCache>
                <c:ptCount val="1"/>
                <c:pt idx="0">
                  <c:v>Scotland</c:v>
                </c:pt>
              </c:strCache>
            </c:strRef>
          </c:tx>
          <c:spPr>
            <a:ln w="38100">
              <a:solidFill>
                <a:srgbClr val="1A3D68"/>
              </a:solidFill>
            </a:ln>
          </c:spPr>
          <c:marker>
            <c:symbol val="none"/>
          </c:marker>
          <c:dPt>
            <c:idx val="34"/>
            <c:marker>
              <c:symbol val="circle"/>
              <c:size val="10"/>
              <c:spPr>
                <a:solidFill>
                  <a:srgbClr val="1A3D68"/>
                </a:solidFill>
                <a:ln>
                  <a:solidFill>
                    <a:srgbClr val="1A3D68"/>
                  </a:solidFill>
                </a:ln>
              </c:spPr>
            </c:marker>
            <c:bubble3D val="0"/>
            <c:extLst>
              <c:ext xmlns:c16="http://schemas.microsoft.com/office/drawing/2014/chart" uri="{C3380CC4-5D6E-409C-BE32-E72D297353CC}">
                <c16:uniqueId val="{0000001C-2083-4877-9C07-A240B0F84590}"/>
              </c:ext>
            </c:extLst>
          </c:dPt>
          <c:dLbls>
            <c:dLbl>
              <c:idx val="34"/>
              <c:layout>
                <c:manualLayout>
                  <c:x val="4.0885900498393753E-3"/>
                  <c:y val="2.4937258429550767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2083-4877-9C07-A240B0F84590}"/>
                </c:ext>
              </c:extLst>
            </c:dLbl>
            <c:spPr>
              <a:noFill/>
              <a:ln>
                <a:noFill/>
              </a:ln>
              <a:effectLst/>
            </c:spPr>
            <c:txPr>
              <a:bodyPr/>
              <a:lstStyle/>
              <a:p>
                <a:pPr>
                  <a:defRPr b="1">
                    <a:solidFill>
                      <a:srgbClr val="393A6F"/>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4.3b'!$C$29:$AK$29</c:f>
              <c:numCache>
                <c:formatCode>0.0</c:formatCode>
                <c:ptCount val="35"/>
                <c:pt idx="0">
                  <c:v>75.3</c:v>
                </c:pt>
                <c:pt idx="1">
                  <c:v>75.5</c:v>
                </c:pt>
                <c:pt idx="2">
                  <c:v>75.599999999999994</c:v>
                </c:pt>
                <c:pt idx="3">
                  <c:v>75.8</c:v>
                </c:pt>
                <c:pt idx="4">
                  <c:v>76</c:v>
                </c:pt>
                <c:pt idx="5">
                  <c:v>76.2</c:v>
                </c:pt>
                <c:pt idx="6">
                  <c:v>76.5</c:v>
                </c:pt>
                <c:pt idx="7">
                  <c:v>76.5</c:v>
                </c:pt>
                <c:pt idx="8">
                  <c:v>76.599999999999994</c:v>
                </c:pt>
                <c:pt idx="9">
                  <c:v>76.7</c:v>
                </c:pt>
                <c:pt idx="10">
                  <c:v>77.099999999999994</c:v>
                </c:pt>
                <c:pt idx="11">
                  <c:v>77.099999999999994</c:v>
                </c:pt>
                <c:pt idx="12">
                  <c:v>77.3</c:v>
                </c:pt>
                <c:pt idx="13">
                  <c:v>77.400000000000006</c:v>
                </c:pt>
                <c:pt idx="14">
                  <c:v>77.7</c:v>
                </c:pt>
                <c:pt idx="15">
                  <c:v>77.900000000000006</c:v>
                </c:pt>
                <c:pt idx="16">
                  <c:v>78</c:v>
                </c:pt>
                <c:pt idx="17">
                  <c:v>78.2</c:v>
                </c:pt>
                <c:pt idx="18">
                  <c:v>78.400000000000006</c:v>
                </c:pt>
                <c:pt idx="19">
                  <c:v>78.599999999999994</c:v>
                </c:pt>
                <c:pt idx="20">
                  <c:v>78.8</c:v>
                </c:pt>
                <c:pt idx="21">
                  <c:v>78.900000000000006</c:v>
                </c:pt>
                <c:pt idx="22">
                  <c:v>79.099999999999994</c:v>
                </c:pt>
                <c:pt idx="23">
                  <c:v>79.2</c:v>
                </c:pt>
                <c:pt idx="24">
                  <c:v>79.5</c:v>
                </c:pt>
                <c:pt idx="25">
                  <c:v>79.7</c:v>
                </c:pt>
                <c:pt idx="26">
                  <c:v>79.8</c:v>
                </c:pt>
                <c:pt idx="27">
                  <c:v>80.099999999999994</c:v>
                </c:pt>
                <c:pt idx="28">
                  <c:v>80.3</c:v>
                </c:pt>
                <c:pt idx="29">
                  <c:v>80.599999999999994</c:v>
                </c:pt>
                <c:pt idx="30">
                  <c:v>80.8</c:v>
                </c:pt>
                <c:pt idx="31">
                  <c:v>80.900000000000006</c:v>
                </c:pt>
                <c:pt idx="32">
                  <c:v>81.099999999999994</c:v>
                </c:pt>
                <c:pt idx="33">
                  <c:v>81.099999999999994</c:v>
                </c:pt>
                <c:pt idx="34">
                  <c:v>81.2</c:v>
                </c:pt>
              </c:numCache>
            </c:numRef>
          </c:val>
          <c:smooth val="0"/>
          <c:extLst>
            <c:ext xmlns:c16="http://schemas.microsoft.com/office/drawing/2014/chart" uri="{C3380CC4-5D6E-409C-BE32-E72D297353CC}">
              <c16:uniqueId val="{0000001D-2083-4877-9C07-A240B0F84590}"/>
            </c:ext>
          </c:extLst>
        </c:ser>
        <c:ser>
          <c:idx val="26"/>
          <c:order val="24"/>
          <c:tx>
            <c:strRef>
              <c:f>'Data 4.3b'!$A$30</c:f>
              <c:strCache>
                <c:ptCount val="1"/>
                <c:pt idx="0">
                  <c:v>Slovakia</c:v>
                </c:pt>
              </c:strCache>
            </c:strRef>
          </c:tx>
          <c:spPr>
            <a:ln w="12700">
              <a:solidFill>
                <a:srgbClr val="00B05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4.3b'!$C$30:$AK$30</c:f>
              <c:numCache>
                <c:formatCode>0.0</c:formatCode>
                <c:ptCount val="35"/>
                <c:pt idx="0">
                  <c:v>74.900000000000006</c:v>
                </c:pt>
                <c:pt idx="1">
                  <c:v>74.900000000000006</c:v>
                </c:pt>
                <c:pt idx="2">
                  <c:v>74.7</c:v>
                </c:pt>
                <c:pt idx="3">
                  <c:v>75.099999999999994</c:v>
                </c:pt>
                <c:pt idx="4">
                  <c:v>75</c:v>
                </c:pt>
                <c:pt idx="5">
                  <c:v>75.099999999999994</c:v>
                </c:pt>
                <c:pt idx="6">
                  <c:v>75.400000000000006</c:v>
                </c:pt>
                <c:pt idx="7">
                  <c:v>75.7</c:v>
                </c:pt>
                <c:pt idx="8">
                  <c:v>75.599999999999994</c:v>
                </c:pt>
                <c:pt idx="9">
                  <c:v>75.7</c:v>
                </c:pt>
                <c:pt idx="10">
                  <c:v>75.5</c:v>
                </c:pt>
                <c:pt idx="11">
                  <c:v>76</c:v>
                </c:pt>
                <c:pt idx="12">
                  <c:v>76.3</c:v>
                </c:pt>
                <c:pt idx="13">
                  <c:v>76.7</c:v>
                </c:pt>
                <c:pt idx="14">
                  <c:v>76.5</c:v>
                </c:pt>
                <c:pt idx="15">
                  <c:v>77</c:v>
                </c:pt>
                <c:pt idx="16">
                  <c:v>76.900000000000006</c:v>
                </c:pt>
                <c:pt idx="17">
                  <c:v>77</c:v>
                </c:pt>
                <c:pt idx="18">
                  <c:v>77.400000000000006</c:v>
                </c:pt>
                <c:pt idx="19">
                  <c:v>77.5</c:v>
                </c:pt>
                <c:pt idx="20">
                  <c:v>77.7</c:v>
                </c:pt>
                <c:pt idx="21">
                  <c:v>77.7</c:v>
                </c:pt>
                <c:pt idx="22">
                  <c:v>77.7</c:v>
                </c:pt>
                <c:pt idx="23">
                  <c:v>78</c:v>
                </c:pt>
                <c:pt idx="24">
                  <c:v>78.099999999999994</c:v>
                </c:pt>
                <c:pt idx="25">
                  <c:v>78.400000000000006</c:v>
                </c:pt>
                <c:pt idx="26">
                  <c:v>78.400000000000006</c:v>
                </c:pt>
                <c:pt idx="27">
                  <c:v>79</c:v>
                </c:pt>
                <c:pt idx="28">
                  <c:v>79.099999999999994</c:v>
                </c:pt>
                <c:pt idx="29">
                  <c:v>79.3</c:v>
                </c:pt>
                <c:pt idx="30">
                  <c:v>79.8</c:v>
                </c:pt>
                <c:pt idx="31">
                  <c:v>79.900000000000006</c:v>
                </c:pt>
                <c:pt idx="32">
                  <c:v>80.099999999999994</c:v>
                </c:pt>
                <c:pt idx="33">
                  <c:v>80.5</c:v>
                </c:pt>
                <c:pt idx="34">
                  <c:v>80.2</c:v>
                </c:pt>
              </c:numCache>
            </c:numRef>
          </c:val>
          <c:smooth val="0"/>
          <c:extLst>
            <c:ext xmlns:c16="http://schemas.microsoft.com/office/drawing/2014/chart" uri="{C3380CC4-5D6E-409C-BE32-E72D297353CC}">
              <c16:uniqueId val="{0000001E-2083-4877-9C07-A240B0F84590}"/>
            </c:ext>
          </c:extLst>
        </c:ser>
        <c:ser>
          <c:idx val="27"/>
          <c:order val="25"/>
          <c:tx>
            <c:strRef>
              <c:f>'Data 4.3b'!$A$31</c:f>
              <c:strCache>
                <c:ptCount val="1"/>
                <c:pt idx="0">
                  <c:v>Slovenia</c:v>
                </c:pt>
              </c:strCache>
            </c:strRef>
          </c:tx>
          <c:spPr>
            <a:ln w="12700">
              <a:solidFill>
                <a:srgbClr val="00B050"/>
              </a:solidFill>
            </a:ln>
          </c:spPr>
          <c:marker>
            <c:symbol val="none"/>
          </c:marker>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4.3b'!$C$31:$AK$31</c:f>
              <c:numCache>
                <c:formatCode>0.0</c:formatCode>
                <c:ptCount val="35"/>
                <c:pt idx="1">
                  <c:v>75.3</c:v>
                </c:pt>
                <c:pt idx="2">
                  <c:v>75</c:v>
                </c:pt>
                <c:pt idx="3">
                  <c:v>75.400000000000006</c:v>
                </c:pt>
                <c:pt idx="4">
                  <c:v>76</c:v>
                </c:pt>
                <c:pt idx="5">
                  <c:v>76.400000000000006</c:v>
                </c:pt>
                <c:pt idx="6">
                  <c:v>76.5</c:v>
                </c:pt>
                <c:pt idx="7">
                  <c:v>77</c:v>
                </c:pt>
                <c:pt idx="8">
                  <c:v>77.5</c:v>
                </c:pt>
                <c:pt idx="9">
                  <c:v>77.8</c:v>
                </c:pt>
                <c:pt idx="10">
                  <c:v>77.5</c:v>
                </c:pt>
                <c:pt idx="11">
                  <c:v>77.599999999999994</c:v>
                </c:pt>
                <c:pt idx="12">
                  <c:v>77.599999999999994</c:v>
                </c:pt>
                <c:pt idx="13">
                  <c:v>77.8</c:v>
                </c:pt>
                <c:pt idx="14">
                  <c:v>78.5</c:v>
                </c:pt>
                <c:pt idx="15">
                  <c:v>79</c:v>
                </c:pt>
                <c:pt idx="16">
                  <c:v>79.099999999999994</c:v>
                </c:pt>
                <c:pt idx="17">
                  <c:v>79.2</c:v>
                </c:pt>
                <c:pt idx="18">
                  <c:v>79.5</c:v>
                </c:pt>
                <c:pt idx="19">
                  <c:v>79.900000000000006</c:v>
                </c:pt>
                <c:pt idx="20">
                  <c:v>80.400000000000006</c:v>
                </c:pt>
                <c:pt idx="21">
                  <c:v>80.5</c:v>
                </c:pt>
                <c:pt idx="22">
                  <c:v>80.3</c:v>
                </c:pt>
                <c:pt idx="23">
                  <c:v>80.8</c:v>
                </c:pt>
                <c:pt idx="24">
                  <c:v>80.900000000000006</c:v>
                </c:pt>
                <c:pt idx="25">
                  <c:v>82</c:v>
                </c:pt>
                <c:pt idx="26">
                  <c:v>82</c:v>
                </c:pt>
                <c:pt idx="27">
                  <c:v>82.6</c:v>
                </c:pt>
                <c:pt idx="28">
                  <c:v>82.7</c:v>
                </c:pt>
                <c:pt idx="29">
                  <c:v>83.1</c:v>
                </c:pt>
                <c:pt idx="30">
                  <c:v>83.3</c:v>
                </c:pt>
                <c:pt idx="31">
                  <c:v>83.3</c:v>
                </c:pt>
                <c:pt idx="32">
                  <c:v>83.6</c:v>
                </c:pt>
                <c:pt idx="33">
                  <c:v>84.1</c:v>
                </c:pt>
                <c:pt idx="34">
                  <c:v>83.9</c:v>
                </c:pt>
              </c:numCache>
            </c:numRef>
          </c:val>
          <c:smooth val="0"/>
          <c:extLst>
            <c:ext xmlns:c16="http://schemas.microsoft.com/office/drawing/2014/chart" uri="{C3380CC4-5D6E-409C-BE32-E72D297353CC}">
              <c16:uniqueId val="{0000001F-2083-4877-9C07-A240B0F84590}"/>
            </c:ext>
          </c:extLst>
        </c:ser>
        <c:ser>
          <c:idx val="29"/>
          <c:order val="27"/>
          <c:tx>
            <c:strRef>
              <c:f>'Data 4.3b'!$A$33</c:f>
              <c:strCache>
                <c:ptCount val="1"/>
                <c:pt idx="0">
                  <c:v>Sweden</c:v>
                </c:pt>
              </c:strCache>
            </c:strRef>
          </c:tx>
          <c:spPr>
            <a:ln w="12700">
              <a:solidFill>
                <a:srgbClr val="C00000"/>
              </a:solidFill>
            </a:ln>
          </c:spPr>
          <c:marker>
            <c:symbol val="none"/>
          </c:marker>
          <c:dPt>
            <c:idx val="0"/>
            <c:marker>
              <c:symbol val="circle"/>
              <c:size val="7"/>
              <c:spPr>
                <a:solidFill>
                  <a:schemeClr val="bg1"/>
                </a:solidFill>
                <a:ln w="28575">
                  <a:solidFill>
                    <a:schemeClr val="bg1">
                      <a:lumMod val="50000"/>
                    </a:schemeClr>
                  </a:solidFill>
                </a:ln>
              </c:spPr>
            </c:marker>
            <c:bubble3D val="0"/>
            <c:extLst>
              <c:ext xmlns:c16="http://schemas.microsoft.com/office/drawing/2014/chart" uri="{C3380CC4-5D6E-409C-BE32-E72D297353CC}">
                <c16:uniqueId val="{00000020-2083-4877-9C07-A240B0F84590}"/>
              </c:ext>
            </c:extLst>
          </c:dPt>
          <c:dLbls>
            <c:dLbl>
              <c:idx val="0"/>
              <c:layout>
                <c:manualLayout>
                  <c:x val="-1.22508038585209E-2"/>
                  <c:y val="-7.2898728987289871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2083-4877-9C07-A240B0F84590}"/>
                </c:ext>
              </c:extLst>
            </c:dLbl>
            <c:spPr>
              <a:noFill/>
              <a:ln>
                <a:noFill/>
              </a:ln>
              <a:effectLst/>
            </c:spPr>
            <c:txPr>
              <a:bodyPr/>
              <a:lstStyle/>
              <a:p>
                <a:pPr>
                  <a:defRPr b="1">
                    <a:solidFill>
                      <a:schemeClr val="bg1">
                        <a:lumMod val="50000"/>
                      </a:schemeClr>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4.3b'!$C$33:$AK$33</c:f>
              <c:numCache>
                <c:formatCode>0.0</c:formatCode>
                <c:ptCount val="35"/>
                <c:pt idx="0">
                  <c:v>79.3</c:v>
                </c:pt>
                <c:pt idx="1">
                  <c:v>79.5</c:v>
                </c:pt>
                <c:pt idx="2">
                  <c:v>79.8</c:v>
                </c:pt>
                <c:pt idx="3">
                  <c:v>80.099999999999994</c:v>
                </c:pt>
                <c:pt idx="4">
                  <c:v>79.8</c:v>
                </c:pt>
                <c:pt idx="5">
                  <c:v>80.2</c:v>
                </c:pt>
                <c:pt idx="6">
                  <c:v>80.3</c:v>
                </c:pt>
                <c:pt idx="7">
                  <c:v>80</c:v>
                </c:pt>
                <c:pt idx="8">
                  <c:v>80.7</c:v>
                </c:pt>
                <c:pt idx="9">
                  <c:v>80.5</c:v>
                </c:pt>
                <c:pt idx="10">
                  <c:v>80.7</c:v>
                </c:pt>
                <c:pt idx="11">
                  <c:v>81</c:v>
                </c:pt>
                <c:pt idx="12">
                  <c:v>80.900000000000006</c:v>
                </c:pt>
                <c:pt idx="13">
                  <c:v>81.599999999999994</c:v>
                </c:pt>
                <c:pt idx="14">
                  <c:v>81.7</c:v>
                </c:pt>
                <c:pt idx="15">
                  <c:v>81.7</c:v>
                </c:pt>
                <c:pt idx="16">
                  <c:v>82</c:v>
                </c:pt>
                <c:pt idx="17">
                  <c:v>82.1</c:v>
                </c:pt>
                <c:pt idx="18">
                  <c:v>82</c:v>
                </c:pt>
                <c:pt idx="19">
                  <c:v>82</c:v>
                </c:pt>
                <c:pt idx="20">
                  <c:v>82.2</c:v>
                </c:pt>
                <c:pt idx="21">
                  <c:v>82.1</c:v>
                </c:pt>
                <c:pt idx="22">
                  <c:v>82.5</c:v>
                </c:pt>
                <c:pt idx="23">
                  <c:v>82.8</c:v>
                </c:pt>
                <c:pt idx="24">
                  <c:v>82.9</c:v>
                </c:pt>
                <c:pt idx="25">
                  <c:v>83.1</c:v>
                </c:pt>
                <c:pt idx="26">
                  <c:v>83.1</c:v>
                </c:pt>
                <c:pt idx="27">
                  <c:v>83.3</c:v>
                </c:pt>
                <c:pt idx="28">
                  <c:v>83.5</c:v>
                </c:pt>
                <c:pt idx="29">
                  <c:v>83.6</c:v>
                </c:pt>
                <c:pt idx="30">
                  <c:v>83.8</c:v>
                </c:pt>
                <c:pt idx="31">
                  <c:v>83.6</c:v>
                </c:pt>
                <c:pt idx="32">
                  <c:v>83.8</c:v>
                </c:pt>
                <c:pt idx="33">
                  <c:v>84.2</c:v>
                </c:pt>
                <c:pt idx="34">
                  <c:v>84.1</c:v>
                </c:pt>
              </c:numCache>
            </c:numRef>
          </c:val>
          <c:smooth val="0"/>
          <c:extLst>
            <c:ext xmlns:c16="http://schemas.microsoft.com/office/drawing/2014/chart" uri="{C3380CC4-5D6E-409C-BE32-E72D297353CC}">
              <c16:uniqueId val="{00000021-2083-4877-9C07-A240B0F84590}"/>
            </c:ext>
          </c:extLst>
        </c:ser>
        <c:ser>
          <c:idx val="30"/>
          <c:order val="28"/>
          <c:tx>
            <c:strRef>
              <c:f>'Data 4.3b'!$A$34</c:f>
              <c:strCache>
                <c:ptCount val="1"/>
                <c:pt idx="0">
                  <c:v>United Kingdom</c:v>
                </c:pt>
              </c:strCache>
            </c:strRef>
          </c:tx>
          <c:spPr>
            <a:ln>
              <a:solidFill>
                <a:srgbClr val="1A3D68"/>
              </a:solidFill>
              <a:prstDash val="dash"/>
            </a:ln>
          </c:spPr>
          <c:marker>
            <c:symbol val="none"/>
          </c:marker>
          <c:dPt>
            <c:idx val="0"/>
            <c:marker>
              <c:symbol val="circle"/>
              <c:size val="8"/>
              <c:spPr>
                <a:solidFill>
                  <a:schemeClr val="bg1"/>
                </a:solidFill>
                <a:ln w="28575">
                  <a:solidFill>
                    <a:srgbClr val="393A6F"/>
                  </a:solidFill>
                </a:ln>
              </c:spPr>
            </c:marker>
            <c:bubble3D val="0"/>
            <c:extLst>
              <c:ext xmlns:c16="http://schemas.microsoft.com/office/drawing/2014/chart" uri="{C3380CC4-5D6E-409C-BE32-E72D297353CC}">
                <c16:uniqueId val="{00000022-2083-4877-9C07-A240B0F84590}"/>
              </c:ext>
            </c:extLst>
          </c:dPt>
          <c:dPt>
            <c:idx val="34"/>
            <c:marker>
              <c:symbol val="circle"/>
              <c:size val="8"/>
              <c:spPr>
                <a:solidFill>
                  <a:schemeClr val="bg1"/>
                </a:solidFill>
                <a:ln w="28575">
                  <a:solidFill>
                    <a:srgbClr val="393A6F"/>
                  </a:solidFill>
                </a:ln>
              </c:spPr>
            </c:marker>
            <c:bubble3D val="0"/>
            <c:extLst>
              <c:ext xmlns:c16="http://schemas.microsoft.com/office/drawing/2014/chart" uri="{C3380CC4-5D6E-409C-BE32-E72D297353CC}">
                <c16:uniqueId val="{00000023-2083-4877-9C07-A240B0F84590}"/>
              </c:ext>
            </c:extLst>
          </c:dPt>
          <c:dLbls>
            <c:dLbl>
              <c:idx val="34"/>
              <c:layout>
                <c:manualLayout>
                  <c:x val="4.0858018386108275E-3"/>
                  <c:y val="0"/>
                </c:manualLayout>
              </c:layout>
              <c:tx>
                <c:rich>
                  <a:bodyPr/>
                  <a:lstStyle/>
                  <a:p>
                    <a:r>
                      <a:rPr lang="en-US" b="1">
                        <a:solidFill>
                          <a:srgbClr val="393A6F"/>
                        </a:solidFill>
                        <a:latin typeface="Arial" panose="020B0604020202020204" pitchFamily="34" charset="0"/>
                        <a:cs typeface="Arial" panose="020B0604020202020204" pitchFamily="34" charset="0"/>
                      </a:rPr>
                      <a:t>UK</a:t>
                    </a:r>
                    <a:r>
                      <a:rPr lang="en-US" b="1" baseline="0">
                        <a:solidFill>
                          <a:srgbClr val="393A6F"/>
                        </a:solidFill>
                        <a:latin typeface="Arial" panose="020B0604020202020204" pitchFamily="34" charset="0"/>
                        <a:cs typeface="Arial" panose="020B0604020202020204" pitchFamily="34" charset="0"/>
                      </a:rPr>
                      <a:t> </a:t>
                    </a:r>
                    <a:r>
                      <a:rPr lang="en-US" b="1">
                        <a:solidFill>
                          <a:srgbClr val="393A6F"/>
                        </a:solidFill>
                        <a:latin typeface="Arial" panose="020B0604020202020204" pitchFamily="34" charset="0"/>
                        <a:cs typeface="Arial" panose="020B0604020202020204" pitchFamily="34" charset="0"/>
                      </a:rPr>
                      <a:t>82.9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083-4877-9C07-A240B0F84590}"/>
                </c:ext>
              </c:extLst>
            </c:dLbl>
            <c:spPr>
              <a:noFill/>
              <a:ln>
                <a:noFill/>
              </a:ln>
              <a:effectLst/>
            </c:spPr>
            <c:txPr>
              <a:bodyPr/>
              <a:lstStyle/>
              <a:p>
                <a:pPr>
                  <a:defRPr b="1">
                    <a:solidFill>
                      <a:srgbClr val="393A6F"/>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4.3b'!$C$5:$AK$5</c:f>
              <c:strCache>
                <c:ptCount val="35"/>
                <c:pt idx="0">
                  <c:v>1980-82</c:v>
                </c:pt>
                <c:pt idx="1">
                  <c:v>1981-83</c:v>
                </c:pt>
                <c:pt idx="2">
                  <c:v>1982-84</c:v>
                </c:pt>
                <c:pt idx="3">
                  <c:v>1983-85</c:v>
                </c:pt>
                <c:pt idx="4">
                  <c:v>1984-86</c:v>
                </c:pt>
                <c:pt idx="5">
                  <c:v>1985-87</c:v>
                </c:pt>
                <c:pt idx="6">
                  <c:v>1986-88</c:v>
                </c:pt>
                <c:pt idx="7">
                  <c:v>1987-89</c:v>
                </c:pt>
                <c:pt idx="8">
                  <c:v>1988-90</c:v>
                </c:pt>
                <c:pt idx="9">
                  <c:v>1989-91</c:v>
                </c:pt>
                <c:pt idx="10">
                  <c:v>1990-92</c:v>
                </c:pt>
                <c:pt idx="11">
                  <c:v>1991-93</c:v>
                </c:pt>
                <c:pt idx="12">
                  <c:v>1992-94</c:v>
                </c:pt>
                <c:pt idx="13">
                  <c:v>1993-95</c:v>
                </c:pt>
                <c:pt idx="14">
                  <c:v>1994-96</c:v>
                </c:pt>
                <c:pt idx="15">
                  <c:v>1995-97</c:v>
                </c:pt>
                <c:pt idx="16">
                  <c:v>1996-98</c:v>
                </c:pt>
                <c:pt idx="17">
                  <c:v>1997-99</c:v>
                </c:pt>
                <c:pt idx="18">
                  <c:v>1998-00</c:v>
                </c:pt>
                <c:pt idx="19">
                  <c:v>1999-01</c:v>
                </c:pt>
                <c:pt idx="20">
                  <c:v>2000-02</c:v>
                </c:pt>
                <c:pt idx="21">
                  <c:v>2001-03</c:v>
                </c:pt>
                <c:pt idx="22">
                  <c:v>2002-04</c:v>
                </c:pt>
                <c:pt idx="23">
                  <c:v>2003-05</c:v>
                </c:pt>
                <c:pt idx="24">
                  <c:v>2004-06</c:v>
                </c:pt>
                <c:pt idx="25">
                  <c:v>2005-07</c:v>
                </c:pt>
                <c:pt idx="26">
                  <c:v>2006-08</c:v>
                </c:pt>
                <c:pt idx="27">
                  <c:v>2007-09</c:v>
                </c:pt>
                <c:pt idx="28">
                  <c:v>2008-10</c:v>
                </c:pt>
                <c:pt idx="29">
                  <c:v>2009-11</c:v>
                </c:pt>
                <c:pt idx="30">
                  <c:v>2010-12</c:v>
                </c:pt>
                <c:pt idx="31">
                  <c:v>2011-13</c:v>
                </c:pt>
                <c:pt idx="32">
                  <c:v>2012-14</c:v>
                </c:pt>
                <c:pt idx="33">
                  <c:v>2013-15</c:v>
                </c:pt>
                <c:pt idx="34">
                  <c:v>2014-16</c:v>
                </c:pt>
              </c:strCache>
            </c:strRef>
          </c:cat>
          <c:val>
            <c:numRef>
              <c:f>'Data 4.3b'!$C$34:$AK$34</c:f>
              <c:numCache>
                <c:formatCode>0.0</c:formatCode>
                <c:ptCount val="35"/>
                <c:pt idx="0">
                  <c:v>76.8</c:v>
                </c:pt>
                <c:pt idx="1">
                  <c:v>77</c:v>
                </c:pt>
                <c:pt idx="2">
                  <c:v>77.3</c:v>
                </c:pt>
                <c:pt idx="3">
                  <c:v>77.400000000000006</c:v>
                </c:pt>
                <c:pt idx="4">
                  <c:v>77.599999999999994</c:v>
                </c:pt>
                <c:pt idx="5">
                  <c:v>77.7</c:v>
                </c:pt>
                <c:pt idx="6">
                  <c:v>77.900000000000006</c:v>
                </c:pt>
                <c:pt idx="7">
                  <c:v>78.099999999999994</c:v>
                </c:pt>
                <c:pt idx="8">
                  <c:v>78.2</c:v>
                </c:pt>
                <c:pt idx="9">
                  <c:v>78.400000000000006</c:v>
                </c:pt>
                <c:pt idx="10">
                  <c:v>78.7</c:v>
                </c:pt>
                <c:pt idx="11">
                  <c:v>78.8</c:v>
                </c:pt>
                <c:pt idx="12">
                  <c:v>79</c:v>
                </c:pt>
                <c:pt idx="13">
                  <c:v>79.099999999999994</c:v>
                </c:pt>
                <c:pt idx="14">
                  <c:v>79.3</c:v>
                </c:pt>
                <c:pt idx="15">
                  <c:v>79.400000000000006</c:v>
                </c:pt>
                <c:pt idx="16">
                  <c:v>79.599999999999994</c:v>
                </c:pt>
                <c:pt idx="17">
                  <c:v>79.7</c:v>
                </c:pt>
                <c:pt idx="18">
                  <c:v>79.900000000000006</c:v>
                </c:pt>
                <c:pt idx="19">
                  <c:v>80.099999999999994</c:v>
                </c:pt>
                <c:pt idx="20">
                  <c:v>80.400000000000006</c:v>
                </c:pt>
                <c:pt idx="21">
                  <c:v>80.5</c:v>
                </c:pt>
                <c:pt idx="22">
                  <c:v>80.7</c:v>
                </c:pt>
                <c:pt idx="23">
                  <c:v>80.900000000000006</c:v>
                </c:pt>
                <c:pt idx="24">
                  <c:v>81.2</c:v>
                </c:pt>
                <c:pt idx="25">
                  <c:v>81.400000000000006</c:v>
                </c:pt>
                <c:pt idx="26">
                  <c:v>81.599999999999994</c:v>
                </c:pt>
                <c:pt idx="27">
                  <c:v>81.8</c:v>
                </c:pt>
                <c:pt idx="28">
                  <c:v>82.1</c:v>
                </c:pt>
                <c:pt idx="29">
                  <c:v>82.4</c:v>
                </c:pt>
                <c:pt idx="30">
                  <c:v>82.6</c:v>
                </c:pt>
                <c:pt idx="31">
                  <c:v>82.7</c:v>
                </c:pt>
                <c:pt idx="32">
                  <c:v>82.8</c:v>
                </c:pt>
                <c:pt idx="33">
                  <c:v>82.8</c:v>
                </c:pt>
                <c:pt idx="34">
                  <c:v>82.9</c:v>
                </c:pt>
              </c:numCache>
            </c:numRef>
          </c:val>
          <c:smooth val="0"/>
          <c:extLst>
            <c:ext xmlns:c16="http://schemas.microsoft.com/office/drawing/2014/chart" uri="{C3380CC4-5D6E-409C-BE32-E72D297353CC}">
              <c16:uniqueId val="{00000024-2083-4877-9C07-A240B0F84590}"/>
            </c:ext>
          </c:extLst>
        </c:ser>
        <c:dLbls>
          <c:showLegendKey val="0"/>
          <c:showVal val="0"/>
          <c:showCatName val="0"/>
          <c:showSerName val="0"/>
          <c:showPercent val="0"/>
          <c:showBubbleSize val="0"/>
        </c:dLbls>
        <c:marker val="1"/>
        <c:smooth val="0"/>
        <c:axId val="161347840"/>
        <c:axId val="161346304"/>
      </c:lineChart>
      <c:catAx>
        <c:axId val="161330304"/>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61331840"/>
        <c:crosses val="autoZero"/>
        <c:auto val="1"/>
        <c:lblAlgn val="ctr"/>
        <c:lblOffset val="100"/>
        <c:noMultiLvlLbl val="0"/>
      </c:catAx>
      <c:valAx>
        <c:axId val="161331840"/>
        <c:scaling>
          <c:orientation val="minMax"/>
          <c:max val="88"/>
          <c:min val="68"/>
        </c:scaling>
        <c:delete val="0"/>
        <c:axPos val="l"/>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Life expectancy in years</a:t>
                </a:r>
              </a:p>
            </c:rich>
          </c:tx>
          <c:layout>
            <c:manualLayout>
              <c:xMode val="edge"/>
              <c:yMode val="edge"/>
              <c:x val="1.9116441214079006E-2"/>
              <c:y val="0.31253039039411412"/>
            </c:manualLayout>
          </c:layout>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61330304"/>
        <c:crosses val="autoZero"/>
        <c:crossBetween val="midCat"/>
      </c:valAx>
      <c:valAx>
        <c:axId val="161346304"/>
        <c:scaling>
          <c:orientation val="minMax"/>
        </c:scaling>
        <c:delete val="1"/>
        <c:axPos val="l"/>
        <c:numFmt formatCode="0.0" sourceLinked="1"/>
        <c:majorTickMark val="out"/>
        <c:minorTickMark val="none"/>
        <c:tickLblPos val="nextTo"/>
        <c:crossAx val="161347840"/>
        <c:crosses val="autoZero"/>
        <c:crossBetween val="between"/>
      </c:valAx>
      <c:catAx>
        <c:axId val="161347840"/>
        <c:scaling>
          <c:orientation val="minMax"/>
        </c:scaling>
        <c:delete val="0"/>
        <c:axPos val="t"/>
        <c:numFmt formatCode="General" sourceLinked="1"/>
        <c:majorTickMark val="none"/>
        <c:minorTickMark val="none"/>
        <c:tickLblPos val="none"/>
        <c:spPr>
          <a:ln>
            <a:noFill/>
          </a:ln>
        </c:spPr>
        <c:crossAx val="161346304"/>
        <c:crosses val="max"/>
        <c:auto val="1"/>
        <c:lblAlgn val="ctr"/>
        <c:lblOffset val="100"/>
        <c:noMultiLvlLbl val="0"/>
      </c:catAx>
    </c:plotArea>
    <c:plotVisOnly val="1"/>
    <c:dispBlanksAs val="gap"/>
    <c:showDLblsOverMax val="0"/>
  </c:chart>
  <c:spPr>
    <a:ln>
      <a:noFill/>
    </a:ln>
  </c:spPr>
  <c:txPr>
    <a:bodyPr/>
    <a:lstStyle/>
    <a:p>
      <a:pPr>
        <a:defRPr sz="1400">
          <a:latin typeface="Segoe UI" panose="020B0502040204020203" pitchFamily="34" charset="0"/>
          <a:ea typeface="Segoe UI" panose="020B0502040204020203" pitchFamily="34" charset="0"/>
          <a:cs typeface="Segoe UI" panose="020B0502040204020203" pitchFamily="34" charset="0"/>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496891683919047"/>
          <c:y val="0.13182767561909747"/>
          <c:w val="0.77538259862731684"/>
          <c:h val="0.69059225602841945"/>
        </c:manualLayout>
      </c:layout>
      <c:barChart>
        <c:barDir val="bar"/>
        <c:grouping val="stacked"/>
        <c:varyColors val="0"/>
        <c:ser>
          <c:idx val="0"/>
          <c:order val="0"/>
          <c:tx>
            <c:strRef>
              <c:f>'Data 4.4'!$I$5:$I$6</c:f>
              <c:strCache>
                <c:ptCount val="2"/>
                <c:pt idx="0">
                  <c:v>Lower Male CI</c:v>
                </c:pt>
              </c:strCache>
            </c:strRef>
          </c:tx>
          <c:spPr>
            <a:noFill/>
            <a:ln w="25400">
              <a:noFill/>
            </a:ln>
          </c:spPr>
          <c:invertIfNegative val="0"/>
          <c:cat>
            <c:strRef>
              <c:f>'Data 4.4'!$A$9:$A$40</c:f>
              <c:strCache>
                <c:ptCount val="32"/>
                <c:pt idx="0">
                  <c:v>Glasgow City</c:v>
                </c:pt>
                <c:pt idx="1">
                  <c:v>Dundee City</c:v>
                </c:pt>
                <c:pt idx="2">
                  <c:v>West Dunbartonshire</c:v>
                </c:pt>
                <c:pt idx="3">
                  <c:v>North Lanarkshire</c:v>
                </c:pt>
                <c:pt idx="4">
                  <c:v>Inverclyde</c:v>
                </c:pt>
                <c:pt idx="5">
                  <c:v>North Ayrshire</c:v>
                </c:pt>
                <c:pt idx="6">
                  <c:v>Renfrewshire</c:v>
                </c:pt>
                <c:pt idx="7">
                  <c:v>Aberdeen City</c:v>
                </c:pt>
                <c:pt idx="8">
                  <c:v>East Ayrshire</c:v>
                </c:pt>
                <c:pt idx="9">
                  <c:v>Na h-Eileanan Siar</c:v>
                </c:pt>
                <c:pt idx="10">
                  <c:v>Clackmannanshire</c:v>
                </c:pt>
                <c:pt idx="11">
                  <c:v>South Lanarkshire</c:v>
                </c:pt>
                <c:pt idx="12">
                  <c:v>Falkirk</c:v>
                </c:pt>
                <c:pt idx="13">
                  <c:v>Argyll and Bute</c:v>
                </c:pt>
                <c:pt idx="14">
                  <c:v>South Ayrshire</c:v>
                </c:pt>
                <c:pt idx="15">
                  <c:v>Shetland Islands</c:v>
                </c:pt>
                <c:pt idx="16">
                  <c:v>Fife</c:v>
                </c:pt>
                <c:pt idx="17">
                  <c:v>Dumfries and Galloway</c:v>
                </c:pt>
                <c:pt idx="18">
                  <c:v>Midlothian</c:v>
                </c:pt>
                <c:pt idx="19">
                  <c:v>Highland</c:v>
                </c:pt>
                <c:pt idx="20">
                  <c:v>City of Edinburgh</c:v>
                </c:pt>
                <c:pt idx="21">
                  <c:v>East Lothian</c:v>
                </c:pt>
                <c:pt idx="22">
                  <c:v>West Lothian</c:v>
                </c:pt>
                <c:pt idx="23">
                  <c:v>Angus</c:v>
                </c:pt>
                <c:pt idx="24">
                  <c:v>Scottish Borders</c:v>
                </c:pt>
                <c:pt idx="25">
                  <c:v>Stirling</c:v>
                </c:pt>
                <c:pt idx="26">
                  <c:v>Moray</c:v>
                </c:pt>
                <c:pt idx="27">
                  <c:v>Aberdeenshire</c:v>
                </c:pt>
                <c:pt idx="28">
                  <c:v>Perth and Kinross</c:v>
                </c:pt>
                <c:pt idx="29">
                  <c:v>East Dunbartonshire</c:v>
                </c:pt>
                <c:pt idx="30">
                  <c:v>East Renfrewshire</c:v>
                </c:pt>
                <c:pt idx="31">
                  <c:v>Orkney Islands</c:v>
                </c:pt>
              </c:strCache>
            </c:strRef>
          </c:cat>
          <c:val>
            <c:numRef>
              <c:f>'Data 4.4'!$I$9:$I$40</c:f>
              <c:numCache>
                <c:formatCode>0.0</c:formatCode>
                <c:ptCount val="32"/>
                <c:pt idx="0">
                  <c:v>73.081464140782018</c:v>
                </c:pt>
                <c:pt idx="1">
                  <c:v>73.863848885862197</c:v>
                </c:pt>
                <c:pt idx="2">
                  <c:v>73.974103509839495</c:v>
                </c:pt>
                <c:pt idx="3">
                  <c:v>74.99263555995789</c:v>
                </c:pt>
                <c:pt idx="4">
                  <c:v>74.865466825353366</c:v>
                </c:pt>
                <c:pt idx="5">
                  <c:v>75.303821073436396</c:v>
                </c:pt>
                <c:pt idx="6">
                  <c:v>75.899007541345512</c:v>
                </c:pt>
                <c:pt idx="7">
                  <c:v>75.928989728955756</c:v>
                </c:pt>
                <c:pt idx="8">
                  <c:v>75.836612297656345</c:v>
                </c:pt>
                <c:pt idx="9">
                  <c:v>75.300555318926698</c:v>
                </c:pt>
                <c:pt idx="10">
                  <c:v>75.713722760988105</c:v>
                </c:pt>
                <c:pt idx="11">
                  <c:v>76.415735090387173</c:v>
                </c:pt>
                <c:pt idx="12">
                  <c:v>76.701545613431421</c:v>
                </c:pt>
                <c:pt idx="13">
                  <c:v>76.627035839612248</c:v>
                </c:pt>
                <c:pt idx="14">
                  <c:v>76.855212776679906</c:v>
                </c:pt>
                <c:pt idx="15">
                  <c:v>76.282485918152588</c:v>
                </c:pt>
                <c:pt idx="16">
                  <c:v>77.242153621687677</c:v>
                </c:pt>
                <c:pt idx="17">
                  <c:v>77.253738051610426</c:v>
                </c:pt>
                <c:pt idx="18">
                  <c:v>77.159018528909556</c:v>
                </c:pt>
                <c:pt idx="19">
                  <c:v>77.478498425735012</c:v>
                </c:pt>
                <c:pt idx="20">
                  <c:v>77.661554808801782</c:v>
                </c:pt>
                <c:pt idx="21">
                  <c:v>77.545706702405738</c:v>
                </c:pt>
                <c:pt idx="22">
                  <c:v>77.761792834701936</c:v>
                </c:pt>
                <c:pt idx="23">
                  <c:v>77.910326069303906</c:v>
                </c:pt>
                <c:pt idx="24">
                  <c:v>78.01609548005662</c:v>
                </c:pt>
                <c:pt idx="25">
                  <c:v>77.985287102580301</c:v>
                </c:pt>
                <c:pt idx="26">
                  <c:v>77.97517351307205</c:v>
                </c:pt>
                <c:pt idx="27">
                  <c:v>78.835230249185287</c:v>
                </c:pt>
                <c:pt idx="28">
                  <c:v>79.322473354877175</c:v>
                </c:pt>
                <c:pt idx="29">
                  <c:v>79.418291798770724</c:v>
                </c:pt>
                <c:pt idx="30">
                  <c:v>79.436875832699087</c:v>
                </c:pt>
                <c:pt idx="31">
                  <c:v>78.909591402359496</c:v>
                </c:pt>
              </c:numCache>
            </c:numRef>
          </c:val>
          <c:extLst>
            <c:ext xmlns:c16="http://schemas.microsoft.com/office/drawing/2014/chart" uri="{C3380CC4-5D6E-409C-BE32-E72D297353CC}">
              <c16:uniqueId val="{00000000-320D-4562-B7D3-25BC6D2F006D}"/>
            </c:ext>
          </c:extLst>
        </c:ser>
        <c:ser>
          <c:idx val="1"/>
          <c:order val="1"/>
          <c:tx>
            <c:strRef>
              <c:f>'Data 4.4'!$J$5:$J$6</c:f>
              <c:strCache>
                <c:ptCount val="2"/>
                <c:pt idx="0">
                  <c:v>Length of 
Male CI</c:v>
                </c:pt>
              </c:strCache>
            </c:strRef>
          </c:tx>
          <c:spPr>
            <a:solidFill>
              <a:srgbClr val="434481"/>
            </a:solidFill>
            <a:ln w="25400">
              <a:noFill/>
            </a:ln>
          </c:spPr>
          <c:invertIfNegative val="0"/>
          <c:cat>
            <c:strRef>
              <c:f>'Data 4.4'!$A$9:$A$40</c:f>
              <c:strCache>
                <c:ptCount val="32"/>
                <c:pt idx="0">
                  <c:v>Glasgow City</c:v>
                </c:pt>
                <c:pt idx="1">
                  <c:v>Dundee City</c:v>
                </c:pt>
                <c:pt idx="2">
                  <c:v>West Dunbartonshire</c:v>
                </c:pt>
                <c:pt idx="3">
                  <c:v>North Lanarkshire</c:v>
                </c:pt>
                <c:pt idx="4">
                  <c:v>Inverclyde</c:v>
                </c:pt>
                <c:pt idx="5">
                  <c:v>North Ayrshire</c:v>
                </c:pt>
                <c:pt idx="6">
                  <c:v>Renfrewshire</c:v>
                </c:pt>
                <c:pt idx="7">
                  <c:v>Aberdeen City</c:v>
                </c:pt>
                <c:pt idx="8">
                  <c:v>East Ayrshire</c:v>
                </c:pt>
                <c:pt idx="9">
                  <c:v>Na h-Eileanan Siar</c:v>
                </c:pt>
                <c:pt idx="10">
                  <c:v>Clackmannanshire</c:v>
                </c:pt>
                <c:pt idx="11">
                  <c:v>South Lanarkshire</c:v>
                </c:pt>
                <c:pt idx="12">
                  <c:v>Falkirk</c:v>
                </c:pt>
                <c:pt idx="13">
                  <c:v>Argyll and Bute</c:v>
                </c:pt>
                <c:pt idx="14">
                  <c:v>South Ayrshire</c:v>
                </c:pt>
                <c:pt idx="15">
                  <c:v>Shetland Islands</c:v>
                </c:pt>
                <c:pt idx="16">
                  <c:v>Fife</c:v>
                </c:pt>
                <c:pt idx="17">
                  <c:v>Dumfries and Galloway</c:v>
                </c:pt>
                <c:pt idx="18">
                  <c:v>Midlothian</c:v>
                </c:pt>
                <c:pt idx="19">
                  <c:v>Highland</c:v>
                </c:pt>
                <c:pt idx="20">
                  <c:v>City of Edinburgh</c:v>
                </c:pt>
                <c:pt idx="21">
                  <c:v>East Lothian</c:v>
                </c:pt>
                <c:pt idx="22">
                  <c:v>West Lothian</c:v>
                </c:pt>
                <c:pt idx="23">
                  <c:v>Angus</c:v>
                </c:pt>
                <c:pt idx="24">
                  <c:v>Scottish Borders</c:v>
                </c:pt>
                <c:pt idx="25">
                  <c:v>Stirling</c:v>
                </c:pt>
                <c:pt idx="26">
                  <c:v>Moray</c:v>
                </c:pt>
                <c:pt idx="27">
                  <c:v>Aberdeenshire</c:v>
                </c:pt>
                <c:pt idx="28">
                  <c:v>Perth and Kinross</c:v>
                </c:pt>
                <c:pt idx="29">
                  <c:v>East Dunbartonshire</c:v>
                </c:pt>
                <c:pt idx="30">
                  <c:v>East Renfrewshire</c:v>
                </c:pt>
                <c:pt idx="31">
                  <c:v>Orkney Islands</c:v>
                </c:pt>
              </c:strCache>
            </c:strRef>
          </c:cat>
          <c:val>
            <c:numRef>
              <c:f>'Data 4.4'!$J$9:$J$40</c:f>
              <c:numCache>
                <c:formatCode>0.0</c:formatCode>
                <c:ptCount val="32"/>
                <c:pt idx="0">
                  <c:v>0.57428076950506579</c:v>
                </c:pt>
                <c:pt idx="1">
                  <c:v>1.265905619196559</c:v>
                </c:pt>
                <c:pt idx="2">
                  <c:v>1.5112096235206707</c:v>
                </c:pt>
                <c:pt idx="3">
                  <c:v>0.76210374137883719</c:v>
                </c:pt>
                <c:pt idx="4">
                  <c:v>1.5414814042819671</c:v>
                </c:pt>
                <c:pt idx="5">
                  <c:v>1.241828310058736</c:v>
                </c:pt>
                <c:pt idx="6">
                  <c:v>0.99594494641087294</c:v>
                </c:pt>
                <c:pt idx="7">
                  <c:v>0.94815266160321698</c:v>
                </c:pt>
                <c:pt idx="8">
                  <c:v>1.2654418181457174</c:v>
                </c:pt>
                <c:pt idx="9">
                  <c:v>2.6707654670904617</c:v>
                </c:pt>
                <c:pt idx="10">
                  <c:v>2.0223516671069603</c:v>
                </c:pt>
                <c:pt idx="11">
                  <c:v>0.77866780404889369</c:v>
                </c:pt>
                <c:pt idx="12">
                  <c:v>1.1038518266861956</c:v>
                </c:pt>
                <c:pt idx="13">
                  <c:v>1.479741759970949</c:v>
                </c:pt>
                <c:pt idx="14">
                  <c:v>1.3671663310248334</c:v>
                </c:pt>
                <c:pt idx="15">
                  <c:v>2.6385924655826329</c:v>
                </c:pt>
                <c:pt idx="16">
                  <c:v>0.74255804982871609</c:v>
                </c:pt>
                <c:pt idx="17">
                  <c:v>1.1757465036328085</c:v>
                </c:pt>
                <c:pt idx="18">
                  <c:v>1.4106256376815622</c:v>
                </c:pt>
                <c:pt idx="19">
                  <c:v>0.92512587919148359</c:v>
                </c:pt>
                <c:pt idx="20">
                  <c:v>0.64839607763738627</c:v>
                </c:pt>
                <c:pt idx="21">
                  <c:v>1.4225515602507528</c:v>
                </c:pt>
                <c:pt idx="22">
                  <c:v>1.0374360797052304</c:v>
                </c:pt>
                <c:pt idx="23">
                  <c:v>1.2064261302425905</c:v>
                </c:pt>
                <c:pt idx="24">
                  <c:v>1.2570699419919151</c:v>
                </c:pt>
                <c:pt idx="25">
                  <c:v>1.332754182537343</c:v>
                </c:pt>
                <c:pt idx="26">
                  <c:v>1.3837354510383761</c:v>
                </c:pt>
                <c:pt idx="27">
                  <c:v>0.81512211723571681</c:v>
                </c:pt>
                <c:pt idx="28">
                  <c:v>1.154510713162864</c:v>
                </c:pt>
                <c:pt idx="29">
                  <c:v>1.3289543923191331</c:v>
                </c:pt>
                <c:pt idx="30">
                  <c:v>1.3591601000923674</c:v>
                </c:pt>
                <c:pt idx="31">
                  <c:v>2.3304347332396418</c:v>
                </c:pt>
              </c:numCache>
            </c:numRef>
          </c:val>
          <c:extLst>
            <c:ext xmlns:c16="http://schemas.microsoft.com/office/drawing/2014/chart" uri="{C3380CC4-5D6E-409C-BE32-E72D297353CC}">
              <c16:uniqueId val="{00000001-320D-4562-B7D3-25BC6D2F006D}"/>
            </c:ext>
          </c:extLst>
        </c:ser>
        <c:ser>
          <c:idx val="2"/>
          <c:order val="2"/>
          <c:tx>
            <c:strRef>
              <c:f>'Data 4.4'!$M$5:$M$6</c:f>
              <c:strCache>
                <c:ptCount val="2"/>
                <c:pt idx="0">
                  <c:v>Space between Male upper &amp; Female lower</c:v>
                </c:pt>
              </c:strCache>
            </c:strRef>
          </c:tx>
          <c:spPr>
            <a:noFill/>
            <a:ln w="25400">
              <a:noFill/>
            </a:ln>
          </c:spPr>
          <c:invertIfNegative val="0"/>
          <c:cat>
            <c:strRef>
              <c:f>'Data 4.4'!$A$9:$A$40</c:f>
              <c:strCache>
                <c:ptCount val="32"/>
                <c:pt idx="0">
                  <c:v>Glasgow City</c:v>
                </c:pt>
                <c:pt idx="1">
                  <c:v>Dundee City</c:v>
                </c:pt>
                <c:pt idx="2">
                  <c:v>West Dunbartonshire</c:v>
                </c:pt>
                <c:pt idx="3">
                  <c:v>North Lanarkshire</c:v>
                </c:pt>
                <c:pt idx="4">
                  <c:v>Inverclyde</c:v>
                </c:pt>
                <c:pt idx="5">
                  <c:v>North Ayrshire</c:v>
                </c:pt>
                <c:pt idx="6">
                  <c:v>Renfrewshire</c:v>
                </c:pt>
                <c:pt idx="7">
                  <c:v>Aberdeen City</c:v>
                </c:pt>
                <c:pt idx="8">
                  <c:v>East Ayrshire</c:v>
                </c:pt>
                <c:pt idx="9">
                  <c:v>Na h-Eileanan Siar</c:v>
                </c:pt>
                <c:pt idx="10">
                  <c:v>Clackmannanshire</c:v>
                </c:pt>
                <c:pt idx="11">
                  <c:v>South Lanarkshire</c:v>
                </c:pt>
                <c:pt idx="12">
                  <c:v>Falkirk</c:v>
                </c:pt>
                <c:pt idx="13">
                  <c:v>Argyll and Bute</c:v>
                </c:pt>
                <c:pt idx="14">
                  <c:v>South Ayrshire</c:v>
                </c:pt>
                <c:pt idx="15">
                  <c:v>Shetland Islands</c:v>
                </c:pt>
                <c:pt idx="16">
                  <c:v>Fife</c:v>
                </c:pt>
                <c:pt idx="17">
                  <c:v>Dumfries and Galloway</c:v>
                </c:pt>
                <c:pt idx="18">
                  <c:v>Midlothian</c:v>
                </c:pt>
                <c:pt idx="19">
                  <c:v>Highland</c:v>
                </c:pt>
                <c:pt idx="20">
                  <c:v>City of Edinburgh</c:v>
                </c:pt>
                <c:pt idx="21">
                  <c:v>East Lothian</c:v>
                </c:pt>
                <c:pt idx="22">
                  <c:v>West Lothian</c:v>
                </c:pt>
                <c:pt idx="23">
                  <c:v>Angus</c:v>
                </c:pt>
                <c:pt idx="24">
                  <c:v>Scottish Borders</c:v>
                </c:pt>
                <c:pt idx="25">
                  <c:v>Stirling</c:v>
                </c:pt>
                <c:pt idx="26">
                  <c:v>Moray</c:v>
                </c:pt>
                <c:pt idx="27">
                  <c:v>Aberdeenshire</c:v>
                </c:pt>
                <c:pt idx="28">
                  <c:v>Perth and Kinross</c:v>
                </c:pt>
                <c:pt idx="29">
                  <c:v>East Dunbartonshire</c:v>
                </c:pt>
                <c:pt idx="30">
                  <c:v>East Renfrewshire</c:v>
                </c:pt>
                <c:pt idx="31">
                  <c:v>Orkney Islands</c:v>
                </c:pt>
              </c:strCache>
            </c:strRef>
          </c:cat>
          <c:val>
            <c:numRef>
              <c:f>'Data 4.4'!$M$9:$M$40</c:f>
              <c:numCache>
                <c:formatCode>0.0</c:formatCode>
                <c:ptCount val="32"/>
                <c:pt idx="0">
                  <c:v>5.0011035722989448</c:v>
                </c:pt>
                <c:pt idx="1">
                  <c:v>3.9040079240280079</c:v>
                </c:pt>
                <c:pt idx="2">
                  <c:v>2.6686521971704451</c:v>
                </c:pt>
                <c:pt idx="3">
                  <c:v>3.5062797282560894</c:v>
                </c:pt>
                <c:pt idx="4">
                  <c:v>2.9705097983690649</c:v>
                </c:pt>
                <c:pt idx="5">
                  <c:v>3.4253175470264523</c:v>
                </c:pt>
                <c:pt idx="6">
                  <c:v>2.797006139531959</c:v>
                </c:pt>
                <c:pt idx="7">
                  <c:v>3.52057948657081</c:v>
                </c:pt>
                <c:pt idx="8">
                  <c:v>2.1955304908952655</c:v>
                </c:pt>
                <c:pt idx="9">
                  <c:v>3.5510301513617009</c:v>
                </c:pt>
                <c:pt idx="10">
                  <c:v>1.9643100744014959</c:v>
                </c:pt>
                <c:pt idx="11">
                  <c:v>3.13583928248066</c:v>
                </c:pt>
                <c:pt idx="12">
                  <c:v>2.2916429560123959</c:v>
                </c:pt>
                <c:pt idx="13">
                  <c:v>3.7350726205845461</c:v>
                </c:pt>
                <c:pt idx="14">
                  <c:v>1.9029682456563393</c:v>
                </c:pt>
                <c:pt idx="15">
                  <c:v>1.8700191425930512</c:v>
                </c:pt>
                <c:pt idx="16">
                  <c:v>2.8795701455673424</c:v>
                </c:pt>
                <c:pt idx="17">
                  <c:v>2.8650438799385967</c:v>
                </c:pt>
                <c:pt idx="18">
                  <c:v>2.1934398525001342</c:v>
                </c:pt>
                <c:pt idx="19">
                  <c:v>4.0577307952558925</c:v>
                </c:pt>
                <c:pt idx="20">
                  <c:v>3.635345441359334</c:v>
                </c:pt>
                <c:pt idx="21">
                  <c:v>3.1355310107833105</c:v>
                </c:pt>
                <c:pt idx="22">
                  <c:v>1.4910894178013905</c:v>
                </c:pt>
                <c:pt idx="23">
                  <c:v>2.0490775943570583</c:v>
                </c:pt>
                <c:pt idx="24">
                  <c:v>2.7736851858598612</c:v>
                </c:pt>
                <c:pt idx="25">
                  <c:v>2.3558192852196527</c:v>
                </c:pt>
                <c:pt idx="26">
                  <c:v>2.1425087981476025</c:v>
                </c:pt>
                <c:pt idx="27">
                  <c:v>2.417418618715061</c:v>
                </c:pt>
                <c:pt idx="28">
                  <c:v>1.5618063637449637</c:v>
                </c:pt>
                <c:pt idx="29">
                  <c:v>2.1556070161042555</c:v>
                </c:pt>
                <c:pt idx="30">
                  <c:v>2.1007202277685479</c:v>
                </c:pt>
                <c:pt idx="31">
                  <c:v>-0.54613108366275753</c:v>
                </c:pt>
              </c:numCache>
            </c:numRef>
          </c:val>
          <c:extLst>
            <c:ext xmlns:c16="http://schemas.microsoft.com/office/drawing/2014/chart" uri="{C3380CC4-5D6E-409C-BE32-E72D297353CC}">
              <c16:uniqueId val="{00000002-320D-4562-B7D3-25BC6D2F006D}"/>
            </c:ext>
          </c:extLst>
        </c:ser>
        <c:ser>
          <c:idx val="4"/>
          <c:order val="3"/>
          <c:tx>
            <c:strRef>
              <c:f>'Data 4.4'!$N$5:$N$6</c:f>
              <c:strCache>
                <c:ptCount val="2"/>
                <c:pt idx="0">
                  <c:v>Overlap between male upper and Female lower</c:v>
                </c:pt>
              </c:strCache>
            </c:strRef>
          </c:tx>
          <c:invertIfNegative val="0"/>
          <c:dPt>
            <c:idx val="31"/>
            <c:invertIfNegative val="0"/>
            <c:bubble3D val="0"/>
            <c:spPr>
              <a:pattFill prst="wdUpDiag">
                <a:fgClr>
                  <a:srgbClr val="393A6F"/>
                </a:fgClr>
                <a:bgClr>
                  <a:srgbClr val="6F70B4"/>
                </a:bgClr>
              </a:pattFill>
            </c:spPr>
            <c:extLst>
              <c:ext xmlns:c16="http://schemas.microsoft.com/office/drawing/2014/chart" uri="{C3380CC4-5D6E-409C-BE32-E72D297353CC}">
                <c16:uniqueId val="{00000004-320D-4562-B7D3-25BC6D2F006D}"/>
              </c:ext>
            </c:extLst>
          </c:dPt>
          <c:dPt>
            <c:idx val="32"/>
            <c:invertIfNegative val="0"/>
            <c:bubble3D val="0"/>
            <c:spPr>
              <a:pattFill prst="wdUpDiag">
                <a:fgClr>
                  <a:srgbClr val="393A6F"/>
                </a:fgClr>
                <a:bgClr>
                  <a:srgbClr val="6F70B4"/>
                </a:bgClr>
              </a:pattFill>
            </c:spPr>
            <c:extLst>
              <c:ext xmlns:c16="http://schemas.microsoft.com/office/drawing/2014/chart" uri="{C3380CC4-5D6E-409C-BE32-E72D297353CC}">
                <c16:uniqueId val="{00000006-320D-4562-B7D3-25BC6D2F006D}"/>
              </c:ext>
            </c:extLst>
          </c:dPt>
          <c:val>
            <c:numRef>
              <c:f>'Data 4.4'!$N$9:$N$40</c:f>
              <c:numCache>
                <c:formatCode>0.0</c:formatCode>
                <c:ptCount val="32"/>
                <c:pt idx="0">
                  <c:v>-5.0011035722989448</c:v>
                </c:pt>
                <c:pt idx="1">
                  <c:v>-3.9040079240280079</c:v>
                </c:pt>
                <c:pt idx="2">
                  <c:v>-2.6686521971704451</c:v>
                </c:pt>
                <c:pt idx="3">
                  <c:v>-3.5062797282560894</c:v>
                </c:pt>
                <c:pt idx="4">
                  <c:v>-2.9705097983690649</c:v>
                </c:pt>
                <c:pt idx="5">
                  <c:v>-3.4253175470264523</c:v>
                </c:pt>
                <c:pt idx="6">
                  <c:v>-2.797006139531959</c:v>
                </c:pt>
                <c:pt idx="7">
                  <c:v>-3.52057948657081</c:v>
                </c:pt>
                <c:pt idx="8">
                  <c:v>-2.1955304908952655</c:v>
                </c:pt>
                <c:pt idx="9">
                  <c:v>-3.5510301513617009</c:v>
                </c:pt>
                <c:pt idx="10">
                  <c:v>-1.9643100744014959</c:v>
                </c:pt>
                <c:pt idx="11">
                  <c:v>-3.13583928248066</c:v>
                </c:pt>
                <c:pt idx="12">
                  <c:v>-2.2916429560123959</c:v>
                </c:pt>
                <c:pt idx="13">
                  <c:v>-3.7350726205845461</c:v>
                </c:pt>
                <c:pt idx="14">
                  <c:v>-1.9029682456563393</c:v>
                </c:pt>
                <c:pt idx="15">
                  <c:v>-1.8700191425930512</c:v>
                </c:pt>
                <c:pt idx="16">
                  <c:v>-2.8795701455673424</c:v>
                </c:pt>
                <c:pt idx="17">
                  <c:v>-2.8650438799385967</c:v>
                </c:pt>
                <c:pt idx="18">
                  <c:v>-2.1934398525001342</c:v>
                </c:pt>
                <c:pt idx="19">
                  <c:v>-4.0577307952558925</c:v>
                </c:pt>
                <c:pt idx="20">
                  <c:v>-3.635345441359334</c:v>
                </c:pt>
                <c:pt idx="21">
                  <c:v>-3.1355310107833105</c:v>
                </c:pt>
                <c:pt idx="22">
                  <c:v>-1.4910894178013905</c:v>
                </c:pt>
                <c:pt idx="23">
                  <c:v>-2.0490775943570583</c:v>
                </c:pt>
                <c:pt idx="24">
                  <c:v>-2.7736851858598612</c:v>
                </c:pt>
                <c:pt idx="25">
                  <c:v>-2.3558192852196527</c:v>
                </c:pt>
                <c:pt idx="26">
                  <c:v>-2.1425087981476025</c:v>
                </c:pt>
                <c:pt idx="27">
                  <c:v>-2.417418618715061</c:v>
                </c:pt>
                <c:pt idx="28">
                  <c:v>-1.5618063637449637</c:v>
                </c:pt>
                <c:pt idx="29">
                  <c:v>-2.1556070161042555</c:v>
                </c:pt>
                <c:pt idx="30">
                  <c:v>-2.1007202277685479</c:v>
                </c:pt>
                <c:pt idx="31">
                  <c:v>0.54613108366275753</c:v>
                </c:pt>
              </c:numCache>
            </c:numRef>
          </c:val>
          <c:extLst>
            <c:ext xmlns:c16="http://schemas.microsoft.com/office/drawing/2014/chart" uri="{C3380CC4-5D6E-409C-BE32-E72D297353CC}">
              <c16:uniqueId val="{00000007-320D-4562-B7D3-25BC6D2F006D}"/>
            </c:ext>
          </c:extLst>
        </c:ser>
        <c:ser>
          <c:idx val="3"/>
          <c:order val="4"/>
          <c:tx>
            <c:strRef>
              <c:f>'Data 4.4'!$O$5:$O$6</c:f>
              <c:strCache>
                <c:ptCount val="2"/>
                <c:pt idx="0">
                  <c:v>Length of Female CI</c:v>
                </c:pt>
              </c:strCache>
            </c:strRef>
          </c:tx>
          <c:spPr>
            <a:solidFill>
              <a:srgbClr val="6F70B4"/>
            </a:solidFill>
            <a:ln w="25400">
              <a:noFill/>
            </a:ln>
          </c:spPr>
          <c:invertIfNegative val="0"/>
          <c:cat>
            <c:strRef>
              <c:f>'Data 4.4'!$A$9:$A$40</c:f>
              <c:strCache>
                <c:ptCount val="32"/>
                <c:pt idx="0">
                  <c:v>Glasgow City</c:v>
                </c:pt>
                <c:pt idx="1">
                  <c:v>Dundee City</c:v>
                </c:pt>
                <c:pt idx="2">
                  <c:v>West Dunbartonshire</c:v>
                </c:pt>
                <c:pt idx="3">
                  <c:v>North Lanarkshire</c:v>
                </c:pt>
                <c:pt idx="4">
                  <c:v>Inverclyde</c:v>
                </c:pt>
                <c:pt idx="5">
                  <c:v>North Ayrshire</c:v>
                </c:pt>
                <c:pt idx="6">
                  <c:v>Renfrewshire</c:v>
                </c:pt>
                <c:pt idx="7">
                  <c:v>Aberdeen City</c:v>
                </c:pt>
                <c:pt idx="8">
                  <c:v>East Ayrshire</c:v>
                </c:pt>
                <c:pt idx="9">
                  <c:v>Na h-Eileanan Siar</c:v>
                </c:pt>
                <c:pt idx="10">
                  <c:v>Clackmannanshire</c:v>
                </c:pt>
                <c:pt idx="11">
                  <c:v>South Lanarkshire</c:v>
                </c:pt>
                <c:pt idx="12">
                  <c:v>Falkirk</c:v>
                </c:pt>
                <c:pt idx="13">
                  <c:v>Argyll and Bute</c:v>
                </c:pt>
                <c:pt idx="14">
                  <c:v>South Ayrshire</c:v>
                </c:pt>
                <c:pt idx="15">
                  <c:v>Shetland Islands</c:v>
                </c:pt>
                <c:pt idx="16">
                  <c:v>Fife</c:v>
                </c:pt>
                <c:pt idx="17">
                  <c:v>Dumfries and Galloway</c:v>
                </c:pt>
                <c:pt idx="18">
                  <c:v>Midlothian</c:v>
                </c:pt>
                <c:pt idx="19">
                  <c:v>Highland</c:v>
                </c:pt>
                <c:pt idx="20">
                  <c:v>City of Edinburgh</c:v>
                </c:pt>
                <c:pt idx="21">
                  <c:v>East Lothian</c:v>
                </c:pt>
                <c:pt idx="22">
                  <c:v>West Lothian</c:v>
                </c:pt>
                <c:pt idx="23">
                  <c:v>Angus</c:v>
                </c:pt>
                <c:pt idx="24">
                  <c:v>Scottish Borders</c:v>
                </c:pt>
                <c:pt idx="25">
                  <c:v>Stirling</c:v>
                </c:pt>
                <c:pt idx="26">
                  <c:v>Moray</c:v>
                </c:pt>
                <c:pt idx="27">
                  <c:v>Aberdeenshire</c:v>
                </c:pt>
                <c:pt idx="28">
                  <c:v>Perth and Kinross</c:v>
                </c:pt>
                <c:pt idx="29">
                  <c:v>East Dunbartonshire</c:v>
                </c:pt>
                <c:pt idx="30">
                  <c:v>East Renfrewshire</c:v>
                </c:pt>
                <c:pt idx="31">
                  <c:v>Orkney Islands</c:v>
                </c:pt>
              </c:strCache>
            </c:strRef>
          </c:cat>
          <c:val>
            <c:numRef>
              <c:f>'Data 4.4'!$O$9:$O$40</c:f>
              <c:numCache>
                <c:formatCode>0.0</c:formatCode>
                <c:ptCount val="32"/>
                <c:pt idx="0">
                  <c:v>0.54813328831056651</c:v>
                </c:pt>
                <c:pt idx="1">
                  <c:v>1.190810849251875</c:v>
                </c:pt>
                <c:pt idx="2">
                  <c:v>1.3912420433680381</c:v>
                </c:pt>
                <c:pt idx="3">
                  <c:v>0.68015953764017922</c:v>
                </c:pt>
                <c:pt idx="4">
                  <c:v>1.408647801881699</c:v>
                </c:pt>
                <c:pt idx="5">
                  <c:v>1.0947596727967266</c:v>
                </c:pt>
                <c:pt idx="6">
                  <c:v>0.96520341613228311</c:v>
                </c:pt>
                <c:pt idx="7">
                  <c:v>0.88673177472077214</c:v>
                </c:pt>
                <c:pt idx="8">
                  <c:v>1.0755516552018491</c:v>
                </c:pt>
                <c:pt idx="9">
                  <c:v>2.3448869439980342</c:v>
                </c:pt>
                <c:pt idx="10">
                  <c:v>1.7779210698321322</c:v>
                </c:pt>
                <c:pt idx="11">
                  <c:v>0.6864770954696553</c:v>
                </c:pt>
                <c:pt idx="12">
                  <c:v>1.0333035087063251</c:v>
                </c:pt>
                <c:pt idx="13">
                  <c:v>1.2230451766235149</c:v>
                </c:pt>
                <c:pt idx="14">
                  <c:v>1.2754976871927965</c:v>
                </c:pt>
                <c:pt idx="15">
                  <c:v>2.4767894976613718</c:v>
                </c:pt>
                <c:pt idx="16">
                  <c:v>0.68233429760906006</c:v>
                </c:pt>
                <c:pt idx="17">
                  <c:v>1.0498119896565186</c:v>
                </c:pt>
                <c:pt idx="18">
                  <c:v>1.3217370145886775</c:v>
                </c:pt>
                <c:pt idx="19">
                  <c:v>0.81550120492300948</c:v>
                </c:pt>
                <c:pt idx="20">
                  <c:v>0.5954095737521925</c:v>
                </c:pt>
                <c:pt idx="21">
                  <c:v>1.1751483409663592</c:v>
                </c:pt>
                <c:pt idx="22">
                  <c:v>0.97487232650573219</c:v>
                </c:pt>
                <c:pt idx="23">
                  <c:v>1.2314639732278749</c:v>
                </c:pt>
                <c:pt idx="24">
                  <c:v>1.1012554732510864</c:v>
                </c:pt>
                <c:pt idx="25">
                  <c:v>1.1614514189430167</c:v>
                </c:pt>
                <c:pt idx="26">
                  <c:v>1.2907697889596079</c:v>
                </c:pt>
                <c:pt idx="27">
                  <c:v>0.75951043810081842</c:v>
                </c:pt>
                <c:pt idx="28">
                  <c:v>1.0924376158825169</c:v>
                </c:pt>
                <c:pt idx="29">
                  <c:v>1.1581739730371226</c:v>
                </c:pt>
                <c:pt idx="30">
                  <c:v>1.2861627392970263</c:v>
                </c:pt>
                <c:pt idx="31">
                  <c:v>2.3733332944456578</c:v>
                </c:pt>
              </c:numCache>
            </c:numRef>
          </c:val>
          <c:extLst>
            <c:ext xmlns:c16="http://schemas.microsoft.com/office/drawing/2014/chart" uri="{C3380CC4-5D6E-409C-BE32-E72D297353CC}">
              <c16:uniqueId val="{00000008-320D-4562-B7D3-25BC6D2F006D}"/>
            </c:ext>
          </c:extLst>
        </c:ser>
        <c:dLbls>
          <c:showLegendKey val="0"/>
          <c:showVal val="0"/>
          <c:showCatName val="0"/>
          <c:showSerName val="0"/>
          <c:showPercent val="0"/>
          <c:showBubbleSize val="0"/>
        </c:dLbls>
        <c:gapWidth val="60"/>
        <c:overlap val="100"/>
        <c:axId val="170387712"/>
        <c:axId val="170389504"/>
      </c:barChart>
      <c:catAx>
        <c:axId val="170387712"/>
        <c:scaling>
          <c:orientation val="minMax"/>
        </c:scaling>
        <c:delete val="0"/>
        <c:axPos val="l"/>
        <c:numFmt formatCode="General" sourceLinked="0"/>
        <c:majorTickMark val="out"/>
        <c:minorTickMark val="none"/>
        <c:tickLblPos val="nextTo"/>
        <c:spPr>
          <a:ln w="3175">
            <a:solidFill>
              <a:sysClr val="windowText" lastClr="000000">
                <a:lumMod val="50000"/>
                <a:lumOff val="50000"/>
              </a:sysClr>
            </a:solidFill>
            <a:prstDash val="solid"/>
          </a:ln>
        </c:spPr>
        <c:txPr>
          <a:bodyPr rot="0" vert="horz"/>
          <a:lstStyle/>
          <a:p>
            <a:pPr rtl="1">
              <a:defRPr>
                <a:latin typeface="Arial" panose="020B0604020202020204" pitchFamily="34" charset="0"/>
                <a:cs typeface="Arial" panose="020B0604020202020204" pitchFamily="34" charset="0"/>
              </a:defRPr>
            </a:pPr>
            <a:endParaRPr lang="en-US"/>
          </a:p>
        </c:txPr>
        <c:crossAx val="170389504"/>
        <c:crossesAt val="70"/>
        <c:auto val="1"/>
        <c:lblAlgn val="ctr"/>
        <c:lblOffset val="100"/>
        <c:tickLblSkip val="1"/>
        <c:tickMarkSkip val="1"/>
        <c:noMultiLvlLbl val="0"/>
      </c:catAx>
      <c:valAx>
        <c:axId val="170389504"/>
        <c:scaling>
          <c:orientation val="minMax"/>
          <c:max val="86"/>
          <c:min val="72"/>
        </c:scaling>
        <c:delete val="0"/>
        <c:axPos val="b"/>
        <c:majorGridlines>
          <c:spPr>
            <a:ln w="3175">
              <a:solidFill>
                <a:srgbClr val="C0C0C0"/>
              </a:solidFill>
              <a:prstDash val="sysDot"/>
            </a:ln>
          </c:spPr>
        </c:majorGridlines>
        <c:title>
          <c:tx>
            <c:rich>
              <a:bodyPr rot="0" vert="horz"/>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years</a:t>
                </a:r>
              </a:p>
            </c:rich>
          </c:tx>
          <c:layout>
            <c:manualLayout>
              <c:xMode val="edge"/>
              <c:yMode val="edge"/>
              <c:x val="0.5709604451258774"/>
              <c:y val="0.82650189119109352"/>
            </c:manualLayout>
          </c:layout>
          <c:overlay val="0"/>
          <c:spPr>
            <a:noFill/>
            <a:ln w="25400">
              <a:noFill/>
            </a:ln>
          </c:spPr>
        </c:title>
        <c:numFmt formatCode="0" sourceLinked="0"/>
        <c:majorTickMark val="out"/>
        <c:minorTickMark val="none"/>
        <c:tickLblPos val="nextTo"/>
        <c:spPr>
          <a:ln w="3175">
            <a:solidFill>
              <a:sysClr val="windowText" lastClr="000000">
                <a:lumMod val="50000"/>
                <a:lumOff val="50000"/>
              </a:sysClr>
            </a:solidFill>
            <a:prstDash val="solid"/>
          </a:ln>
        </c:spPr>
        <c:txPr>
          <a:bodyPr rot="0" vert="horz"/>
          <a:lstStyle/>
          <a:p>
            <a:pPr>
              <a:defRPr>
                <a:latin typeface="Arial" panose="020B0604020202020204" pitchFamily="34" charset="0"/>
                <a:cs typeface="Arial" panose="020B0604020202020204" pitchFamily="34" charset="0"/>
              </a:defRPr>
            </a:pPr>
            <a:endParaRPr lang="en-US"/>
          </a:p>
        </c:txPr>
        <c:crossAx val="170387712"/>
        <c:crosses val="autoZero"/>
        <c:crossBetween val="between"/>
      </c:valAx>
      <c:spPr>
        <a:solidFill>
          <a:srgbClr val="FFFFFF"/>
        </a:solidFill>
        <a:ln w="9525">
          <a:solidFill>
            <a:sysClr val="windowText" lastClr="000000">
              <a:lumMod val="50000"/>
              <a:lumOff val="50000"/>
            </a:sysClr>
          </a:solidFill>
        </a:ln>
      </c:spPr>
    </c:plotArea>
    <c:plotVisOnly val="1"/>
    <c:dispBlanksAs val="gap"/>
    <c:showDLblsOverMax val="0"/>
  </c:chart>
  <c:spPr>
    <a:noFill/>
    <a:ln w="9525">
      <a:noFill/>
    </a:ln>
  </c:spPr>
  <c:txPr>
    <a:bodyPr/>
    <a:lstStyle/>
    <a:p>
      <a:pPr>
        <a:defRPr sz="1200" b="0" i="0" u="none" strike="noStrike" baseline="0">
          <a:solidFill>
            <a:srgbClr val="000000"/>
          </a:solidFill>
          <a:latin typeface="Segoe UI" panose="020B0502040204020203" pitchFamily="34" charset="0"/>
          <a:ea typeface="Segoe UI" panose="020B0502040204020203" pitchFamily="34" charset="0"/>
          <a:cs typeface="Segoe UI" panose="020B0502040204020203" pitchFamily="34" charset="0"/>
        </a:defRPr>
      </a:pPr>
      <a:endParaRPr lang="en-US"/>
    </a:p>
  </c:txPr>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latin typeface="Arial" panose="020B0604020202020204" pitchFamily="34" charset="0"/>
                <a:cs typeface="Arial" panose="020B0604020202020204" pitchFamily="34" charset="0"/>
              </a:rPr>
              <a:t>Figure 1.3: Births and deaths, actual and projected figures, 1970-71 to 2040-41</a:t>
            </a:r>
          </a:p>
        </c:rich>
      </c:tx>
      <c:overlay val="1"/>
    </c:title>
    <c:autoTitleDeleted val="0"/>
    <c:plotArea>
      <c:layout>
        <c:manualLayout>
          <c:layoutTarget val="inner"/>
          <c:xMode val="edge"/>
          <c:yMode val="edge"/>
          <c:x val="9.799964773380225E-2"/>
          <c:y val="7.4818799268490083E-2"/>
          <c:w val="0.85087382229036568"/>
          <c:h val="0.77663688752520954"/>
        </c:manualLayout>
      </c:layout>
      <c:areaChart>
        <c:grouping val="standard"/>
        <c:varyColors val="0"/>
        <c:ser>
          <c:idx val="0"/>
          <c:order val="2"/>
          <c:tx>
            <c:v>Births</c:v>
          </c:tx>
          <c:spPr>
            <a:solidFill>
              <a:schemeClr val="bg1">
                <a:lumMod val="85000"/>
              </a:schemeClr>
            </a:solidFill>
            <a:ln cap="rnd">
              <a:noFill/>
            </a:ln>
          </c:spPr>
          <c:cat>
            <c:numRef>
              <c:f>'Data 1.3'!$F$6:$F$76</c:f>
              <c:numCache>
                <c:formatCode>General</c:formatCode>
                <c:ptCount val="7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pt idx="70">
                  <c:v>2041</c:v>
                </c:pt>
              </c:numCache>
            </c:numRef>
          </c:cat>
          <c:val>
            <c:numRef>
              <c:f>'Data 1.3'!$C$6:$C$76</c:f>
              <c:numCache>
                <c:formatCode>#,##0</c:formatCode>
                <c:ptCount val="71"/>
                <c:pt idx="0">
                  <c:v>86728</c:v>
                </c:pt>
                <c:pt idx="1">
                  <c:v>78550</c:v>
                </c:pt>
                <c:pt idx="2">
                  <c:v>74392</c:v>
                </c:pt>
                <c:pt idx="3">
                  <c:v>70093</c:v>
                </c:pt>
                <c:pt idx="4">
                  <c:v>67943</c:v>
                </c:pt>
                <c:pt idx="5">
                  <c:v>64894.999999999993</c:v>
                </c:pt>
                <c:pt idx="6">
                  <c:v>62342</c:v>
                </c:pt>
                <c:pt idx="7">
                  <c:v>64295</c:v>
                </c:pt>
                <c:pt idx="8">
                  <c:v>68366</c:v>
                </c:pt>
                <c:pt idx="9">
                  <c:v>68892</c:v>
                </c:pt>
                <c:pt idx="10">
                  <c:v>69054</c:v>
                </c:pt>
                <c:pt idx="11">
                  <c:v>66196</c:v>
                </c:pt>
                <c:pt idx="12">
                  <c:v>65078</c:v>
                </c:pt>
                <c:pt idx="13">
                  <c:v>65105.999999999993</c:v>
                </c:pt>
                <c:pt idx="14">
                  <c:v>66676</c:v>
                </c:pt>
                <c:pt idx="15">
                  <c:v>65812</c:v>
                </c:pt>
                <c:pt idx="16">
                  <c:v>66241</c:v>
                </c:pt>
                <c:pt idx="17">
                  <c:v>66212</c:v>
                </c:pt>
                <c:pt idx="18">
                  <c:v>63480</c:v>
                </c:pt>
                <c:pt idx="19">
                  <c:v>65973</c:v>
                </c:pt>
                <c:pt idx="20">
                  <c:v>67024</c:v>
                </c:pt>
                <c:pt idx="21">
                  <c:v>65789</c:v>
                </c:pt>
                <c:pt idx="22">
                  <c:v>63337</c:v>
                </c:pt>
                <c:pt idx="23">
                  <c:v>61656</c:v>
                </c:pt>
                <c:pt idx="24">
                  <c:v>60051</c:v>
                </c:pt>
                <c:pt idx="25">
                  <c:v>59296</c:v>
                </c:pt>
                <c:pt idx="26">
                  <c:v>59440</c:v>
                </c:pt>
                <c:pt idx="27">
                  <c:v>57319</c:v>
                </c:pt>
                <c:pt idx="28">
                  <c:v>55147</c:v>
                </c:pt>
                <c:pt idx="29">
                  <c:v>53076</c:v>
                </c:pt>
                <c:pt idx="30">
                  <c:v>52527</c:v>
                </c:pt>
                <c:pt idx="31">
                  <c:v>51238</c:v>
                </c:pt>
                <c:pt idx="32">
                  <c:v>51794</c:v>
                </c:pt>
                <c:pt idx="33">
                  <c:v>53577</c:v>
                </c:pt>
                <c:pt idx="34">
                  <c:v>54276</c:v>
                </c:pt>
                <c:pt idx="35">
                  <c:v>54965</c:v>
                </c:pt>
                <c:pt idx="36">
                  <c:v>56723</c:v>
                </c:pt>
                <c:pt idx="37">
                  <c:v>59239</c:v>
                </c:pt>
                <c:pt idx="38">
                  <c:v>59330</c:v>
                </c:pt>
                <c:pt idx="39">
                  <c:v>58937</c:v>
                </c:pt>
                <c:pt idx="40">
                  <c:v>58766</c:v>
                </c:pt>
                <c:pt idx="41">
                  <c:v>58458</c:v>
                </c:pt>
                <c:pt idx="42">
                  <c:v>56843</c:v>
                </c:pt>
                <c:pt idx="43">
                  <c:v>56101</c:v>
                </c:pt>
                <c:pt idx="44">
                  <c:v>55809</c:v>
                </c:pt>
                <c:pt idx="45">
                  <c:v>55256</c:v>
                </c:pt>
                <c:pt idx="46">
                  <c:v>53436</c:v>
                </c:pt>
                <c:pt idx="47">
                  <c:v>55452</c:v>
                </c:pt>
                <c:pt idx="48">
                  <c:v>55892</c:v>
                </c:pt>
                <c:pt idx="49">
                  <c:v>56234</c:v>
                </c:pt>
                <c:pt idx="50">
                  <c:v>56502</c:v>
                </c:pt>
                <c:pt idx="51">
                  <c:v>56723</c:v>
                </c:pt>
                <c:pt idx="52">
                  <c:v>56848</c:v>
                </c:pt>
                <c:pt idx="53">
                  <c:v>56844</c:v>
                </c:pt>
                <c:pt idx="54">
                  <c:v>56744</c:v>
                </c:pt>
                <c:pt idx="55">
                  <c:v>56562</c:v>
                </c:pt>
                <c:pt idx="56">
                  <c:v>56322</c:v>
                </c:pt>
                <c:pt idx="57">
                  <c:v>56042</c:v>
                </c:pt>
                <c:pt idx="58">
                  <c:v>55731</c:v>
                </c:pt>
                <c:pt idx="59">
                  <c:v>55403</c:v>
                </c:pt>
                <c:pt idx="60">
                  <c:v>55088</c:v>
                </c:pt>
                <c:pt idx="61">
                  <c:v>54807</c:v>
                </c:pt>
                <c:pt idx="62">
                  <c:v>54567</c:v>
                </c:pt>
                <c:pt idx="63">
                  <c:v>54372</c:v>
                </c:pt>
                <c:pt idx="64">
                  <c:v>54264</c:v>
                </c:pt>
                <c:pt idx="65">
                  <c:v>54238</c:v>
                </c:pt>
                <c:pt idx="66">
                  <c:v>54299</c:v>
                </c:pt>
                <c:pt idx="67">
                  <c:v>54440</c:v>
                </c:pt>
                <c:pt idx="68">
                  <c:v>54643</c:v>
                </c:pt>
                <c:pt idx="69">
                  <c:v>54849</c:v>
                </c:pt>
                <c:pt idx="70">
                  <c:v>54988</c:v>
                </c:pt>
              </c:numCache>
            </c:numRef>
          </c:val>
          <c:extLst>
            <c:ext xmlns:c16="http://schemas.microsoft.com/office/drawing/2014/chart" uri="{C3380CC4-5D6E-409C-BE32-E72D297353CC}">
              <c16:uniqueId val="{00000000-F2D3-4131-A56D-84ACD270E954}"/>
            </c:ext>
          </c:extLst>
        </c:ser>
        <c:ser>
          <c:idx val="3"/>
          <c:order val="3"/>
          <c:tx>
            <c:v>Deaths</c:v>
          </c:tx>
          <c:spPr>
            <a:solidFill>
              <a:srgbClr val="96D0CB"/>
            </a:solidFill>
            <a:ln>
              <a:noFill/>
            </a:ln>
          </c:spPr>
          <c:cat>
            <c:numRef>
              <c:f>'Data 1.3'!$F$6:$F$76</c:f>
              <c:numCache>
                <c:formatCode>General</c:formatCode>
                <c:ptCount val="7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pt idx="70">
                  <c:v>2041</c:v>
                </c:pt>
              </c:numCache>
            </c:numRef>
          </c:cat>
          <c:val>
            <c:numRef>
              <c:f>'Data 1.3'!$D$6:$D$76</c:f>
              <c:numCache>
                <c:formatCode>#,##0</c:formatCode>
                <c:ptCount val="71"/>
                <c:pt idx="0">
                  <c:v>61614</c:v>
                </c:pt>
                <c:pt idx="1">
                  <c:v>65016.999999999993</c:v>
                </c:pt>
                <c:pt idx="2">
                  <c:v>64545</c:v>
                </c:pt>
                <c:pt idx="3">
                  <c:v>64739.999999999993</c:v>
                </c:pt>
                <c:pt idx="4">
                  <c:v>63125</c:v>
                </c:pt>
                <c:pt idx="5">
                  <c:v>65253</c:v>
                </c:pt>
                <c:pt idx="6">
                  <c:v>62294</c:v>
                </c:pt>
                <c:pt idx="7">
                  <c:v>65123.000000000007</c:v>
                </c:pt>
                <c:pt idx="8">
                  <c:v>65747</c:v>
                </c:pt>
                <c:pt idx="9">
                  <c:v>63299</c:v>
                </c:pt>
                <c:pt idx="10">
                  <c:v>63828</c:v>
                </c:pt>
                <c:pt idx="11">
                  <c:v>65022.000000000007</c:v>
                </c:pt>
                <c:pt idx="12">
                  <c:v>63454</c:v>
                </c:pt>
                <c:pt idx="13">
                  <c:v>62345</c:v>
                </c:pt>
                <c:pt idx="14">
                  <c:v>63967</c:v>
                </c:pt>
                <c:pt idx="15">
                  <c:v>63467</c:v>
                </c:pt>
                <c:pt idx="16">
                  <c:v>62014</c:v>
                </c:pt>
                <c:pt idx="17">
                  <c:v>61957</c:v>
                </c:pt>
                <c:pt idx="18">
                  <c:v>65016.999999999993</c:v>
                </c:pt>
                <c:pt idx="19">
                  <c:v>61527</c:v>
                </c:pt>
                <c:pt idx="20">
                  <c:v>61041</c:v>
                </c:pt>
                <c:pt idx="21">
                  <c:v>60937</c:v>
                </c:pt>
                <c:pt idx="22">
                  <c:v>64049.000000000007</c:v>
                </c:pt>
                <c:pt idx="23">
                  <c:v>59328</c:v>
                </c:pt>
                <c:pt idx="24">
                  <c:v>60500</c:v>
                </c:pt>
                <c:pt idx="25">
                  <c:v>60654</c:v>
                </c:pt>
                <c:pt idx="26">
                  <c:v>59494</c:v>
                </c:pt>
                <c:pt idx="27">
                  <c:v>59164</c:v>
                </c:pt>
                <c:pt idx="28">
                  <c:v>60281</c:v>
                </c:pt>
                <c:pt idx="29">
                  <c:v>57799</c:v>
                </c:pt>
                <c:pt idx="30">
                  <c:v>57382</c:v>
                </c:pt>
                <c:pt idx="31">
                  <c:v>57305</c:v>
                </c:pt>
                <c:pt idx="32">
                  <c:v>58328</c:v>
                </c:pt>
                <c:pt idx="33">
                  <c:v>57597</c:v>
                </c:pt>
                <c:pt idx="34">
                  <c:v>56544</c:v>
                </c:pt>
                <c:pt idx="35">
                  <c:v>55257</c:v>
                </c:pt>
                <c:pt idx="36">
                  <c:v>55644</c:v>
                </c:pt>
                <c:pt idx="37">
                  <c:v>55297</c:v>
                </c:pt>
                <c:pt idx="38">
                  <c:v>54746</c:v>
                </c:pt>
                <c:pt idx="39">
                  <c:v>53749</c:v>
                </c:pt>
                <c:pt idx="40">
                  <c:v>53955</c:v>
                </c:pt>
                <c:pt idx="41">
                  <c:v>54235</c:v>
                </c:pt>
                <c:pt idx="42">
                  <c:v>55934</c:v>
                </c:pt>
                <c:pt idx="43">
                  <c:v>52584</c:v>
                </c:pt>
                <c:pt idx="44">
                  <c:v>57841</c:v>
                </c:pt>
                <c:pt idx="45">
                  <c:v>56077</c:v>
                </c:pt>
                <c:pt idx="46">
                  <c:v>57246</c:v>
                </c:pt>
                <c:pt idx="47">
                  <c:v>55900</c:v>
                </c:pt>
                <c:pt idx="48">
                  <c:v>56154</c:v>
                </c:pt>
                <c:pt idx="49">
                  <c:v>56391</c:v>
                </c:pt>
                <c:pt idx="50">
                  <c:v>56637</c:v>
                </c:pt>
                <c:pt idx="51">
                  <c:v>56885</c:v>
                </c:pt>
                <c:pt idx="52">
                  <c:v>57155</c:v>
                </c:pt>
                <c:pt idx="53">
                  <c:v>57437</c:v>
                </c:pt>
                <c:pt idx="54">
                  <c:v>57759</c:v>
                </c:pt>
                <c:pt idx="55">
                  <c:v>58122</c:v>
                </c:pt>
                <c:pt idx="56">
                  <c:v>58532</c:v>
                </c:pt>
                <c:pt idx="57">
                  <c:v>58920</c:v>
                </c:pt>
                <c:pt idx="58">
                  <c:v>59351</c:v>
                </c:pt>
                <c:pt idx="59">
                  <c:v>59818</c:v>
                </c:pt>
                <c:pt idx="60">
                  <c:v>60310</c:v>
                </c:pt>
                <c:pt idx="61">
                  <c:v>60832</c:v>
                </c:pt>
                <c:pt idx="62">
                  <c:v>61365</c:v>
                </c:pt>
                <c:pt idx="63">
                  <c:v>61923</c:v>
                </c:pt>
                <c:pt idx="64">
                  <c:v>62489</c:v>
                </c:pt>
                <c:pt idx="65">
                  <c:v>63044</c:v>
                </c:pt>
                <c:pt idx="66">
                  <c:v>63595</c:v>
                </c:pt>
                <c:pt idx="67">
                  <c:v>64152</c:v>
                </c:pt>
                <c:pt idx="68">
                  <c:v>64700</c:v>
                </c:pt>
                <c:pt idx="69">
                  <c:v>65229</c:v>
                </c:pt>
                <c:pt idx="70">
                  <c:v>65756</c:v>
                </c:pt>
              </c:numCache>
            </c:numRef>
          </c:val>
          <c:extLst>
            <c:ext xmlns:c16="http://schemas.microsoft.com/office/drawing/2014/chart" uri="{C3380CC4-5D6E-409C-BE32-E72D297353CC}">
              <c16:uniqueId val="{00000001-F2D3-4131-A56D-84ACD270E954}"/>
            </c:ext>
          </c:extLst>
        </c:ser>
        <c:ser>
          <c:idx val="4"/>
          <c:order val="4"/>
          <c:tx>
            <c:v>lowest value</c:v>
          </c:tx>
          <c:spPr>
            <a:solidFill>
              <a:schemeClr val="bg1"/>
            </a:solidFill>
            <a:ln w="25400">
              <a:solidFill>
                <a:schemeClr val="bg1"/>
              </a:solidFill>
            </a:ln>
          </c:spPr>
          <c:cat>
            <c:numRef>
              <c:f>'Data 1.3'!$F$6:$F$76</c:f>
              <c:numCache>
                <c:formatCode>General</c:formatCode>
                <c:ptCount val="7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pt idx="70">
                  <c:v>2041</c:v>
                </c:pt>
              </c:numCache>
            </c:numRef>
          </c:cat>
          <c:val>
            <c:numRef>
              <c:f>'Data 1.3'!$H$6:$H$76</c:f>
              <c:numCache>
                <c:formatCode>#,##0</c:formatCode>
                <c:ptCount val="71"/>
                <c:pt idx="0">
                  <c:v>61614</c:v>
                </c:pt>
                <c:pt idx="1">
                  <c:v>65016.999999999993</c:v>
                </c:pt>
                <c:pt idx="2">
                  <c:v>64545</c:v>
                </c:pt>
                <c:pt idx="3">
                  <c:v>64739.999999999993</c:v>
                </c:pt>
                <c:pt idx="4">
                  <c:v>63125</c:v>
                </c:pt>
                <c:pt idx="5">
                  <c:v>64894.999999999993</c:v>
                </c:pt>
                <c:pt idx="6">
                  <c:v>62294</c:v>
                </c:pt>
                <c:pt idx="7">
                  <c:v>64295</c:v>
                </c:pt>
                <c:pt idx="8">
                  <c:v>65747</c:v>
                </c:pt>
                <c:pt idx="9">
                  <c:v>63299</c:v>
                </c:pt>
                <c:pt idx="10">
                  <c:v>63828</c:v>
                </c:pt>
                <c:pt idx="11">
                  <c:v>65022.000000000007</c:v>
                </c:pt>
                <c:pt idx="12">
                  <c:v>63454</c:v>
                </c:pt>
                <c:pt idx="13">
                  <c:v>62345</c:v>
                </c:pt>
                <c:pt idx="14">
                  <c:v>63967</c:v>
                </c:pt>
                <c:pt idx="15">
                  <c:v>63467</c:v>
                </c:pt>
                <c:pt idx="16">
                  <c:v>62014</c:v>
                </c:pt>
                <c:pt idx="17">
                  <c:v>61957</c:v>
                </c:pt>
                <c:pt idx="18">
                  <c:v>63480</c:v>
                </c:pt>
                <c:pt idx="19">
                  <c:v>61527</c:v>
                </c:pt>
                <c:pt idx="20">
                  <c:v>61041</c:v>
                </c:pt>
                <c:pt idx="21">
                  <c:v>60937</c:v>
                </c:pt>
                <c:pt idx="22">
                  <c:v>63337</c:v>
                </c:pt>
                <c:pt idx="23">
                  <c:v>59328</c:v>
                </c:pt>
                <c:pt idx="24">
                  <c:v>60051</c:v>
                </c:pt>
                <c:pt idx="25">
                  <c:v>59296</c:v>
                </c:pt>
                <c:pt idx="26">
                  <c:v>59440</c:v>
                </c:pt>
                <c:pt idx="27">
                  <c:v>57319</c:v>
                </c:pt>
                <c:pt idx="28">
                  <c:v>55147</c:v>
                </c:pt>
                <c:pt idx="29">
                  <c:v>53076</c:v>
                </c:pt>
                <c:pt idx="30">
                  <c:v>52527</c:v>
                </c:pt>
                <c:pt idx="31" formatCode="General">
                  <c:v>51238</c:v>
                </c:pt>
                <c:pt idx="32" formatCode="General">
                  <c:v>51794</c:v>
                </c:pt>
                <c:pt idx="33" formatCode="General">
                  <c:v>53577</c:v>
                </c:pt>
                <c:pt idx="34" formatCode="General">
                  <c:v>54276</c:v>
                </c:pt>
                <c:pt idx="35" formatCode="General">
                  <c:v>54965</c:v>
                </c:pt>
                <c:pt idx="36" formatCode="General">
                  <c:v>55644</c:v>
                </c:pt>
                <c:pt idx="37" formatCode="General">
                  <c:v>55297</c:v>
                </c:pt>
                <c:pt idx="38" formatCode="General">
                  <c:v>54746</c:v>
                </c:pt>
                <c:pt idx="39" formatCode="General">
                  <c:v>53749</c:v>
                </c:pt>
                <c:pt idx="40" formatCode="General">
                  <c:v>53955</c:v>
                </c:pt>
                <c:pt idx="41" formatCode="General">
                  <c:v>54235</c:v>
                </c:pt>
                <c:pt idx="42" formatCode="General">
                  <c:v>55934</c:v>
                </c:pt>
                <c:pt idx="43" formatCode="General">
                  <c:v>52584</c:v>
                </c:pt>
                <c:pt idx="44" formatCode="General">
                  <c:v>55809</c:v>
                </c:pt>
                <c:pt idx="45" formatCode="General">
                  <c:v>55256</c:v>
                </c:pt>
                <c:pt idx="46" formatCode="General">
                  <c:v>53436</c:v>
                </c:pt>
                <c:pt idx="47" formatCode="General">
                  <c:v>55452</c:v>
                </c:pt>
                <c:pt idx="48" formatCode="General">
                  <c:v>55892</c:v>
                </c:pt>
                <c:pt idx="49" formatCode="General">
                  <c:v>56234</c:v>
                </c:pt>
                <c:pt idx="50" formatCode="General">
                  <c:v>56502</c:v>
                </c:pt>
                <c:pt idx="51" formatCode="General">
                  <c:v>56723</c:v>
                </c:pt>
                <c:pt idx="52" formatCode="General">
                  <c:v>56848</c:v>
                </c:pt>
                <c:pt idx="53" formatCode="General">
                  <c:v>56844</c:v>
                </c:pt>
                <c:pt idx="54" formatCode="General">
                  <c:v>56744</c:v>
                </c:pt>
                <c:pt idx="55" formatCode="General">
                  <c:v>56562</c:v>
                </c:pt>
                <c:pt idx="56" formatCode="General">
                  <c:v>56322</c:v>
                </c:pt>
                <c:pt idx="57" formatCode="General">
                  <c:v>56042</c:v>
                </c:pt>
                <c:pt idx="58" formatCode="General">
                  <c:v>55731</c:v>
                </c:pt>
                <c:pt idx="59" formatCode="General">
                  <c:v>55403</c:v>
                </c:pt>
                <c:pt idx="60" formatCode="General">
                  <c:v>55088</c:v>
                </c:pt>
                <c:pt idx="61" formatCode="General">
                  <c:v>54807</c:v>
                </c:pt>
                <c:pt idx="62" formatCode="General">
                  <c:v>54567</c:v>
                </c:pt>
                <c:pt idx="63" formatCode="General">
                  <c:v>54372</c:v>
                </c:pt>
                <c:pt idx="64" formatCode="General">
                  <c:v>54264</c:v>
                </c:pt>
                <c:pt idx="65" formatCode="General">
                  <c:v>54238</c:v>
                </c:pt>
                <c:pt idx="66" formatCode="General">
                  <c:v>54299</c:v>
                </c:pt>
                <c:pt idx="67" formatCode="General">
                  <c:v>54440</c:v>
                </c:pt>
                <c:pt idx="68" formatCode="General">
                  <c:v>54643</c:v>
                </c:pt>
                <c:pt idx="69" formatCode="General">
                  <c:v>54849</c:v>
                </c:pt>
                <c:pt idx="70" formatCode="General">
                  <c:v>54988</c:v>
                </c:pt>
              </c:numCache>
            </c:numRef>
          </c:val>
          <c:extLst>
            <c:ext xmlns:c16="http://schemas.microsoft.com/office/drawing/2014/chart" uri="{C3380CC4-5D6E-409C-BE32-E72D297353CC}">
              <c16:uniqueId val="{00000002-F2D3-4131-A56D-84ACD270E954}"/>
            </c:ext>
          </c:extLst>
        </c:ser>
        <c:dLbls>
          <c:showLegendKey val="0"/>
          <c:showVal val="0"/>
          <c:showCatName val="0"/>
          <c:showSerName val="0"/>
          <c:showPercent val="0"/>
          <c:showBubbleSize val="0"/>
        </c:dLbls>
        <c:axId val="42949248"/>
        <c:axId val="42955520"/>
      </c:areaChart>
      <c:lineChart>
        <c:grouping val="standard"/>
        <c:varyColors val="0"/>
        <c:ser>
          <c:idx val="1"/>
          <c:order val="0"/>
          <c:tx>
            <c:v> Births</c:v>
          </c:tx>
          <c:spPr>
            <a:ln w="50800" cap="sq">
              <a:solidFill>
                <a:srgbClr val="2DA197"/>
              </a:solidFill>
              <a:prstDash val="sysDash"/>
            </a:ln>
          </c:spPr>
          <c:marker>
            <c:symbol val="none"/>
          </c:marker>
          <c:cat>
            <c:strRef>
              <c:f>'Data 1.3'!$B$6:$B$76</c:f>
              <c:strCache>
                <c:ptCount val="71"/>
                <c:pt idx="0">
                  <c:v>1970-71</c:v>
                </c:pt>
                <c:pt idx="1">
                  <c:v>1971-72</c:v>
                </c:pt>
                <c:pt idx="2">
                  <c:v>1972-73</c:v>
                </c:pt>
                <c:pt idx="3">
                  <c:v>1973-74</c:v>
                </c:pt>
                <c:pt idx="4">
                  <c:v>1974-75</c:v>
                </c:pt>
                <c:pt idx="5">
                  <c:v>1975-76</c:v>
                </c:pt>
                <c:pt idx="6">
                  <c:v>1976-77</c:v>
                </c:pt>
                <c:pt idx="7">
                  <c:v>1977-78</c:v>
                </c:pt>
                <c:pt idx="8">
                  <c:v>1978-79</c:v>
                </c:pt>
                <c:pt idx="9">
                  <c:v>1979-80</c:v>
                </c:pt>
                <c:pt idx="10">
                  <c:v>1980-81</c:v>
                </c:pt>
                <c:pt idx="11">
                  <c:v>1981-82</c:v>
                </c:pt>
                <c:pt idx="12">
                  <c:v>1982-83</c:v>
                </c:pt>
                <c:pt idx="13">
                  <c:v>1983-84</c:v>
                </c:pt>
                <c:pt idx="14">
                  <c:v>1984-85</c:v>
                </c:pt>
                <c:pt idx="15">
                  <c:v>1985-86</c:v>
                </c:pt>
                <c:pt idx="16">
                  <c:v>1986-87</c:v>
                </c:pt>
                <c:pt idx="17">
                  <c:v>1987-88</c:v>
                </c:pt>
                <c:pt idx="18">
                  <c:v>1988-89</c:v>
                </c:pt>
                <c:pt idx="19">
                  <c:v>1989-90</c:v>
                </c:pt>
                <c:pt idx="20">
                  <c:v>1990-91</c:v>
                </c:pt>
                <c:pt idx="21">
                  <c:v>1991-92</c:v>
                </c:pt>
                <c:pt idx="22">
                  <c:v>1992-93</c:v>
                </c:pt>
                <c:pt idx="23">
                  <c:v>1993-94</c:v>
                </c:pt>
                <c:pt idx="24">
                  <c:v>1994-95</c:v>
                </c:pt>
                <c:pt idx="25">
                  <c:v>1995-96</c:v>
                </c:pt>
                <c:pt idx="26">
                  <c:v>1996-97</c:v>
                </c:pt>
                <c:pt idx="27">
                  <c:v>1997-98</c:v>
                </c:pt>
                <c:pt idx="28">
                  <c:v>1998-99</c:v>
                </c:pt>
                <c:pt idx="29">
                  <c:v>1999-00</c:v>
                </c:pt>
                <c:pt idx="30">
                  <c:v>2000-01</c:v>
                </c:pt>
                <c:pt idx="31">
                  <c:v>2001-02</c:v>
                </c:pt>
                <c:pt idx="32">
                  <c:v>2002-03</c:v>
                </c:pt>
                <c:pt idx="33">
                  <c:v>2003-04</c:v>
                </c:pt>
                <c:pt idx="34">
                  <c:v>2004-05</c:v>
                </c:pt>
                <c:pt idx="35">
                  <c:v>2005-06</c:v>
                </c:pt>
                <c:pt idx="36">
                  <c:v>2006-07</c:v>
                </c:pt>
                <c:pt idx="37">
                  <c:v>2007-08</c:v>
                </c:pt>
                <c:pt idx="38">
                  <c:v>2008-09</c:v>
                </c:pt>
                <c:pt idx="39">
                  <c:v>2009-10</c:v>
                </c:pt>
                <c:pt idx="40">
                  <c:v>2010-11</c:v>
                </c:pt>
                <c:pt idx="41">
                  <c:v>2011-12</c:v>
                </c:pt>
                <c:pt idx="42">
                  <c:v>2012-13</c:v>
                </c:pt>
                <c:pt idx="43">
                  <c:v>2013-14</c:v>
                </c:pt>
                <c:pt idx="44">
                  <c:v>2014-15</c:v>
                </c:pt>
                <c:pt idx="45">
                  <c:v>2015-16</c:v>
                </c:pt>
                <c:pt idx="46">
                  <c:v>2016-17</c:v>
                </c:pt>
                <c:pt idx="47">
                  <c:v>2017-18</c:v>
                </c:pt>
                <c:pt idx="48">
                  <c:v>2018-19</c:v>
                </c:pt>
                <c:pt idx="49">
                  <c:v>2019-20</c:v>
                </c:pt>
                <c:pt idx="50">
                  <c:v>2020-21</c:v>
                </c:pt>
                <c:pt idx="51">
                  <c:v>2021-22</c:v>
                </c:pt>
                <c:pt idx="52">
                  <c:v>2022-23</c:v>
                </c:pt>
                <c:pt idx="53">
                  <c:v>2023-24</c:v>
                </c:pt>
                <c:pt idx="54">
                  <c:v>2024-25</c:v>
                </c:pt>
                <c:pt idx="55">
                  <c:v>2025-26</c:v>
                </c:pt>
                <c:pt idx="56">
                  <c:v>2026-27</c:v>
                </c:pt>
                <c:pt idx="57">
                  <c:v>2027-28</c:v>
                </c:pt>
                <c:pt idx="58">
                  <c:v>2028-29</c:v>
                </c:pt>
                <c:pt idx="59">
                  <c:v>2029-30</c:v>
                </c:pt>
                <c:pt idx="60">
                  <c:v>2030-31</c:v>
                </c:pt>
                <c:pt idx="61">
                  <c:v>2031-32</c:v>
                </c:pt>
                <c:pt idx="62">
                  <c:v>2032-33</c:v>
                </c:pt>
                <c:pt idx="63">
                  <c:v>2033-34</c:v>
                </c:pt>
                <c:pt idx="64">
                  <c:v>2034-35</c:v>
                </c:pt>
                <c:pt idx="65">
                  <c:v>2035-36</c:v>
                </c:pt>
                <c:pt idx="66">
                  <c:v>2036-37</c:v>
                </c:pt>
                <c:pt idx="67">
                  <c:v>2037-38</c:v>
                </c:pt>
                <c:pt idx="68">
                  <c:v>2038-39</c:v>
                </c:pt>
                <c:pt idx="69">
                  <c:v>2039-40</c:v>
                </c:pt>
                <c:pt idx="70">
                  <c:v>2040-41</c:v>
                </c:pt>
              </c:strCache>
            </c:strRef>
          </c:cat>
          <c:val>
            <c:numRef>
              <c:f>'Data 1.3'!$C$6:$C$76</c:f>
              <c:numCache>
                <c:formatCode>#,##0</c:formatCode>
                <c:ptCount val="71"/>
                <c:pt idx="0">
                  <c:v>86728</c:v>
                </c:pt>
                <c:pt idx="1">
                  <c:v>78550</c:v>
                </c:pt>
                <c:pt idx="2">
                  <c:v>74392</c:v>
                </c:pt>
                <c:pt idx="3">
                  <c:v>70093</c:v>
                </c:pt>
                <c:pt idx="4">
                  <c:v>67943</c:v>
                </c:pt>
                <c:pt idx="5">
                  <c:v>64894.999999999993</c:v>
                </c:pt>
                <c:pt idx="6">
                  <c:v>62342</c:v>
                </c:pt>
                <c:pt idx="7">
                  <c:v>64295</c:v>
                </c:pt>
                <c:pt idx="8">
                  <c:v>68366</c:v>
                </c:pt>
                <c:pt idx="9">
                  <c:v>68892</c:v>
                </c:pt>
                <c:pt idx="10">
                  <c:v>69054</c:v>
                </c:pt>
                <c:pt idx="11">
                  <c:v>66196</c:v>
                </c:pt>
                <c:pt idx="12">
                  <c:v>65078</c:v>
                </c:pt>
                <c:pt idx="13">
                  <c:v>65105.999999999993</c:v>
                </c:pt>
                <c:pt idx="14">
                  <c:v>66676</c:v>
                </c:pt>
                <c:pt idx="15">
                  <c:v>65812</c:v>
                </c:pt>
                <c:pt idx="16">
                  <c:v>66241</c:v>
                </c:pt>
                <c:pt idx="17">
                  <c:v>66212</c:v>
                </c:pt>
                <c:pt idx="18">
                  <c:v>63480</c:v>
                </c:pt>
                <c:pt idx="19">
                  <c:v>65973</c:v>
                </c:pt>
                <c:pt idx="20">
                  <c:v>67024</c:v>
                </c:pt>
                <c:pt idx="21">
                  <c:v>65789</c:v>
                </c:pt>
                <c:pt idx="22">
                  <c:v>63337</c:v>
                </c:pt>
                <c:pt idx="23">
                  <c:v>61656</c:v>
                </c:pt>
                <c:pt idx="24">
                  <c:v>60051</c:v>
                </c:pt>
                <c:pt idx="25">
                  <c:v>59296</c:v>
                </c:pt>
                <c:pt idx="26">
                  <c:v>59440</c:v>
                </c:pt>
                <c:pt idx="27">
                  <c:v>57319</c:v>
                </c:pt>
                <c:pt idx="28">
                  <c:v>55147</c:v>
                </c:pt>
                <c:pt idx="29">
                  <c:v>53076</c:v>
                </c:pt>
                <c:pt idx="30">
                  <c:v>52527</c:v>
                </c:pt>
                <c:pt idx="31">
                  <c:v>51238</c:v>
                </c:pt>
                <c:pt idx="32">
                  <c:v>51794</c:v>
                </c:pt>
                <c:pt idx="33">
                  <c:v>53577</c:v>
                </c:pt>
                <c:pt idx="34">
                  <c:v>54276</c:v>
                </c:pt>
                <c:pt idx="35">
                  <c:v>54965</c:v>
                </c:pt>
                <c:pt idx="36">
                  <c:v>56723</c:v>
                </c:pt>
                <c:pt idx="37">
                  <c:v>59239</c:v>
                </c:pt>
                <c:pt idx="38">
                  <c:v>59330</c:v>
                </c:pt>
                <c:pt idx="39">
                  <c:v>58937</c:v>
                </c:pt>
                <c:pt idx="40">
                  <c:v>58766</c:v>
                </c:pt>
                <c:pt idx="41">
                  <c:v>58458</c:v>
                </c:pt>
                <c:pt idx="42">
                  <c:v>56843</c:v>
                </c:pt>
                <c:pt idx="43">
                  <c:v>56101</c:v>
                </c:pt>
                <c:pt idx="44">
                  <c:v>55809</c:v>
                </c:pt>
                <c:pt idx="45">
                  <c:v>55256</c:v>
                </c:pt>
                <c:pt idx="46">
                  <c:v>53436</c:v>
                </c:pt>
                <c:pt idx="47">
                  <c:v>55452</c:v>
                </c:pt>
                <c:pt idx="48">
                  <c:v>55892</c:v>
                </c:pt>
                <c:pt idx="49">
                  <c:v>56234</c:v>
                </c:pt>
                <c:pt idx="50">
                  <c:v>56502</c:v>
                </c:pt>
                <c:pt idx="51">
                  <c:v>56723</c:v>
                </c:pt>
                <c:pt idx="52">
                  <c:v>56848</c:v>
                </c:pt>
                <c:pt idx="53">
                  <c:v>56844</c:v>
                </c:pt>
                <c:pt idx="54">
                  <c:v>56744</c:v>
                </c:pt>
                <c:pt idx="55">
                  <c:v>56562</c:v>
                </c:pt>
                <c:pt idx="56">
                  <c:v>56322</c:v>
                </c:pt>
                <c:pt idx="57">
                  <c:v>56042</c:v>
                </c:pt>
                <c:pt idx="58">
                  <c:v>55731</c:v>
                </c:pt>
                <c:pt idx="59">
                  <c:v>55403</c:v>
                </c:pt>
                <c:pt idx="60">
                  <c:v>55088</c:v>
                </c:pt>
                <c:pt idx="61">
                  <c:v>54807</c:v>
                </c:pt>
                <c:pt idx="62">
                  <c:v>54567</c:v>
                </c:pt>
                <c:pt idx="63">
                  <c:v>54372</c:v>
                </c:pt>
                <c:pt idx="64">
                  <c:v>54264</c:v>
                </c:pt>
                <c:pt idx="65">
                  <c:v>54238</c:v>
                </c:pt>
                <c:pt idx="66">
                  <c:v>54299</c:v>
                </c:pt>
                <c:pt idx="67">
                  <c:v>54440</c:v>
                </c:pt>
                <c:pt idx="68">
                  <c:v>54643</c:v>
                </c:pt>
                <c:pt idx="69">
                  <c:v>54849</c:v>
                </c:pt>
                <c:pt idx="70">
                  <c:v>54988</c:v>
                </c:pt>
              </c:numCache>
            </c:numRef>
          </c:val>
          <c:smooth val="0"/>
          <c:extLst>
            <c:ext xmlns:c16="http://schemas.microsoft.com/office/drawing/2014/chart" uri="{C3380CC4-5D6E-409C-BE32-E72D297353CC}">
              <c16:uniqueId val="{00000003-F2D3-4131-A56D-84ACD270E954}"/>
            </c:ext>
          </c:extLst>
        </c:ser>
        <c:dLbls>
          <c:showLegendKey val="0"/>
          <c:showVal val="0"/>
          <c:showCatName val="0"/>
          <c:showSerName val="0"/>
          <c:showPercent val="0"/>
          <c:showBubbleSize val="0"/>
        </c:dLbls>
        <c:marker val="1"/>
        <c:smooth val="0"/>
        <c:axId val="42949248"/>
        <c:axId val="42955520"/>
      </c:lineChart>
      <c:lineChart>
        <c:grouping val="standard"/>
        <c:varyColors val="0"/>
        <c:ser>
          <c:idx val="2"/>
          <c:order val="1"/>
          <c:tx>
            <c:v> Deaths</c:v>
          </c:tx>
          <c:spPr>
            <a:ln w="34925">
              <a:solidFill>
                <a:srgbClr val="1C625B"/>
              </a:solidFill>
              <a:prstDash val="solid"/>
            </a:ln>
          </c:spPr>
          <c:marker>
            <c:symbol val="none"/>
          </c:marker>
          <c:cat>
            <c:strRef>
              <c:f>'Data 1.3'!$B$6:$B$76</c:f>
              <c:strCache>
                <c:ptCount val="71"/>
                <c:pt idx="0">
                  <c:v>1970-71</c:v>
                </c:pt>
                <c:pt idx="1">
                  <c:v>1971-72</c:v>
                </c:pt>
                <c:pt idx="2">
                  <c:v>1972-73</c:v>
                </c:pt>
                <c:pt idx="3">
                  <c:v>1973-74</c:v>
                </c:pt>
                <c:pt idx="4">
                  <c:v>1974-75</c:v>
                </c:pt>
                <c:pt idx="5">
                  <c:v>1975-76</c:v>
                </c:pt>
                <c:pt idx="6">
                  <c:v>1976-77</c:v>
                </c:pt>
                <c:pt idx="7">
                  <c:v>1977-78</c:v>
                </c:pt>
                <c:pt idx="8">
                  <c:v>1978-79</c:v>
                </c:pt>
                <c:pt idx="9">
                  <c:v>1979-80</c:v>
                </c:pt>
                <c:pt idx="10">
                  <c:v>1980-81</c:v>
                </c:pt>
                <c:pt idx="11">
                  <c:v>1981-82</c:v>
                </c:pt>
                <c:pt idx="12">
                  <c:v>1982-83</c:v>
                </c:pt>
                <c:pt idx="13">
                  <c:v>1983-84</c:v>
                </c:pt>
                <c:pt idx="14">
                  <c:v>1984-85</c:v>
                </c:pt>
                <c:pt idx="15">
                  <c:v>1985-86</c:v>
                </c:pt>
                <c:pt idx="16">
                  <c:v>1986-87</c:v>
                </c:pt>
                <c:pt idx="17">
                  <c:v>1987-88</c:v>
                </c:pt>
                <c:pt idx="18">
                  <c:v>1988-89</c:v>
                </c:pt>
                <c:pt idx="19">
                  <c:v>1989-90</c:v>
                </c:pt>
                <c:pt idx="20">
                  <c:v>1990-91</c:v>
                </c:pt>
                <c:pt idx="21">
                  <c:v>1991-92</c:v>
                </c:pt>
                <c:pt idx="22">
                  <c:v>1992-93</c:v>
                </c:pt>
                <c:pt idx="23">
                  <c:v>1993-94</c:v>
                </c:pt>
                <c:pt idx="24">
                  <c:v>1994-95</c:v>
                </c:pt>
                <c:pt idx="25">
                  <c:v>1995-96</c:v>
                </c:pt>
                <c:pt idx="26">
                  <c:v>1996-97</c:v>
                </c:pt>
                <c:pt idx="27">
                  <c:v>1997-98</c:v>
                </c:pt>
                <c:pt idx="28">
                  <c:v>1998-99</c:v>
                </c:pt>
                <c:pt idx="29">
                  <c:v>1999-00</c:v>
                </c:pt>
                <c:pt idx="30">
                  <c:v>2000-01</c:v>
                </c:pt>
                <c:pt idx="31">
                  <c:v>2001-02</c:v>
                </c:pt>
                <c:pt idx="32">
                  <c:v>2002-03</c:v>
                </c:pt>
                <c:pt idx="33">
                  <c:v>2003-04</c:v>
                </c:pt>
                <c:pt idx="34">
                  <c:v>2004-05</c:v>
                </c:pt>
                <c:pt idx="35">
                  <c:v>2005-06</c:v>
                </c:pt>
                <c:pt idx="36">
                  <c:v>2006-07</c:v>
                </c:pt>
                <c:pt idx="37">
                  <c:v>2007-08</c:v>
                </c:pt>
                <c:pt idx="38">
                  <c:v>2008-09</c:v>
                </c:pt>
                <c:pt idx="39">
                  <c:v>2009-10</c:v>
                </c:pt>
                <c:pt idx="40">
                  <c:v>2010-11</c:v>
                </c:pt>
                <c:pt idx="41">
                  <c:v>2011-12</c:v>
                </c:pt>
                <c:pt idx="42">
                  <c:v>2012-13</c:v>
                </c:pt>
                <c:pt idx="43">
                  <c:v>2013-14</c:v>
                </c:pt>
                <c:pt idx="44">
                  <c:v>2014-15</c:v>
                </c:pt>
                <c:pt idx="45">
                  <c:v>2015-16</c:v>
                </c:pt>
                <c:pt idx="46">
                  <c:v>2016-17</c:v>
                </c:pt>
                <c:pt idx="47">
                  <c:v>2017-18</c:v>
                </c:pt>
                <c:pt idx="48">
                  <c:v>2018-19</c:v>
                </c:pt>
                <c:pt idx="49">
                  <c:v>2019-20</c:v>
                </c:pt>
                <c:pt idx="50">
                  <c:v>2020-21</c:v>
                </c:pt>
                <c:pt idx="51">
                  <c:v>2021-22</c:v>
                </c:pt>
                <c:pt idx="52">
                  <c:v>2022-23</c:v>
                </c:pt>
                <c:pt idx="53">
                  <c:v>2023-24</c:v>
                </c:pt>
                <c:pt idx="54">
                  <c:v>2024-25</c:v>
                </c:pt>
                <c:pt idx="55">
                  <c:v>2025-26</c:v>
                </c:pt>
                <c:pt idx="56">
                  <c:v>2026-27</c:v>
                </c:pt>
                <c:pt idx="57">
                  <c:v>2027-28</c:v>
                </c:pt>
                <c:pt idx="58">
                  <c:v>2028-29</c:v>
                </c:pt>
                <c:pt idx="59">
                  <c:v>2029-30</c:v>
                </c:pt>
                <c:pt idx="60">
                  <c:v>2030-31</c:v>
                </c:pt>
                <c:pt idx="61">
                  <c:v>2031-32</c:v>
                </c:pt>
                <c:pt idx="62">
                  <c:v>2032-33</c:v>
                </c:pt>
                <c:pt idx="63">
                  <c:v>2033-34</c:v>
                </c:pt>
                <c:pt idx="64">
                  <c:v>2034-35</c:v>
                </c:pt>
                <c:pt idx="65">
                  <c:v>2035-36</c:v>
                </c:pt>
                <c:pt idx="66">
                  <c:v>2036-37</c:v>
                </c:pt>
                <c:pt idx="67">
                  <c:v>2037-38</c:v>
                </c:pt>
                <c:pt idx="68">
                  <c:v>2038-39</c:v>
                </c:pt>
                <c:pt idx="69">
                  <c:v>2039-40</c:v>
                </c:pt>
                <c:pt idx="70">
                  <c:v>2040-41</c:v>
                </c:pt>
              </c:strCache>
            </c:strRef>
          </c:cat>
          <c:val>
            <c:numRef>
              <c:f>'Data 1.3'!$D$6:$D$76</c:f>
              <c:numCache>
                <c:formatCode>#,##0</c:formatCode>
                <c:ptCount val="71"/>
                <c:pt idx="0">
                  <c:v>61614</c:v>
                </c:pt>
                <c:pt idx="1">
                  <c:v>65016.999999999993</c:v>
                </c:pt>
                <c:pt idx="2">
                  <c:v>64545</c:v>
                </c:pt>
                <c:pt idx="3">
                  <c:v>64739.999999999993</c:v>
                </c:pt>
                <c:pt idx="4">
                  <c:v>63125</c:v>
                </c:pt>
                <c:pt idx="5">
                  <c:v>65253</c:v>
                </c:pt>
                <c:pt idx="6">
                  <c:v>62294</c:v>
                </c:pt>
                <c:pt idx="7">
                  <c:v>65123.000000000007</c:v>
                </c:pt>
                <c:pt idx="8">
                  <c:v>65747</c:v>
                </c:pt>
                <c:pt idx="9">
                  <c:v>63299</c:v>
                </c:pt>
                <c:pt idx="10">
                  <c:v>63828</c:v>
                </c:pt>
                <c:pt idx="11">
                  <c:v>65022.000000000007</c:v>
                </c:pt>
                <c:pt idx="12">
                  <c:v>63454</c:v>
                </c:pt>
                <c:pt idx="13">
                  <c:v>62345</c:v>
                </c:pt>
                <c:pt idx="14">
                  <c:v>63967</c:v>
                </c:pt>
                <c:pt idx="15">
                  <c:v>63467</c:v>
                </c:pt>
                <c:pt idx="16">
                  <c:v>62014</c:v>
                </c:pt>
                <c:pt idx="17">
                  <c:v>61957</c:v>
                </c:pt>
                <c:pt idx="18">
                  <c:v>65016.999999999993</c:v>
                </c:pt>
                <c:pt idx="19">
                  <c:v>61527</c:v>
                </c:pt>
                <c:pt idx="20">
                  <c:v>61041</c:v>
                </c:pt>
                <c:pt idx="21">
                  <c:v>60937</c:v>
                </c:pt>
                <c:pt idx="22">
                  <c:v>64049.000000000007</c:v>
                </c:pt>
                <c:pt idx="23">
                  <c:v>59328</c:v>
                </c:pt>
                <c:pt idx="24">
                  <c:v>60500</c:v>
                </c:pt>
                <c:pt idx="25">
                  <c:v>60654</c:v>
                </c:pt>
                <c:pt idx="26">
                  <c:v>59494</c:v>
                </c:pt>
                <c:pt idx="27">
                  <c:v>59164</c:v>
                </c:pt>
                <c:pt idx="28">
                  <c:v>60281</c:v>
                </c:pt>
                <c:pt idx="29">
                  <c:v>57799</c:v>
                </c:pt>
                <c:pt idx="30">
                  <c:v>57382</c:v>
                </c:pt>
                <c:pt idx="31">
                  <c:v>57305</c:v>
                </c:pt>
                <c:pt idx="32">
                  <c:v>58328</c:v>
                </c:pt>
                <c:pt idx="33">
                  <c:v>57597</c:v>
                </c:pt>
                <c:pt idx="34">
                  <c:v>56544</c:v>
                </c:pt>
                <c:pt idx="35">
                  <c:v>55257</c:v>
                </c:pt>
                <c:pt idx="36">
                  <c:v>55644</c:v>
                </c:pt>
                <c:pt idx="37">
                  <c:v>55297</c:v>
                </c:pt>
                <c:pt idx="38">
                  <c:v>54746</c:v>
                </c:pt>
                <c:pt idx="39">
                  <c:v>53749</c:v>
                </c:pt>
                <c:pt idx="40">
                  <c:v>53955</c:v>
                </c:pt>
                <c:pt idx="41">
                  <c:v>54235</c:v>
                </c:pt>
                <c:pt idx="42">
                  <c:v>55934</c:v>
                </c:pt>
                <c:pt idx="43">
                  <c:v>52584</c:v>
                </c:pt>
                <c:pt idx="44">
                  <c:v>57841</c:v>
                </c:pt>
                <c:pt idx="45">
                  <c:v>56077</c:v>
                </c:pt>
                <c:pt idx="46">
                  <c:v>57246</c:v>
                </c:pt>
                <c:pt idx="47">
                  <c:v>55900</c:v>
                </c:pt>
                <c:pt idx="48">
                  <c:v>56154</c:v>
                </c:pt>
                <c:pt idx="49">
                  <c:v>56391</c:v>
                </c:pt>
                <c:pt idx="50">
                  <c:v>56637</c:v>
                </c:pt>
                <c:pt idx="51">
                  <c:v>56885</c:v>
                </c:pt>
                <c:pt idx="52">
                  <c:v>57155</c:v>
                </c:pt>
                <c:pt idx="53">
                  <c:v>57437</c:v>
                </c:pt>
                <c:pt idx="54">
                  <c:v>57759</c:v>
                </c:pt>
                <c:pt idx="55">
                  <c:v>58122</c:v>
                </c:pt>
                <c:pt idx="56">
                  <c:v>58532</c:v>
                </c:pt>
                <c:pt idx="57">
                  <c:v>58920</c:v>
                </c:pt>
                <c:pt idx="58">
                  <c:v>59351</c:v>
                </c:pt>
                <c:pt idx="59">
                  <c:v>59818</c:v>
                </c:pt>
                <c:pt idx="60">
                  <c:v>60310</c:v>
                </c:pt>
                <c:pt idx="61">
                  <c:v>60832</c:v>
                </c:pt>
                <c:pt idx="62">
                  <c:v>61365</c:v>
                </c:pt>
                <c:pt idx="63">
                  <c:v>61923</c:v>
                </c:pt>
                <c:pt idx="64">
                  <c:v>62489</c:v>
                </c:pt>
                <c:pt idx="65">
                  <c:v>63044</c:v>
                </c:pt>
                <c:pt idx="66">
                  <c:v>63595</c:v>
                </c:pt>
                <c:pt idx="67">
                  <c:v>64152</c:v>
                </c:pt>
                <c:pt idx="68">
                  <c:v>64700</c:v>
                </c:pt>
                <c:pt idx="69">
                  <c:v>65229</c:v>
                </c:pt>
                <c:pt idx="70">
                  <c:v>65756</c:v>
                </c:pt>
              </c:numCache>
            </c:numRef>
          </c:val>
          <c:smooth val="0"/>
          <c:extLst>
            <c:ext xmlns:c16="http://schemas.microsoft.com/office/drawing/2014/chart" uri="{C3380CC4-5D6E-409C-BE32-E72D297353CC}">
              <c16:uniqueId val="{00000004-F2D3-4131-A56D-84ACD270E954}"/>
            </c:ext>
          </c:extLst>
        </c:ser>
        <c:dLbls>
          <c:showLegendKey val="0"/>
          <c:showVal val="0"/>
          <c:showCatName val="0"/>
          <c:showSerName val="0"/>
          <c:showPercent val="0"/>
          <c:showBubbleSize val="0"/>
        </c:dLbls>
        <c:marker val="1"/>
        <c:smooth val="0"/>
        <c:axId val="42968192"/>
        <c:axId val="42957824"/>
      </c:lineChart>
      <c:catAx>
        <c:axId val="42949248"/>
        <c:scaling>
          <c:orientation val="minMax"/>
        </c:scaling>
        <c:delete val="0"/>
        <c:axPos val="b"/>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rPr>
                  <a:t>Year</a:t>
                </a:r>
              </a:p>
            </c:rich>
          </c:tx>
          <c:layout>
            <c:manualLayout>
              <c:xMode val="edge"/>
              <c:yMode val="edge"/>
              <c:x val="0.43805523519936446"/>
              <c:y val="0.94380011423001431"/>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2955520"/>
        <c:crosses val="autoZero"/>
        <c:auto val="1"/>
        <c:lblAlgn val="ctr"/>
        <c:lblOffset val="100"/>
        <c:tickLblSkip val="3"/>
        <c:tickMarkSkip val="3"/>
        <c:noMultiLvlLbl val="0"/>
      </c:catAx>
      <c:valAx>
        <c:axId val="42955520"/>
        <c:scaling>
          <c:orientation val="minMax"/>
          <c:max val="90000"/>
        </c:scaling>
        <c:delete val="0"/>
        <c:axPos val="l"/>
        <c:title>
          <c:tx>
            <c:rich>
              <a:bodyPr/>
              <a:lstStyle/>
              <a:p>
                <a:pPr>
                  <a:defRPr sz="1400" b="1" i="0" u="none" strike="noStrike" baseline="0">
                    <a:solidFill>
                      <a:sysClr val="windowText" lastClr="000000"/>
                    </a:solidFill>
                    <a:latin typeface="Arial"/>
                    <a:ea typeface="Arial"/>
                    <a:cs typeface="Arial"/>
                  </a:defRPr>
                </a:pPr>
                <a:r>
                  <a:rPr lang="en-GB" sz="1400">
                    <a:solidFill>
                      <a:sysClr val="windowText" lastClr="000000"/>
                    </a:solidFill>
                  </a:rPr>
                  <a:t>Persons (1,000s)</a:t>
                </a:r>
              </a:p>
            </c:rich>
          </c:tx>
          <c:layout>
            <c:manualLayout>
              <c:xMode val="edge"/>
              <c:yMode val="edge"/>
              <c:x val="2.3250571579109262E-2"/>
              <c:y val="0.35737781503312327"/>
            </c:manualLayout>
          </c:layout>
          <c:overlay val="0"/>
          <c:spPr>
            <a:noFill/>
            <a:ln w="25400">
              <a:noFill/>
            </a:ln>
          </c:spPr>
        </c:title>
        <c:numFmt formatCode="#,##0" sourceLinked="1"/>
        <c:majorTickMark val="out"/>
        <c:minorTickMark val="none"/>
        <c:tickLblPos val="nextTo"/>
        <c:spPr>
          <a:ln w="3175">
            <a:noFill/>
            <a:prstDash val="solid"/>
          </a:ln>
        </c:spPr>
        <c:txPr>
          <a:bodyPr rot="0" vert="horz"/>
          <a:lstStyle/>
          <a:p>
            <a:pPr>
              <a:defRPr sz="300" b="0" i="0" u="none" strike="noStrike" baseline="0">
                <a:solidFill>
                  <a:schemeClr val="bg1"/>
                </a:solidFill>
                <a:latin typeface="Arial"/>
                <a:ea typeface="Arial"/>
                <a:cs typeface="Arial"/>
              </a:defRPr>
            </a:pPr>
            <a:endParaRPr lang="en-US"/>
          </a:p>
        </c:txPr>
        <c:crossAx val="42949248"/>
        <c:crosses val="autoZero"/>
        <c:crossBetween val="midCat"/>
        <c:dispUnits>
          <c:builtInUnit val="thousands"/>
        </c:dispUnits>
      </c:valAx>
      <c:valAx>
        <c:axId val="42957824"/>
        <c:scaling>
          <c:orientation val="minMax"/>
          <c:max val="90000"/>
        </c:scaling>
        <c:delete val="0"/>
        <c:axPos val="l"/>
        <c:numFmt formatCode="#,##0" sourceLinked="1"/>
        <c:majorTickMark val="out"/>
        <c:minorTickMark val="none"/>
        <c:tickLblPos val="nextTo"/>
        <c:spPr>
          <a:ln>
            <a:solidFill>
              <a:schemeClr val="tx1"/>
            </a:solidFill>
          </a:ln>
        </c:spPr>
        <c:txPr>
          <a:bodyPr/>
          <a:lstStyle/>
          <a:p>
            <a:pPr>
              <a:defRPr sz="1200"/>
            </a:pPr>
            <a:endParaRPr lang="en-US"/>
          </a:p>
        </c:txPr>
        <c:crossAx val="42968192"/>
        <c:crosses val="autoZero"/>
        <c:crossBetween val="midCat"/>
        <c:dispUnits>
          <c:builtInUnit val="thousands"/>
        </c:dispUnits>
      </c:valAx>
      <c:catAx>
        <c:axId val="42968192"/>
        <c:scaling>
          <c:orientation val="minMax"/>
        </c:scaling>
        <c:delete val="0"/>
        <c:axPos val="b"/>
        <c:numFmt formatCode="General" sourceLinked="1"/>
        <c:majorTickMark val="out"/>
        <c:minorTickMark val="none"/>
        <c:tickLblPos val="nextTo"/>
        <c:spPr>
          <a:ln>
            <a:solidFill>
              <a:schemeClr val="tx1"/>
            </a:solidFill>
          </a:ln>
        </c:spPr>
        <c:txPr>
          <a:bodyPr rot="-2700000"/>
          <a:lstStyle/>
          <a:p>
            <a:pPr>
              <a:defRPr sz="1100"/>
            </a:pPr>
            <a:endParaRPr lang="en-US"/>
          </a:p>
        </c:txPr>
        <c:crossAx val="42957824"/>
        <c:crosses val="autoZero"/>
        <c:auto val="1"/>
        <c:lblAlgn val="ctr"/>
        <c:lblOffset val="100"/>
        <c:tickLblSkip val="5"/>
        <c:tickMarkSkip val="5"/>
        <c:noMultiLvlLbl val="0"/>
      </c:catAx>
      <c:spPr>
        <a:noFill/>
        <a:ln w="25400">
          <a:noFill/>
        </a:ln>
      </c:spPr>
    </c:plotArea>
    <c:plotVisOnly val="1"/>
    <c:dispBlanksAs val="gap"/>
    <c:showDLblsOverMax val="0"/>
  </c:chart>
  <c:spPr>
    <a:noFill/>
    <a:ln w="9525">
      <a:noFill/>
    </a:ln>
  </c:spPr>
  <c:txPr>
    <a:bodyPr/>
    <a:lstStyle/>
    <a:p>
      <a:pPr>
        <a:defRPr sz="1650" b="0" i="0" u="none" strike="noStrike" baseline="0">
          <a:solidFill>
            <a:srgbClr val="000000"/>
          </a:solidFill>
          <a:latin typeface="Arial"/>
          <a:ea typeface="Arial"/>
          <a:cs typeface="Arial"/>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691214752002153"/>
          <c:y val="0.20561014380244724"/>
          <c:w val="0.76449607165440958"/>
          <c:h val="0.56127641101008052"/>
        </c:manualLayout>
      </c:layout>
      <c:barChart>
        <c:barDir val="bar"/>
        <c:grouping val="stacked"/>
        <c:varyColors val="0"/>
        <c:ser>
          <c:idx val="7"/>
          <c:order val="0"/>
          <c:tx>
            <c:v>Lower Bound Males</c:v>
          </c:tx>
          <c:spPr>
            <a:noFill/>
            <a:ln w="25400">
              <a:noFill/>
            </a:ln>
          </c:spPr>
          <c:invertIfNegative val="0"/>
          <c:cat>
            <c:strRef>
              <c:f>'Data 4.5'!$A$10:$A$15</c:f>
              <c:strCache>
                <c:ptCount val="6"/>
                <c:pt idx="0">
                  <c:v>Large Urban Areas</c:v>
                </c:pt>
                <c:pt idx="1">
                  <c:v>Other Urban Areas</c:v>
                </c:pt>
                <c:pt idx="2">
                  <c:v>Accessible Small Towns</c:v>
                </c:pt>
                <c:pt idx="3">
                  <c:v>Remote Small Towns</c:v>
                </c:pt>
                <c:pt idx="4">
                  <c:v>Accessible Rural </c:v>
                </c:pt>
                <c:pt idx="5">
                  <c:v>Remote Rural</c:v>
                </c:pt>
              </c:strCache>
            </c:strRef>
          </c:cat>
          <c:val>
            <c:numRef>
              <c:f>'Data 4.5'!$J$10:$J$15</c:f>
              <c:numCache>
                <c:formatCode>0.0</c:formatCode>
                <c:ptCount val="6"/>
                <c:pt idx="0">
                  <c:v>75.745747794609301</c:v>
                </c:pt>
                <c:pt idx="1">
                  <c:v>76.450492215670309</c:v>
                </c:pt>
                <c:pt idx="2">
                  <c:v>77.81913167862858</c:v>
                </c:pt>
                <c:pt idx="3">
                  <c:v>76.45636340412625</c:v>
                </c:pt>
                <c:pt idx="4">
                  <c:v>79.241538377691768</c:v>
                </c:pt>
                <c:pt idx="5">
                  <c:v>78.770423429494485</c:v>
                </c:pt>
              </c:numCache>
            </c:numRef>
          </c:val>
          <c:extLst>
            <c:ext xmlns:c16="http://schemas.microsoft.com/office/drawing/2014/chart" uri="{C3380CC4-5D6E-409C-BE32-E72D297353CC}">
              <c16:uniqueId val="{00000000-3E55-4AFC-AC39-D445FD0C984D}"/>
            </c:ext>
          </c:extLst>
        </c:ser>
        <c:ser>
          <c:idx val="8"/>
          <c:order val="1"/>
          <c:tx>
            <c:v>Length of Male CI</c:v>
          </c:tx>
          <c:spPr>
            <a:solidFill>
              <a:srgbClr val="434481"/>
            </a:solidFill>
            <a:ln w="25400">
              <a:noFill/>
            </a:ln>
          </c:spPr>
          <c:invertIfNegative val="0"/>
          <c:cat>
            <c:strRef>
              <c:f>'Data 4.5'!$A$10:$A$15</c:f>
              <c:strCache>
                <c:ptCount val="6"/>
                <c:pt idx="0">
                  <c:v>Large Urban Areas</c:v>
                </c:pt>
                <c:pt idx="1">
                  <c:v>Other Urban Areas</c:v>
                </c:pt>
                <c:pt idx="2">
                  <c:v>Accessible Small Towns</c:v>
                </c:pt>
                <c:pt idx="3">
                  <c:v>Remote Small Towns</c:v>
                </c:pt>
                <c:pt idx="4">
                  <c:v>Accessible Rural </c:v>
                </c:pt>
                <c:pt idx="5">
                  <c:v>Remote Rural</c:v>
                </c:pt>
              </c:strCache>
            </c:strRef>
          </c:cat>
          <c:val>
            <c:numRef>
              <c:f>'Data 4.5'!$K$10:$K$15</c:f>
              <c:numCache>
                <c:formatCode>0.0</c:formatCode>
                <c:ptCount val="6"/>
                <c:pt idx="0">
                  <c:v>0.32816664176303334</c:v>
                </c:pt>
                <c:pt idx="1">
                  <c:v>0.3240977848237776</c:v>
                </c:pt>
                <c:pt idx="2">
                  <c:v>0.61250415933369595</c:v>
                </c:pt>
                <c:pt idx="3">
                  <c:v>1.0143578309319423</c:v>
                </c:pt>
                <c:pt idx="4">
                  <c:v>0.53886123131468366</c:v>
                </c:pt>
                <c:pt idx="5">
                  <c:v>0.75328977736140246</c:v>
                </c:pt>
              </c:numCache>
            </c:numRef>
          </c:val>
          <c:extLst>
            <c:ext xmlns:c16="http://schemas.microsoft.com/office/drawing/2014/chart" uri="{C3380CC4-5D6E-409C-BE32-E72D297353CC}">
              <c16:uniqueId val="{00000001-3E55-4AFC-AC39-D445FD0C984D}"/>
            </c:ext>
          </c:extLst>
        </c:ser>
        <c:ser>
          <c:idx val="9"/>
          <c:order val="2"/>
          <c:tx>
            <c:v>Distance between Upper bound males and lower bound females</c:v>
          </c:tx>
          <c:spPr>
            <a:noFill/>
            <a:ln w="25400">
              <a:noFill/>
            </a:ln>
          </c:spPr>
          <c:invertIfNegative val="0"/>
          <c:cat>
            <c:strRef>
              <c:f>'Data 4.5'!$A$10:$A$15</c:f>
              <c:strCache>
                <c:ptCount val="6"/>
                <c:pt idx="0">
                  <c:v>Large Urban Areas</c:v>
                </c:pt>
                <c:pt idx="1">
                  <c:v>Other Urban Areas</c:v>
                </c:pt>
                <c:pt idx="2">
                  <c:v>Accessible Small Towns</c:v>
                </c:pt>
                <c:pt idx="3">
                  <c:v>Remote Small Towns</c:v>
                </c:pt>
                <c:pt idx="4">
                  <c:v>Accessible Rural </c:v>
                </c:pt>
                <c:pt idx="5">
                  <c:v>Remote Rural</c:v>
                </c:pt>
              </c:strCache>
            </c:strRef>
          </c:cat>
          <c:val>
            <c:numRef>
              <c:f>'Data 4.5'!$L$10:$L$15</c:f>
              <c:numCache>
                <c:formatCode>0.0</c:formatCode>
                <c:ptCount val="6"/>
                <c:pt idx="0">
                  <c:v>4.365352017892647</c:v>
                </c:pt>
                <c:pt idx="1">
                  <c:v>3.7086557500989699</c:v>
                </c:pt>
                <c:pt idx="2">
                  <c:v>2.8605127889648827</c:v>
                </c:pt>
                <c:pt idx="3">
                  <c:v>3.7220028767018221</c:v>
                </c:pt>
                <c:pt idx="4">
                  <c:v>2.5167488576378076</c:v>
                </c:pt>
                <c:pt idx="5">
                  <c:v>2.9489086654082257</c:v>
                </c:pt>
              </c:numCache>
            </c:numRef>
          </c:val>
          <c:extLst>
            <c:ext xmlns:c16="http://schemas.microsoft.com/office/drawing/2014/chart" uri="{C3380CC4-5D6E-409C-BE32-E72D297353CC}">
              <c16:uniqueId val="{00000002-3E55-4AFC-AC39-D445FD0C984D}"/>
            </c:ext>
          </c:extLst>
        </c:ser>
        <c:ser>
          <c:idx val="10"/>
          <c:order val="3"/>
          <c:tx>
            <c:v>Length of Female CI</c:v>
          </c:tx>
          <c:spPr>
            <a:solidFill>
              <a:srgbClr val="6F70B4"/>
            </a:solidFill>
            <a:ln w="25400">
              <a:noFill/>
            </a:ln>
          </c:spPr>
          <c:invertIfNegative val="0"/>
          <c:cat>
            <c:strRef>
              <c:f>'Data 4.5'!$A$10:$A$15</c:f>
              <c:strCache>
                <c:ptCount val="6"/>
                <c:pt idx="0">
                  <c:v>Large Urban Areas</c:v>
                </c:pt>
                <c:pt idx="1">
                  <c:v>Other Urban Areas</c:v>
                </c:pt>
                <c:pt idx="2">
                  <c:v>Accessible Small Towns</c:v>
                </c:pt>
                <c:pt idx="3">
                  <c:v>Remote Small Towns</c:v>
                </c:pt>
                <c:pt idx="4">
                  <c:v>Accessible Rural </c:v>
                </c:pt>
                <c:pt idx="5">
                  <c:v>Remote Rural</c:v>
                </c:pt>
              </c:strCache>
            </c:strRef>
          </c:cat>
          <c:val>
            <c:numRef>
              <c:f>'Data 4.5'!$M$10:$M$15</c:f>
              <c:numCache>
                <c:formatCode>0.0</c:formatCode>
                <c:ptCount val="6"/>
                <c:pt idx="0">
                  <c:v>0.30417365240998606</c:v>
                </c:pt>
                <c:pt idx="1">
                  <c:v>0.28806826224339943</c:v>
                </c:pt>
                <c:pt idx="2">
                  <c:v>0.56983362933618764</c:v>
                </c:pt>
                <c:pt idx="3">
                  <c:v>0.8887534642950925</c:v>
                </c:pt>
                <c:pt idx="4">
                  <c:v>0.51993790861689604</c:v>
                </c:pt>
                <c:pt idx="5">
                  <c:v>0.69154319416858812</c:v>
                </c:pt>
              </c:numCache>
            </c:numRef>
          </c:val>
          <c:extLst>
            <c:ext xmlns:c16="http://schemas.microsoft.com/office/drawing/2014/chart" uri="{C3380CC4-5D6E-409C-BE32-E72D297353CC}">
              <c16:uniqueId val="{00000003-3E55-4AFC-AC39-D445FD0C984D}"/>
            </c:ext>
          </c:extLst>
        </c:ser>
        <c:dLbls>
          <c:showLegendKey val="0"/>
          <c:showVal val="0"/>
          <c:showCatName val="0"/>
          <c:showSerName val="0"/>
          <c:showPercent val="0"/>
          <c:showBubbleSize val="0"/>
        </c:dLbls>
        <c:gapWidth val="50"/>
        <c:overlap val="100"/>
        <c:axId val="173049344"/>
        <c:axId val="173050880"/>
      </c:barChart>
      <c:catAx>
        <c:axId val="173049344"/>
        <c:scaling>
          <c:orientation val="minMax"/>
        </c:scaling>
        <c:delete val="0"/>
        <c:axPos val="l"/>
        <c:majorGridlines>
          <c:spPr>
            <a:ln w="3175">
              <a:solidFill>
                <a:srgbClr val="FFFFFF"/>
              </a:solidFill>
              <a:prstDash val="sysDash"/>
            </a:ln>
          </c:spPr>
        </c:majorGridlines>
        <c:numFmt formatCode="General" sourceLinked="0"/>
        <c:majorTickMark val="out"/>
        <c:minorTickMark val="none"/>
        <c:tickLblPos val="nextTo"/>
        <c:spPr>
          <a:ln w="3175">
            <a:solidFill>
              <a:sysClr val="windowText" lastClr="000000">
                <a:lumMod val="50000"/>
                <a:lumOff val="50000"/>
              </a:sysClr>
            </a:solidFill>
            <a:prstDash val="solid"/>
          </a:ln>
        </c:spPr>
        <c:txPr>
          <a:bodyPr rot="0" vert="horz"/>
          <a:lstStyle/>
          <a:p>
            <a:pPr>
              <a:defRPr/>
            </a:pPr>
            <a:endParaRPr lang="en-US"/>
          </a:p>
        </c:txPr>
        <c:crossAx val="173050880"/>
        <c:crosses val="autoZero"/>
        <c:auto val="1"/>
        <c:lblAlgn val="ctr"/>
        <c:lblOffset val="0"/>
        <c:tickLblSkip val="1"/>
        <c:tickMarkSkip val="1"/>
        <c:noMultiLvlLbl val="0"/>
      </c:catAx>
      <c:valAx>
        <c:axId val="173050880"/>
        <c:scaling>
          <c:orientation val="minMax"/>
          <c:max val="84"/>
          <c:min val="74"/>
        </c:scaling>
        <c:delete val="0"/>
        <c:axPos val="b"/>
        <c:majorGridlines>
          <c:spPr>
            <a:ln w="3175">
              <a:solidFill>
                <a:srgbClr val="C0C0C0"/>
              </a:solidFill>
              <a:prstDash val="sysDot"/>
            </a:ln>
          </c:spPr>
        </c:majorGridlines>
        <c:title>
          <c:tx>
            <c:rich>
              <a:bodyPr/>
              <a:lstStyle/>
              <a:p>
                <a:pPr>
                  <a:defRPr sz="1200" b="0"/>
                </a:pPr>
                <a:r>
                  <a:rPr lang="en-GB" sz="1200" b="0"/>
                  <a:t>Life expectancy in years</a:t>
                </a:r>
              </a:p>
            </c:rich>
          </c:tx>
          <c:layout>
            <c:manualLayout>
              <c:xMode val="edge"/>
              <c:yMode val="edge"/>
              <c:x val="0.51699584314550606"/>
              <c:y val="0.81974956427149903"/>
            </c:manualLayout>
          </c:layout>
          <c:overlay val="0"/>
          <c:spPr>
            <a:noFill/>
            <a:ln w="25400">
              <a:noFill/>
            </a:ln>
          </c:spPr>
        </c:title>
        <c:numFmt formatCode="0" sourceLinked="0"/>
        <c:majorTickMark val="out"/>
        <c:minorTickMark val="out"/>
        <c:tickLblPos val="nextTo"/>
        <c:spPr>
          <a:ln w="3175">
            <a:solidFill>
              <a:sysClr val="windowText" lastClr="000000">
                <a:lumMod val="50000"/>
                <a:lumOff val="50000"/>
              </a:sysClr>
            </a:solidFill>
            <a:prstDash val="solid"/>
          </a:ln>
        </c:spPr>
        <c:txPr>
          <a:bodyPr rot="0" vert="horz"/>
          <a:lstStyle/>
          <a:p>
            <a:pPr>
              <a:defRPr/>
            </a:pPr>
            <a:endParaRPr lang="en-US"/>
          </a:p>
        </c:txPr>
        <c:crossAx val="173049344"/>
        <c:crosses val="autoZero"/>
        <c:crossBetween val="between"/>
        <c:majorUnit val="1"/>
        <c:minorUnit val="1"/>
      </c:valAx>
      <c:spPr>
        <a:noFill/>
        <a:ln w="9525">
          <a:solidFill>
            <a:sysClr val="windowText" lastClr="000000">
              <a:lumMod val="65000"/>
              <a:lumOff val="35000"/>
            </a:sysClr>
          </a:solid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defRPr>
      </a:pPr>
      <a:endParaRPr lang="en-US"/>
    </a:p>
  </c:txPr>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43395441906397"/>
          <c:y val="0.1646171921984714"/>
          <c:w val="0.85418821096173736"/>
          <c:h val="0.58864723851855394"/>
        </c:manualLayout>
      </c:layout>
      <c:barChart>
        <c:barDir val="bar"/>
        <c:grouping val="stacked"/>
        <c:varyColors val="0"/>
        <c:ser>
          <c:idx val="7"/>
          <c:order val="0"/>
          <c:tx>
            <c:v>Lower Bound Males</c:v>
          </c:tx>
          <c:spPr>
            <a:noFill/>
            <a:ln w="25400">
              <a:noFill/>
            </a:ln>
          </c:spPr>
          <c:invertIfNegative val="0"/>
          <c:cat>
            <c:numRef>
              <c:f>'Data 4.6'!$A$12:$A$21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'Data 4.6'!$J$12:$J$21</c:f>
              <c:numCache>
                <c:formatCode>0.0</c:formatCode>
                <c:ptCount val="10"/>
                <c:pt idx="0">
                  <c:v>69.534952374683314</c:v>
                </c:pt>
                <c:pt idx="1">
                  <c:v>72.576286963225328</c:v>
                </c:pt>
                <c:pt idx="2">
                  <c:v>74.292524873914587</c:v>
                </c:pt>
                <c:pt idx="3">
                  <c:v>75.834134637284279</c:v>
                </c:pt>
                <c:pt idx="4">
                  <c:v>76.680661066604017</c:v>
                </c:pt>
                <c:pt idx="5">
                  <c:v>78.136286480730334</c:v>
                </c:pt>
                <c:pt idx="6">
                  <c:v>79.157969422994242</c:v>
                </c:pt>
                <c:pt idx="7">
                  <c:v>79.688227223758673</c:v>
                </c:pt>
                <c:pt idx="8">
                  <c:v>81.026971530265968</c:v>
                </c:pt>
                <c:pt idx="9">
                  <c:v>82.171678756243608</c:v>
                </c:pt>
              </c:numCache>
            </c:numRef>
          </c:val>
          <c:extLst>
            <c:ext xmlns:c16="http://schemas.microsoft.com/office/drawing/2014/chart" uri="{C3380CC4-5D6E-409C-BE32-E72D297353CC}">
              <c16:uniqueId val="{00000000-EA04-4663-B5A6-5E7A8D3A03EA}"/>
            </c:ext>
          </c:extLst>
        </c:ser>
        <c:ser>
          <c:idx val="8"/>
          <c:order val="1"/>
          <c:tx>
            <c:v>Length of Male CI</c:v>
          </c:tx>
          <c:spPr>
            <a:solidFill>
              <a:srgbClr val="434481"/>
            </a:solidFill>
            <a:ln w="25400">
              <a:noFill/>
            </a:ln>
          </c:spPr>
          <c:invertIfNegative val="0"/>
          <c:cat>
            <c:numRef>
              <c:f>'Data 4.6'!$A$12:$A$21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'Data 4.6'!$K$12:$K$21</c:f>
              <c:numCache>
                <c:formatCode>0.0</c:formatCode>
                <c:ptCount val="10"/>
                <c:pt idx="0">
                  <c:v>0.63311729633915093</c:v>
                </c:pt>
                <c:pt idx="1">
                  <c:v>0.62937239747532203</c:v>
                </c:pt>
                <c:pt idx="2">
                  <c:v>0.61127633708071016</c:v>
                </c:pt>
                <c:pt idx="3">
                  <c:v>0.59535280718716876</c:v>
                </c:pt>
                <c:pt idx="4">
                  <c:v>0.58011335852927459</c:v>
                </c:pt>
                <c:pt idx="5">
                  <c:v>0.56977460547841474</c:v>
                </c:pt>
                <c:pt idx="6">
                  <c:v>0.56536205353711466</c:v>
                </c:pt>
                <c:pt idx="7">
                  <c:v>0.56277793895000627</c:v>
                </c:pt>
                <c:pt idx="8">
                  <c:v>0.56050940665215876</c:v>
                </c:pt>
                <c:pt idx="9">
                  <c:v>0.55177367594117754</c:v>
                </c:pt>
              </c:numCache>
            </c:numRef>
          </c:val>
          <c:extLst>
            <c:ext xmlns:c16="http://schemas.microsoft.com/office/drawing/2014/chart" uri="{C3380CC4-5D6E-409C-BE32-E72D297353CC}">
              <c16:uniqueId val="{00000001-EA04-4663-B5A6-5E7A8D3A03EA}"/>
            </c:ext>
          </c:extLst>
        </c:ser>
        <c:ser>
          <c:idx val="9"/>
          <c:order val="2"/>
          <c:tx>
            <c:v>Distance between Upper bound males and lower bound females</c:v>
          </c:tx>
          <c:spPr>
            <a:noFill/>
            <a:ln w="25400">
              <a:noFill/>
            </a:ln>
          </c:spPr>
          <c:invertIfNegative val="0"/>
          <c:cat>
            <c:numRef>
              <c:f>'Data 4.6'!$A$12:$A$21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'Data 4.6'!$L$12:$L$21</c:f>
              <c:numCache>
                <c:formatCode>0.0</c:formatCode>
                <c:ptCount val="10"/>
                <c:pt idx="0">
                  <c:v>5.3692752824159413</c:v>
                </c:pt>
                <c:pt idx="1">
                  <c:v>4.0520213553834026</c:v>
                </c:pt>
                <c:pt idx="2">
                  <c:v>3.6662362406714948</c:v>
                </c:pt>
                <c:pt idx="3">
                  <c:v>3.4113369543944856</c:v>
                </c:pt>
                <c:pt idx="4">
                  <c:v>3.3943935495474591</c:v>
                </c:pt>
                <c:pt idx="5">
                  <c:v>2.8279797907323427</c:v>
                </c:pt>
                <c:pt idx="6">
                  <c:v>2.2451391399956577</c:v>
                </c:pt>
                <c:pt idx="7">
                  <c:v>2.8198391638492382</c:v>
                </c:pt>
                <c:pt idx="8">
                  <c:v>2.1498468241822906</c:v>
                </c:pt>
                <c:pt idx="9">
                  <c:v>2.0960443806946927</c:v>
                </c:pt>
              </c:numCache>
            </c:numRef>
          </c:val>
          <c:extLst>
            <c:ext xmlns:c16="http://schemas.microsoft.com/office/drawing/2014/chart" uri="{C3380CC4-5D6E-409C-BE32-E72D297353CC}">
              <c16:uniqueId val="{00000002-EA04-4663-B5A6-5E7A8D3A03EA}"/>
            </c:ext>
          </c:extLst>
        </c:ser>
        <c:ser>
          <c:idx val="10"/>
          <c:order val="3"/>
          <c:tx>
            <c:v>Length of Female CI</c:v>
          </c:tx>
          <c:spPr>
            <a:solidFill>
              <a:srgbClr val="6F70B4"/>
            </a:solidFill>
            <a:ln w="25400">
              <a:noFill/>
            </a:ln>
          </c:spPr>
          <c:invertIfNegative val="0"/>
          <c:cat>
            <c:numRef>
              <c:f>'Data 4.6'!$A$12:$A$21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'Data 4.6'!$M$12:$M$21</c:f>
              <c:numCache>
                <c:formatCode>0.0</c:formatCode>
                <c:ptCount val="10"/>
                <c:pt idx="0">
                  <c:v>0.61557175416908194</c:v>
                </c:pt>
                <c:pt idx="1">
                  <c:v>0.57497119769550409</c:v>
                </c:pt>
                <c:pt idx="2">
                  <c:v>0.5832989860655573</c:v>
                </c:pt>
                <c:pt idx="3">
                  <c:v>0.59516142999345334</c:v>
                </c:pt>
                <c:pt idx="4">
                  <c:v>0.52299121948331617</c:v>
                </c:pt>
                <c:pt idx="5">
                  <c:v>0.54726995611136431</c:v>
                </c:pt>
                <c:pt idx="6">
                  <c:v>0.53669917029714043</c:v>
                </c:pt>
                <c:pt idx="7">
                  <c:v>0.53336674451389854</c:v>
                </c:pt>
                <c:pt idx="8">
                  <c:v>0.53512495556009299</c:v>
                </c:pt>
                <c:pt idx="9">
                  <c:v>0.52274908456681146</c:v>
                </c:pt>
              </c:numCache>
            </c:numRef>
          </c:val>
          <c:extLst>
            <c:ext xmlns:c16="http://schemas.microsoft.com/office/drawing/2014/chart" uri="{C3380CC4-5D6E-409C-BE32-E72D297353CC}">
              <c16:uniqueId val="{00000003-EA04-4663-B5A6-5E7A8D3A03EA}"/>
            </c:ext>
          </c:extLst>
        </c:ser>
        <c:dLbls>
          <c:showLegendKey val="0"/>
          <c:showVal val="0"/>
          <c:showCatName val="0"/>
          <c:showSerName val="0"/>
          <c:showPercent val="0"/>
          <c:showBubbleSize val="0"/>
        </c:dLbls>
        <c:gapWidth val="60"/>
        <c:overlap val="100"/>
        <c:axId val="181295360"/>
        <c:axId val="181305728"/>
      </c:barChart>
      <c:catAx>
        <c:axId val="181295360"/>
        <c:scaling>
          <c:orientation val="minMax"/>
        </c:scaling>
        <c:delete val="0"/>
        <c:axPos val="l"/>
        <c:majorGridlines>
          <c:spPr>
            <a:ln w="3175">
              <a:solidFill>
                <a:srgbClr val="FFFFFF"/>
              </a:solidFill>
              <a:prstDash val="sysDash"/>
            </a:ln>
          </c:spPr>
        </c:majorGridlines>
        <c:title>
          <c:tx>
            <c:rich>
              <a:bodyPr rot="-5400000" vert="horz"/>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Decile</a:t>
                </a:r>
              </a:p>
            </c:rich>
          </c:tx>
          <c:layout>
            <c:manualLayout>
              <c:xMode val="edge"/>
              <c:yMode val="edge"/>
              <c:x val="3.5278719656445821E-2"/>
              <c:y val="0.40949546141897097"/>
            </c:manualLayout>
          </c:layout>
          <c:overlay val="0"/>
        </c:title>
        <c:numFmt formatCode="General" sourceLinked="1"/>
        <c:majorTickMark val="out"/>
        <c:minorTickMark val="none"/>
        <c:tickLblPos val="nextTo"/>
        <c:spPr>
          <a:ln w="3175">
            <a:solidFill>
              <a:sysClr val="windowText" lastClr="000000">
                <a:lumMod val="50000"/>
                <a:lumOff val="50000"/>
              </a:sysClr>
            </a:solidFill>
            <a:prstDash val="solid"/>
          </a:ln>
        </c:spPr>
        <c:txPr>
          <a:bodyPr rot="0" vert="horz"/>
          <a:lstStyle/>
          <a:p>
            <a:pPr>
              <a:defRPr sz="1200">
                <a:latin typeface="Arial" panose="020B0604020202020204" pitchFamily="34" charset="0"/>
                <a:cs typeface="Arial" panose="020B0604020202020204" pitchFamily="34" charset="0"/>
              </a:defRPr>
            </a:pPr>
            <a:endParaRPr lang="en-US"/>
          </a:p>
        </c:txPr>
        <c:crossAx val="181305728"/>
        <c:crosses val="autoZero"/>
        <c:auto val="1"/>
        <c:lblAlgn val="ctr"/>
        <c:lblOffset val="100"/>
        <c:tickLblSkip val="1"/>
        <c:tickMarkSkip val="1"/>
        <c:noMultiLvlLbl val="0"/>
      </c:catAx>
      <c:valAx>
        <c:axId val="181305728"/>
        <c:scaling>
          <c:orientation val="minMax"/>
          <c:max val="88"/>
          <c:min val="68"/>
        </c:scaling>
        <c:delete val="0"/>
        <c:axPos val="b"/>
        <c:majorGridlines>
          <c:spPr>
            <a:ln w="3175">
              <a:solidFill>
                <a:srgbClr val="C0C0C0"/>
              </a:solidFill>
              <a:prstDash val="sysDot"/>
            </a:ln>
          </c:spPr>
        </c:majorGridlines>
        <c:title>
          <c:tx>
            <c:rich>
              <a:bodyPr/>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Life expectancy in years</a:t>
                </a:r>
              </a:p>
            </c:rich>
          </c:tx>
          <c:layout>
            <c:manualLayout>
              <c:xMode val="edge"/>
              <c:yMode val="edge"/>
              <c:x val="0.50420449919007648"/>
              <c:y val="0.81159188940532656"/>
            </c:manualLayout>
          </c:layout>
          <c:overlay val="0"/>
          <c:spPr>
            <a:noFill/>
            <a:ln w="25400">
              <a:noFill/>
            </a:ln>
          </c:spPr>
        </c:title>
        <c:numFmt formatCode="0" sourceLinked="0"/>
        <c:majorTickMark val="out"/>
        <c:minorTickMark val="out"/>
        <c:tickLblPos val="nextTo"/>
        <c:spPr>
          <a:ln w="3175">
            <a:solidFill>
              <a:sysClr val="windowText" lastClr="000000">
                <a:lumMod val="50000"/>
                <a:lumOff val="50000"/>
              </a:sysClr>
            </a:solidFill>
            <a:prstDash val="solid"/>
          </a:ln>
        </c:spPr>
        <c:txPr>
          <a:bodyPr rot="0" vert="horz"/>
          <a:lstStyle/>
          <a:p>
            <a:pPr>
              <a:defRPr sz="1200">
                <a:latin typeface="Arial" panose="020B0604020202020204" pitchFamily="34" charset="0"/>
                <a:cs typeface="Arial" panose="020B0604020202020204" pitchFamily="34" charset="0"/>
              </a:defRPr>
            </a:pPr>
            <a:endParaRPr lang="en-US"/>
          </a:p>
        </c:txPr>
        <c:crossAx val="181295360"/>
        <c:crosses val="autoZero"/>
        <c:crossBetween val="between"/>
        <c:majorUnit val="2"/>
        <c:minorUnit val="1"/>
      </c:valAx>
      <c:spPr>
        <a:noFill/>
        <a:ln w="9525">
          <a:solidFill>
            <a:sysClr val="windowText" lastClr="000000">
              <a:lumMod val="50000"/>
              <a:lumOff val="50000"/>
            </a:sysClr>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Segoe UI" panose="020B0502040204020203" pitchFamily="34" charset="0"/>
          <a:ea typeface="Segoe UI" panose="020B0502040204020203" pitchFamily="34" charset="0"/>
          <a:cs typeface="Segoe UI" panose="020B0502040204020203" pitchFamily="34" charset="0"/>
        </a:defRPr>
      </a:pPr>
      <a:endParaRPr lang="en-US"/>
    </a:p>
  </c:txPr>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4.7: Average age of males and females in Scotland with 15 years of remaining life expectancy, 1981-1983 to 2014-2016</a:t>
            </a:r>
          </a:p>
        </c:rich>
      </c:tx>
      <c:overlay val="0"/>
    </c:title>
    <c:autoTitleDeleted val="0"/>
    <c:plotArea>
      <c:layout>
        <c:manualLayout>
          <c:layoutTarget val="inner"/>
          <c:xMode val="edge"/>
          <c:yMode val="edge"/>
          <c:x val="8.0564679415073115E-2"/>
          <c:y val="0.12595833333333334"/>
          <c:w val="0.90446933419036901"/>
          <c:h val="0.67572900262467195"/>
        </c:manualLayout>
      </c:layout>
      <c:lineChart>
        <c:grouping val="standard"/>
        <c:varyColors val="0"/>
        <c:ser>
          <c:idx val="0"/>
          <c:order val="0"/>
          <c:tx>
            <c:v>age of males with 15 years RLE</c:v>
          </c:tx>
          <c:spPr>
            <a:ln w="38100">
              <a:solidFill>
                <a:srgbClr val="393A6F"/>
              </a:solidFill>
            </a:ln>
          </c:spPr>
          <c:marker>
            <c:symbol val="none"/>
          </c:marker>
          <c:dPt>
            <c:idx val="0"/>
            <c:marker>
              <c:symbol val="circle"/>
              <c:size val="8"/>
              <c:spPr>
                <a:solidFill>
                  <a:srgbClr val="393A6F"/>
                </a:solidFill>
                <a:ln>
                  <a:solidFill>
                    <a:srgbClr val="393A6F"/>
                  </a:solidFill>
                </a:ln>
              </c:spPr>
            </c:marker>
            <c:bubble3D val="0"/>
            <c:extLst>
              <c:ext xmlns:c16="http://schemas.microsoft.com/office/drawing/2014/chart" uri="{C3380CC4-5D6E-409C-BE32-E72D297353CC}">
                <c16:uniqueId val="{00000000-1336-48E3-8EBA-9D09C374FD76}"/>
              </c:ext>
            </c:extLst>
          </c:dPt>
          <c:dPt>
            <c:idx val="33"/>
            <c:marker>
              <c:symbol val="circle"/>
              <c:size val="8"/>
              <c:spPr>
                <a:solidFill>
                  <a:srgbClr val="393A6F"/>
                </a:solidFill>
                <a:ln>
                  <a:solidFill>
                    <a:srgbClr val="393A6F"/>
                  </a:solidFill>
                </a:ln>
              </c:spPr>
            </c:marker>
            <c:bubble3D val="0"/>
            <c:extLst>
              <c:ext xmlns:c16="http://schemas.microsoft.com/office/drawing/2014/chart" uri="{C3380CC4-5D6E-409C-BE32-E72D297353CC}">
                <c16:uniqueId val="{00000001-1336-48E3-8EBA-9D09C374FD76}"/>
              </c:ext>
            </c:extLst>
          </c:dPt>
          <c:dPt>
            <c:idx val="59"/>
            <c:marker>
              <c:symbol val="circle"/>
              <c:size val="8"/>
              <c:spPr>
                <a:solidFill>
                  <a:srgbClr val="393A6F"/>
                </a:solidFill>
                <a:ln>
                  <a:solidFill>
                    <a:srgbClr val="393A6F"/>
                  </a:solidFill>
                </a:ln>
              </c:spPr>
            </c:marker>
            <c:bubble3D val="0"/>
            <c:extLst>
              <c:ext xmlns:c16="http://schemas.microsoft.com/office/drawing/2014/chart" uri="{C3380CC4-5D6E-409C-BE32-E72D297353CC}">
                <c16:uniqueId val="{00000002-1336-48E3-8EBA-9D09C374FD76}"/>
              </c:ext>
            </c:extLst>
          </c:dPt>
          <c:dLbls>
            <c:dLbl>
              <c:idx val="0"/>
              <c:layout>
                <c:manualLayout>
                  <c:x val="-1.9056806002143621E-2"/>
                  <c:y val="3.332513325133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36-48E3-8EBA-9D09C374FD76}"/>
                </c:ext>
              </c:extLst>
            </c:dLbl>
            <c:dLbl>
              <c:idx val="33"/>
              <c:layout>
                <c:manualLayout>
                  <c:x val="0"/>
                  <c:y val="4.3749999999999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36-48E3-8EBA-9D09C374FD76}"/>
                </c:ext>
              </c:extLst>
            </c:dLbl>
            <c:dLbl>
              <c:idx val="59"/>
              <c:layout>
                <c:manualLayout>
                  <c:x val="-5.444801714898178E-3"/>
                  <c:y val="7.0815908159081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36-48E3-8EBA-9D09C374FD76}"/>
                </c:ext>
              </c:extLst>
            </c:dLbl>
            <c:spPr>
              <a:noFill/>
              <a:ln>
                <a:noFill/>
              </a:ln>
              <a:effectLst/>
            </c:spPr>
            <c:txPr>
              <a:bodyPr/>
              <a:lstStyle/>
              <a:p>
                <a:pPr>
                  <a:defRPr sz="1600" b="1">
                    <a:solidFill>
                      <a:srgbClr val="393A6F"/>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4.7'!$B$8:$B$41</c:f>
              <c:strCache>
                <c:ptCount val="34"/>
                <c:pt idx="0">
                  <c:v>1981-83</c:v>
                </c:pt>
                <c:pt idx="1">
                  <c:v>1982-84</c:v>
                </c:pt>
                <c:pt idx="2">
                  <c:v>1983-85</c:v>
                </c:pt>
                <c:pt idx="3">
                  <c:v>1984-86</c:v>
                </c:pt>
                <c:pt idx="4">
                  <c:v>1985-87</c:v>
                </c:pt>
                <c:pt idx="5">
                  <c:v>1986-88</c:v>
                </c:pt>
                <c:pt idx="6">
                  <c:v>1987-89</c:v>
                </c:pt>
                <c:pt idx="7">
                  <c:v>1988-90</c:v>
                </c:pt>
                <c:pt idx="8">
                  <c:v>1989-91</c:v>
                </c:pt>
                <c:pt idx="9">
                  <c:v>1990-92</c:v>
                </c:pt>
                <c:pt idx="10">
                  <c:v>1991-93</c:v>
                </c:pt>
                <c:pt idx="11">
                  <c:v>1992-94</c:v>
                </c:pt>
                <c:pt idx="12">
                  <c:v>1993-95</c:v>
                </c:pt>
                <c:pt idx="13">
                  <c:v>1994-96</c:v>
                </c:pt>
                <c:pt idx="14">
                  <c:v>1995-97</c:v>
                </c:pt>
                <c:pt idx="15">
                  <c:v>1996-98</c:v>
                </c:pt>
                <c:pt idx="16">
                  <c:v>1997-99</c:v>
                </c:pt>
                <c:pt idx="17">
                  <c:v>1998-00</c:v>
                </c:pt>
                <c:pt idx="18">
                  <c:v>1999-01</c:v>
                </c:pt>
                <c:pt idx="19">
                  <c:v>2000-02</c:v>
                </c:pt>
                <c:pt idx="20">
                  <c:v>2001-03</c:v>
                </c:pt>
                <c:pt idx="21">
                  <c:v>2002-04</c:v>
                </c:pt>
                <c:pt idx="22">
                  <c:v>2003-05</c:v>
                </c:pt>
                <c:pt idx="23">
                  <c:v>2004-06</c:v>
                </c:pt>
                <c:pt idx="24">
                  <c:v>2005-07</c:v>
                </c:pt>
                <c:pt idx="25">
                  <c:v>2006-08</c:v>
                </c:pt>
                <c:pt idx="26">
                  <c:v>2007-09</c:v>
                </c:pt>
                <c:pt idx="27">
                  <c:v>2008-10</c:v>
                </c:pt>
                <c:pt idx="28">
                  <c:v>2009-11</c:v>
                </c:pt>
                <c:pt idx="29">
                  <c:v>2010-12</c:v>
                </c:pt>
                <c:pt idx="30">
                  <c:v>2011-13</c:v>
                </c:pt>
                <c:pt idx="31">
                  <c:v>2012-14</c:v>
                </c:pt>
                <c:pt idx="32">
                  <c:v>2013-15</c:v>
                </c:pt>
                <c:pt idx="33">
                  <c:v>2014-16</c:v>
                </c:pt>
              </c:strCache>
            </c:strRef>
          </c:cat>
          <c:val>
            <c:numRef>
              <c:f>'Data 4.7'!$D$8:$D$41</c:f>
              <c:numCache>
                <c:formatCode>_-* #,##0.0_-;\-* #,##0.0_-;_-* "-"??_-;_-@_-</c:formatCode>
                <c:ptCount val="34"/>
                <c:pt idx="0">
                  <c:v>60.757575757575758</c:v>
                </c:pt>
                <c:pt idx="1">
                  <c:v>60.907692307692308</c:v>
                </c:pt>
                <c:pt idx="2">
                  <c:v>61.045454545454547</c:v>
                </c:pt>
                <c:pt idx="3">
                  <c:v>61.119402985074629</c:v>
                </c:pt>
                <c:pt idx="4">
                  <c:v>61.238805970149301</c:v>
                </c:pt>
                <c:pt idx="5">
                  <c:v>61.5</c:v>
                </c:pt>
                <c:pt idx="6">
                  <c:v>61.611940298507463</c:v>
                </c:pt>
                <c:pt idx="7">
                  <c:v>61.79710144927536</c:v>
                </c:pt>
                <c:pt idx="8">
                  <c:v>61.985507246376812</c:v>
                </c:pt>
                <c:pt idx="9">
                  <c:v>62.313432835820898</c:v>
                </c:pt>
                <c:pt idx="10">
                  <c:v>62.328358208955223</c:v>
                </c:pt>
                <c:pt idx="11">
                  <c:v>62.552238805970148</c:v>
                </c:pt>
                <c:pt idx="12">
                  <c:v>62.764705882352942</c:v>
                </c:pt>
                <c:pt idx="13">
                  <c:v>63.090909090909093</c:v>
                </c:pt>
                <c:pt idx="14">
                  <c:v>63.272727272727273</c:v>
                </c:pt>
                <c:pt idx="15">
                  <c:v>63.560606060606062</c:v>
                </c:pt>
                <c:pt idx="16">
                  <c:v>63.852941176470587</c:v>
                </c:pt>
                <c:pt idx="17">
                  <c:v>64.159420289855078</c:v>
                </c:pt>
                <c:pt idx="18">
                  <c:v>64.521126760563376</c:v>
                </c:pt>
                <c:pt idx="19">
                  <c:v>64.884057971014499</c:v>
                </c:pt>
                <c:pt idx="20">
                  <c:v>65.058823529411768</c:v>
                </c:pt>
                <c:pt idx="21">
                  <c:v>65.304347826086953</c:v>
                </c:pt>
                <c:pt idx="22">
                  <c:v>65.623188405797094</c:v>
                </c:pt>
                <c:pt idx="23">
                  <c:v>66.117647058823536</c:v>
                </c:pt>
                <c:pt idx="24">
                  <c:v>66.352941176470594</c:v>
                </c:pt>
                <c:pt idx="25">
                  <c:v>66.666666666666671</c:v>
                </c:pt>
                <c:pt idx="26">
                  <c:v>66.927536231884062</c:v>
                </c:pt>
                <c:pt idx="27">
                  <c:v>67.3</c:v>
                </c:pt>
                <c:pt idx="28">
                  <c:v>67.579710144927532</c:v>
                </c:pt>
                <c:pt idx="29">
                  <c:v>67.774647887323937</c:v>
                </c:pt>
                <c:pt idx="30">
                  <c:v>67.943661971830991</c:v>
                </c:pt>
                <c:pt idx="31">
                  <c:v>68.128571428571433</c:v>
                </c:pt>
                <c:pt idx="32">
                  <c:v>68.112676056338032</c:v>
                </c:pt>
                <c:pt idx="33">
                  <c:v>68.239436619718305</c:v>
                </c:pt>
              </c:numCache>
            </c:numRef>
          </c:val>
          <c:smooth val="0"/>
          <c:extLst>
            <c:ext xmlns:c16="http://schemas.microsoft.com/office/drawing/2014/chart" uri="{C3380CC4-5D6E-409C-BE32-E72D297353CC}">
              <c16:uniqueId val="{00000003-1336-48E3-8EBA-9D09C374FD76}"/>
            </c:ext>
          </c:extLst>
        </c:ser>
        <c:ser>
          <c:idx val="1"/>
          <c:order val="1"/>
          <c:tx>
            <c:v>age of females with 15 years RLE</c:v>
          </c:tx>
          <c:spPr>
            <a:ln w="38100">
              <a:solidFill>
                <a:srgbClr val="6F70B4"/>
              </a:solidFill>
            </a:ln>
          </c:spPr>
          <c:marker>
            <c:symbol val="none"/>
          </c:marker>
          <c:dPt>
            <c:idx val="0"/>
            <c:marker>
              <c:symbol val="circle"/>
              <c:size val="8"/>
              <c:spPr>
                <a:solidFill>
                  <a:srgbClr val="6F70B4"/>
                </a:solidFill>
                <a:ln>
                  <a:solidFill>
                    <a:srgbClr val="6F70B4"/>
                  </a:solidFill>
                </a:ln>
              </c:spPr>
            </c:marker>
            <c:bubble3D val="0"/>
            <c:extLst>
              <c:ext xmlns:c16="http://schemas.microsoft.com/office/drawing/2014/chart" uri="{C3380CC4-5D6E-409C-BE32-E72D297353CC}">
                <c16:uniqueId val="{00000004-1336-48E3-8EBA-9D09C374FD76}"/>
              </c:ext>
            </c:extLst>
          </c:dPt>
          <c:dPt>
            <c:idx val="33"/>
            <c:marker>
              <c:symbol val="circle"/>
              <c:size val="8"/>
              <c:spPr>
                <a:solidFill>
                  <a:srgbClr val="6F70B4"/>
                </a:solidFill>
                <a:ln>
                  <a:solidFill>
                    <a:srgbClr val="6F70B4"/>
                  </a:solidFill>
                </a:ln>
              </c:spPr>
            </c:marker>
            <c:bubble3D val="0"/>
            <c:extLst>
              <c:ext xmlns:c16="http://schemas.microsoft.com/office/drawing/2014/chart" uri="{C3380CC4-5D6E-409C-BE32-E72D297353CC}">
                <c16:uniqueId val="{00000005-1336-48E3-8EBA-9D09C374FD76}"/>
              </c:ext>
            </c:extLst>
          </c:dPt>
          <c:dPt>
            <c:idx val="59"/>
            <c:marker>
              <c:symbol val="circle"/>
              <c:size val="8"/>
              <c:spPr>
                <a:solidFill>
                  <a:srgbClr val="6F70B4"/>
                </a:solidFill>
                <a:ln>
                  <a:solidFill>
                    <a:srgbClr val="6F70B4"/>
                  </a:solidFill>
                </a:ln>
              </c:spPr>
            </c:marker>
            <c:bubble3D val="0"/>
            <c:extLst>
              <c:ext xmlns:c16="http://schemas.microsoft.com/office/drawing/2014/chart" uri="{C3380CC4-5D6E-409C-BE32-E72D297353CC}">
                <c16:uniqueId val="{00000006-1336-48E3-8EBA-9D09C374FD76}"/>
              </c:ext>
            </c:extLst>
          </c:dPt>
          <c:dLbls>
            <c:dLbl>
              <c:idx val="0"/>
              <c:layout>
                <c:manualLayout>
                  <c:x val="-1.9056806002143621E-2"/>
                  <c:y val="-4.165641656416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36-48E3-8EBA-9D09C374FD76}"/>
                </c:ext>
              </c:extLst>
            </c:dLbl>
            <c:dLbl>
              <c:idx val="33"/>
              <c:layout>
                <c:manualLayout>
                  <c:x val="-2.7210884353741495E-3"/>
                  <c:y val="-5.4166666666666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36-48E3-8EBA-9D09C374FD76}"/>
                </c:ext>
              </c:extLst>
            </c:dLbl>
            <c:dLbl>
              <c:idx val="59"/>
              <c:layout>
                <c:manualLayout>
                  <c:x val="-5.444801714898178E-3"/>
                  <c:y val="-4.3739237392373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36-48E3-8EBA-9D09C374FD76}"/>
                </c:ext>
              </c:extLst>
            </c:dLbl>
            <c:numFmt formatCode="#,##0.0" sourceLinked="0"/>
            <c:spPr>
              <a:noFill/>
              <a:ln>
                <a:noFill/>
              </a:ln>
              <a:effectLst/>
            </c:spPr>
            <c:txPr>
              <a:bodyPr/>
              <a:lstStyle/>
              <a:p>
                <a:pPr>
                  <a:defRPr sz="1600" b="1">
                    <a:solidFill>
                      <a:srgbClr val="6F70B4"/>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4.7'!$B$8:$B$41</c:f>
              <c:strCache>
                <c:ptCount val="34"/>
                <c:pt idx="0">
                  <c:v>1981-83</c:v>
                </c:pt>
                <c:pt idx="1">
                  <c:v>1982-84</c:v>
                </c:pt>
                <c:pt idx="2">
                  <c:v>1983-85</c:v>
                </c:pt>
                <c:pt idx="3">
                  <c:v>1984-86</c:v>
                </c:pt>
                <c:pt idx="4">
                  <c:v>1985-87</c:v>
                </c:pt>
                <c:pt idx="5">
                  <c:v>1986-88</c:v>
                </c:pt>
                <c:pt idx="6">
                  <c:v>1987-89</c:v>
                </c:pt>
                <c:pt idx="7">
                  <c:v>1988-90</c:v>
                </c:pt>
                <c:pt idx="8">
                  <c:v>1989-91</c:v>
                </c:pt>
                <c:pt idx="9">
                  <c:v>1990-92</c:v>
                </c:pt>
                <c:pt idx="10">
                  <c:v>1991-93</c:v>
                </c:pt>
                <c:pt idx="11">
                  <c:v>1992-94</c:v>
                </c:pt>
                <c:pt idx="12">
                  <c:v>1993-95</c:v>
                </c:pt>
                <c:pt idx="13">
                  <c:v>1994-96</c:v>
                </c:pt>
                <c:pt idx="14">
                  <c:v>1995-97</c:v>
                </c:pt>
                <c:pt idx="15">
                  <c:v>1996-98</c:v>
                </c:pt>
                <c:pt idx="16">
                  <c:v>1997-99</c:v>
                </c:pt>
                <c:pt idx="17">
                  <c:v>1998-00</c:v>
                </c:pt>
                <c:pt idx="18">
                  <c:v>1999-01</c:v>
                </c:pt>
                <c:pt idx="19">
                  <c:v>2000-02</c:v>
                </c:pt>
                <c:pt idx="20">
                  <c:v>2001-03</c:v>
                </c:pt>
                <c:pt idx="21">
                  <c:v>2002-04</c:v>
                </c:pt>
                <c:pt idx="22">
                  <c:v>2003-05</c:v>
                </c:pt>
                <c:pt idx="23">
                  <c:v>2004-06</c:v>
                </c:pt>
                <c:pt idx="24">
                  <c:v>2005-07</c:v>
                </c:pt>
                <c:pt idx="25">
                  <c:v>2006-08</c:v>
                </c:pt>
                <c:pt idx="26">
                  <c:v>2007-09</c:v>
                </c:pt>
                <c:pt idx="27">
                  <c:v>2008-10</c:v>
                </c:pt>
                <c:pt idx="28">
                  <c:v>2009-11</c:v>
                </c:pt>
                <c:pt idx="29">
                  <c:v>2010-12</c:v>
                </c:pt>
                <c:pt idx="30">
                  <c:v>2011-13</c:v>
                </c:pt>
                <c:pt idx="31">
                  <c:v>2012-14</c:v>
                </c:pt>
                <c:pt idx="32">
                  <c:v>2013-15</c:v>
                </c:pt>
                <c:pt idx="33">
                  <c:v>2014-16</c:v>
                </c:pt>
              </c:strCache>
            </c:strRef>
          </c:cat>
          <c:val>
            <c:numRef>
              <c:f>'Data 4.7'!$F$8:$F$41</c:f>
              <c:numCache>
                <c:formatCode>_-* #,##0.0_-;\-* #,##0.0_-;_-* "-"??_-;_-@_-</c:formatCode>
                <c:ptCount val="34"/>
                <c:pt idx="0">
                  <c:v>66.507246376811594</c:v>
                </c:pt>
                <c:pt idx="1">
                  <c:v>66.705882352941174</c:v>
                </c:pt>
                <c:pt idx="2">
                  <c:v>66.852941176470594</c:v>
                </c:pt>
                <c:pt idx="3">
                  <c:v>66.913043478260875</c:v>
                </c:pt>
                <c:pt idx="4">
                  <c:v>66.970588235294116</c:v>
                </c:pt>
                <c:pt idx="5">
                  <c:v>67.208955223880594</c:v>
                </c:pt>
                <c:pt idx="6">
                  <c:v>67.191176470588232</c:v>
                </c:pt>
                <c:pt idx="7">
                  <c:v>67.272727272727266</c:v>
                </c:pt>
                <c:pt idx="8">
                  <c:v>67.382352941176464</c:v>
                </c:pt>
                <c:pt idx="9">
                  <c:v>67.705882352941174</c:v>
                </c:pt>
                <c:pt idx="10">
                  <c:v>67.594202898550719</c:v>
                </c:pt>
                <c:pt idx="11">
                  <c:v>67.753623188405797</c:v>
                </c:pt>
                <c:pt idx="12">
                  <c:v>67.826086956521735</c:v>
                </c:pt>
                <c:pt idx="13">
                  <c:v>68.164179104477611</c:v>
                </c:pt>
                <c:pt idx="14">
                  <c:v>68.217391304347828</c:v>
                </c:pt>
                <c:pt idx="15">
                  <c:v>68.385714285714286</c:v>
                </c:pt>
                <c:pt idx="16">
                  <c:v>68.416666666666671</c:v>
                </c:pt>
                <c:pt idx="17">
                  <c:v>68.577464788732399</c:v>
                </c:pt>
                <c:pt idx="18">
                  <c:v>68.777777777777771</c:v>
                </c:pt>
                <c:pt idx="19">
                  <c:v>69.028571428571425</c:v>
                </c:pt>
                <c:pt idx="20">
                  <c:v>69.112676056338032</c:v>
                </c:pt>
                <c:pt idx="21">
                  <c:v>69.25</c:v>
                </c:pt>
                <c:pt idx="22">
                  <c:v>69.465753424657535</c:v>
                </c:pt>
                <c:pt idx="23">
                  <c:v>69.743243243243242</c:v>
                </c:pt>
                <c:pt idx="24">
                  <c:v>69.904109589041099</c:v>
                </c:pt>
                <c:pt idx="25">
                  <c:v>70</c:v>
                </c:pt>
                <c:pt idx="26">
                  <c:v>70.219178082191775</c:v>
                </c:pt>
                <c:pt idx="27">
                  <c:v>70.438356164383563</c:v>
                </c:pt>
                <c:pt idx="28">
                  <c:v>70.767123287671239</c:v>
                </c:pt>
                <c:pt idx="29">
                  <c:v>70.767123287671239</c:v>
                </c:pt>
                <c:pt idx="30">
                  <c:v>70.824324324324323</c:v>
                </c:pt>
                <c:pt idx="31">
                  <c:v>70.905405405405403</c:v>
                </c:pt>
                <c:pt idx="32">
                  <c:v>70.960000000000008</c:v>
                </c:pt>
                <c:pt idx="33">
                  <c:v>71.054794520547944</c:v>
                </c:pt>
              </c:numCache>
            </c:numRef>
          </c:val>
          <c:smooth val="0"/>
          <c:extLst>
            <c:ext xmlns:c16="http://schemas.microsoft.com/office/drawing/2014/chart" uri="{C3380CC4-5D6E-409C-BE32-E72D297353CC}">
              <c16:uniqueId val="{00000007-1336-48E3-8EBA-9D09C374FD76}"/>
            </c:ext>
          </c:extLst>
        </c:ser>
        <c:dLbls>
          <c:showLegendKey val="0"/>
          <c:showVal val="0"/>
          <c:showCatName val="0"/>
          <c:showSerName val="0"/>
          <c:showPercent val="0"/>
          <c:showBubbleSize val="0"/>
        </c:dLbls>
        <c:smooth val="0"/>
        <c:axId val="183618176"/>
        <c:axId val="183628544"/>
      </c:lineChart>
      <c:catAx>
        <c:axId val="183618176"/>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Years</a:t>
                </a:r>
              </a:p>
            </c:rich>
          </c:tx>
          <c:layout>
            <c:manualLayout>
              <c:xMode val="edge"/>
              <c:yMode val="edge"/>
              <c:x val="0.50737414965986394"/>
              <c:y val="0.93520833333333331"/>
            </c:manualLayout>
          </c:layout>
          <c:overlay val="0"/>
        </c:title>
        <c:numFmt formatCode="General" sourceLinked="1"/>
        <c:majorTickMark val="out"/>
        <c:minorTickMark val="none"/>
        <c:tickLblPos val="nextTo"/>
        <c:txPr>
          <a:bodyPr rot="-5400000" vert="horz"/>
          <a:lstStyle/>
          <a:p>
            <a:pPr>
              <a:defRPr sz="1200">
                <a:latin typeface="Arial" panose="020B0604020202020204" pitchFamily="34" charset="0"/>
                <a:cs typeface="Arial" panose="020B0604020202020204" pitchFamily="34" charset="0"/>
              </a:defRPr>
            </a:pPr>
            <a:endParaRPr lang="en-US"/>
          </a:p>
        </c:txPr>
        <c:crossAx val="183628544"/>
        <c:crosses val="autoZero"/>
        <c:auto val="1"/>
        <c:lblAlgn val="ctr"/>
        <c:lblOffset val="100"/>
        <c:noMultiLvlLbl val="0"/>
      </c:catAx>
      <c:valAx>
        <c:axId val="183628544"/>
        <c:scaling>
          <c:orientation val="minMax"/>
          <c:min val="40"/>
        </c:scaling>
        <c:delete val="0"/>
        <c:axPos val="l"/>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Age in years</a:t>
                </a:r>
              </a:p>
            </c:rich>
          </c:tx>
          <c:layout>
            <c:manualLayout>
              <c:xMode val="edge"/>
              <c:yMode val="edge"/>
              <c:x val="6.8027210884353739E-3"/>
              <c:y val="0.39224458661417322"/>
            </c:manualLayout>
          </c:layout>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83618176"/>
        <c:crosses val="autoZero"/>
        <c:crossBetween val="between"/>
      </c:valAx>
    </c:plotArea>
    <c:plotVisOnly val="1"/>
    <c:dispBlanksAs val="gap"/>
    <c:showDLblsOverMax val="0"/>
  </c:chart>
  <c:spPr>
    <a:ln>
      <a:noFill/>
    </a:ln>
  </c:spPr>
  <c:txPr>
    <a:bodyPr/>
    <a:lstStyle/>
    <a:p>
      <a:pPr>
        <a:defRPr sz="1400">
          <a:latin typeface="Segoe UI" panose="020B0502040204020203" pitchFamily="34" charset="0"/>
          <a:ea typeface="Segoe UI" panose="020B0502040204020203" pitchFamily="34" charset="0"/>
          <a:cs typeface="Segoe UI" panose="020B0502040204020203" pitchFamily="34" charset="0"/>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Figure 4.8: Percentage of Scotland's population aged 65+ years and with 15 years or fewer remaining life expectancy, 1982-2015</a:t>
            </a:r>
          </a:p>
        </c:rich>
      </c:tx>
      <c:overlay val="0"/>
    </c:title>
    <c:autoTitleDeleted val="0"/>
    <c:plotArea>
      <c:layout>
        <c:manualLayout>
          <c:layoutTarget val="inner"/>
          <c:xMode val="edge"/>
          <c:yMode val="edge"/>
          <c:x val="9.7550482315112541E-2"/>
          <c:y val="0.11001459614596146"/>
          <c:w val="0.88747631296891749"/>
          <c:h val="0.67922460024600251"/>
        </c:manualLayout>
      </c:layout>
      <c:lineChart>
        <c:grouping val="standard"/>
        <c:varyColors val="0"/>
        <c:ser>
          <c:idx val="0"/>
          <c:order val="0"/>
          <c:tx>
            <c:v>Males with 15 years or fewer RLE</c:v>
          </c:tx>
          <c:spPr>
            <a:ln w="38100">
              <a:solidFill>
                <a:srgbClr val="393A6F"/>
              </a:solidFill>
            </a:ln>
          </c:spPr>
          <c:marker>
            <c:symbol val="none"/>
          </c:marker>
          <c:cat>
            <c:numRef>
              <c:f>'Data 4.8'!$B$7:$B$41</c:f>
              <c:numCache>
                <c:formatCode>General</c:formatCode>
                <c:ptCount val="35"/>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'Data 4.8'!$D$7:$D$41</c:f>
              <c:numCache>
                <c:formatCode>0.0%</c:formatCode>
                <c:ptCount val="35"/>
                <c:pt idx="1">
                  <c:v>7.3887993135762747E-2</c:v>
                </c:pt>
                <c:pt idx="2">
                  <c:v>7.3834565257672596E-2</c:v>
                </c:pt>
                <c:pt idx="3">
                  <c:v>7.3811563777856096E-2</c:v>
                </c:pt>
                <c:pt idx="4">
                  <c:v>7.3976158135021938E-2</c:v>
                </c:pt>
                <c:pt idx="5">
                  <c:v>7.3990912773392412E-2</c:v>
                </c:pt>
                <c:pt idx="6">
                  <c:v>7.3362791744231839E-2</c:v>
                </c:pt>
                <c:pt idx="7">
                  <c:v>7.3571287365227667E-2</c:v>
                </c:pt>
                <c:pt idx="8">
                  <c:v>7.3258245786045159E-2</c:v>
                </c:pt>
                <c:pt idx="9">
                  <c:v>7.2803557179055359E-2</c:v>
                </c:pt>
                <c:pt idx="10">
                  <c:v>7.1586795997677491E-2</c:v>
                </c:pt>
                <c:pt idx="11">
                  <c:v>7.1912969603256577E-2</c:v>
                </c:pt>
                <c:pt idx="12">
                  <c:v>7.1119772351745728E-2</c:v>
                </c:pt>
                <c:pt idx="13">
                  <c:v>7.0434297224938991E-2</c:v>
                </c:pt>
                <c:pt idx="14">
                  <c:v>6.9292922426025957E-2</c:v>
                </c:pt>
                <c:pt idx="15">
                  <c:v>6.8975760423753182E-2</c:v>
                </c:pt>
                <c:pt idx="16">
                  <c:v>6.8216124305086182E-2</c:v>
                </c:pt>
                <c:pt idx="17">
                  <c:v>6.7474278444049393E-2</c:v>
                </c:pt>
                <c:pt idx="18">
                  <c:v>6.6771577444155183E-2</c:v>
                </c:pt>
                <c:pt idx="19">
                  <c:v>6.5875550610938652E-2</c:v>
                </c:pt>
                <c:pt idx="20">
                  <c:v>6.5027032699902884E-2</c:v>
                </c:pt>
                <c:pt idx="21">
                  <c:v>6.50729067772437E-2</c:v>
                </c:pt>
                <c:pt idx="22">
                  <c:v>6.4729845008633505E-2</c:v>
                </c:pt>
                <c:pt idx="23">
                  <c:v>6.3967436644646991E-2</c:v>
                </c:pt>
                <c:pt idx="24">
                  <c:v>6.2370606349484096E-2</c:v>
                </c:pt>
                <c:pt idx="25">
                  <c:v>6.1916492288363607E-2</c:v>
                </c:pt>
                <c:pt idx="26">
                  <c:v>6.1100993163936516E-2</c:v>
                </c:pt>
                <c:pt idx="27">
                  <c:v>6.0530548385706644E-2</c:v>
                </c:pt>
                <c:pt idx="28">
                  <c:v>5.9591367777282293E-2</c:v>
                </c:pt>
                <c:pt idx="29">
                  <c:v>5.9181604461793436E-2</c:v>
                </c:pt>
                <c:pt idx="30">
                  <c:v>5.9275749358107525E-2</c:v>
                </c:pt>
                <c:pt idx="31">
                  <c:v>5.9528697540927669E-2</c:v>
                </c:pt>
                <c:pt idx="32">
                  <c:v>5.9807980179106379E-2</c:v>
                </c:pt>
                <c:pt idx="33">
                  <c:v>6.1352907986480583E-2</c:v>
                </c:pt>
                <c:pt idx="34">
                  <c:v>6.238634188965414E-2</c:v>
                </c:pt>
              </c:numCache>
            </c:numRef>
          </c:val>
          <c:smooth val="0"/>
          <c:extLst>
            <c:ext xmlns:c16="http://schemas.microsoft.com/office/drawing/2014/chart" uri="{C3380CC4-5D6E-409C-BE32-E72D297353CC}">
              <c16:uniqueId val="{00000000-8591-43F7-BF94-A8721CCD6036}"/>
            </c:ext>
          </c:extLst>
        </c:ser>
        <c:ser>
          <c:idx val="1"/>
          <c:order val="1"/>
          <c:tx>
            <c:v>Females with 15 years or fewer RLE</c:v>
          </c:tx>
          <c:spPr>
            <a:ln w="38100">
              <a:solidFill>
                <a:srgbClr val="6F70B4"/>
              </a:solidFill>
            </a:ln>
          </c:spPr>
          <c:marker>
            <c:symbol val="none"/>
          </c:marker>
          <c:cat>
            <c:numRef>
              <c:f>'Data 4.8'!$B$7:$B$41</c:f>
              <c:numCache>
                <c:formatCode>General</c:formatCode>
                <c:ptCount val="35"/>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'Data 4.8'!$G$7:$G$41</c:f>
              <c:numCache>
                <c:formatCode>0.0%</c:formatCode>
                <c:ptCount val="35"/>
                <c:pt idx="1">
                  <c:v>8.0698584352096231E-2</c:v>
                </c:pt>
                <c:pt idx="2">
                  <c:v>7.9899094771364518E-2</c:v>
                </c:pt>
                <c:pt idx="3">
                  <c:v>7.9186010867338216E-2</c:v>
                </c:pt>
                <c:pt idx="4">
                  <c:v>7.8687008559279084E-2</c:v>
                </c:pt>
                <c:pt idx="5">
                  <c:v>7.8694099522932034E-2</c:v>
                </c:pt>
                <c:pt idx="6">
                  <c:v>7.8206244327771096E-2</c:v>
                </c:pt>
                <c:pt idx="7">
                  <c:v>7.9501947429337375E-2</c:v>
                </c:pt>
                <c:pt idx="8">
                  <c:v>7.9805639300287209E-2</c:v>
                </c:pt>
                <c:pt idx="9">
                  <c:v>7.9637360274826971E-2</c:v>
                </c:pt>
                <c:pt idx="10">
                  <c:v>7.8153156054759337E-2</c:v>
                </c:pt>
                <c:pt idx="11">
                  <c:v>7.8962430665679498E-2</c:v>
                </c:pt>
                <c:pt idx="12">
                  <c:v>7.8239606026143299E-2</c:v>
                </c:pt>
                <c:pt idx="13">
                  <c:v>7.7970395121636824E-2</c:v>
                </c:pt>
                <c:pt idx="14">
                  <c:v>7.6406676189983452E-2</c:v>
                </c:pt>
                <c:pt idx="15">
                  <c:v>7.6418554942168385E-2</c:v>
                </c:pt>
                <c:pt idx="16">
                  <c:v>7.5911372487313639E-2</c:v>
                </c:pt>
                <c:pt idx="17">
                  <c:v>7.6103243358218914E-2</c:v>
                </c:pt>
                <c:pt idx="18">
                  <c:v>7.5659915332002087E-2</c:v>
                </c:pt>
                <c:pt idx="19">
                  <c:v>7.5030705420156399E-2</c:v>
                </c:pt>
                <c:pt idx="20">
                  <c:v>7.4120622860053956E-2</c:v>
                </c:pt>
                <c:pt idx="21">
                  <c:v>7.3948435360066456E-2</c:v>
                </c:pt>
                <c:pt idx="22">
                  <c:v>7.333973440744343E-2</c:v>
                </c:pt>
                <c:pt idx="23">
                  <c:v>7.228131060968461E-2</c:v>
                </c:pt>
                <c:pt idx="24">
                  <c:v>7.0940891470817877E-2</c:v>
                </c:pt>
                <c:pt idx="25">
                  <c:v>7.0162458876247141E-2</c:v>
                </c:pt>
                <c:pt idx="26">
                  <c:v>6.9735134786534245E-2</c:v>
                </c:pt>
                <c:pt idx="27">
                  <c:v>6.8721529659296995E-2</c:v>
                </c:pt>
                <c:pt idx="28">
                  <c:v>6.7810770053783928E-2</c:v>
                </c:pt>
                <c:pt idx="29">
                  <c:v>6.6400850158114463E-2</c:v>
                </c:pt>
                <c:pt idx="30">
                  <c:v>6.6602036143633289E-2</c:v>
                </c:pt>
                <c:pt idx="31">
                  <c:v>6.6533967567296307E-2</c:v>
                </c:pt>
                <c:pt idx="32">
                  <c:v>6.6558987797784727E-2</c:v>
                </c:pt>
                <c:pt idx="33">
                  <c:v>6.6707830735965756E-2</c:v>
                </c:pt>
                <c:pt idx="34">
                  <c:v>6.6697418988233337E-2</c:v>
                </c:pt>
              </c:numCache>
            </c:numRef>
          </c:val>
          <c:smooth val="0"/>
          <c:extLst>
            <c:ext xmlns:c16="http://schemas.microsoft.com/office/drawing/2014/chart" uri="{C3380CC4-5D6E-409C-BE32-E72D297353CC}">
              <c16:uniqueId val="{00000001-8591-43F7-BF94-A8721CCD6036}"/>
            </c:ext>
          </c:extLst>
        </c:ser>
        <c:ser>
          <c:idx val="2"/>
          <c:order val="2"/>
          <c:tx>
            <c:v>Males aged 65+</c:v>
          </c:tx>
          <c:spPr>
            <a:ln w="69850">
              <a:solidFill>
                <a:srgbClr val="393A6F">
                  <a:alpha val="80000"/>
                </a:srgbClr>
              </a:solidFill>
              <a:prstDash val="sysDash"/>
            </a:ln>
          </c:spPr>
          <c:marker>
            <c:symbol val="none"/>
          </c:marker>
          <c:cat>
            <c:numRef>
              <c:f>'Data 4.8'!$B$7:$B$41</c:f>
              <c:numCache>
                <c:formatCode>General</c:formatCode>
                <c:ptCount val="35"/>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'Data 4.8'!$E$7:$E$41</c:f>
              <c:numCache>
                <c:formatCode>0.0%</c:formatCode>
                <c:ptCount val="35"/>
                <c:pt idx="1">
                  <c:v>5.4216832476851759E-2</c:v>
                </c:pt>
                <c:pt idx="2">
                  <c:v>5.380974025469492E-2</c:v>
                </c:pt>
                <c:pt idx="3">
                  <c:v>5.3456005977956286E-2</c:v>
                </c:pt>
                <c:pt idx="4">
                  <c:v>5.4651913360075979E-2</c:v>
                </c:pt>
                <c:pt idx="5">
                  <c:v>5.5391489428298669E-2</c:v>
                </c:pt>
                <c:pt idx="6">
                  <c:v>5.6368086416605546E-2</c:v>
                </c:pt>
                <c:pt idx="7">
                  <c:v>5.7087626835570685E-2</c:v>
                </c:pt>
                <c:pt idx="8">
                  <c:v>5.7861560910481884E-2</c:v>
                </c:pt>
                <c:pt idx="9">
                  <c:v>5.818604404017106E-2</c:v>
                </c:pt>
                <c:pt idx="10">
                  <c:v>5.8873809097579735E-2</c:v>
                </c:pt>
                <c:pt idx="11">
                  <c:v>5.92956217727632E-2</c:v>
                </c:pt>
                <c:pt idx="12">
                  <c:v>5.9499141868566467E-2</c:v>
                </c:pt>
                <c:pt idx="13">
                  <c:v>5.9734115216739415E-2</c:v>
                </c:pt>
                <c:pt idx="14">
                  <c:v>6.0318906516657556E-2</c:v>
                </c:pt>
                <c:pt idx="15">
                  <c:v>6.0907585930611387E-2</c:v>
                </c:pt>
                <c:pt idx="16">
                  <c:v>6.1560509428840095E-2</c:v>
                </c:pt>
                <c:pt idx="17">
                  <c:v>6.2190791145286556E-2</c:v>
                </c:pt>
                <c:pt idx="18">
                  <c:v>6.2765800136042355E-2</c:v>
                </c:pt>
                <c:pt idx="19">
                  <c:v>6.3565635776841128E-2</c:v>
                </c:pt>
                <c:pt idx="20">
                  <c:v>6.451364480075826E-2</c:v>
                </c:pt>
                <c:pt idx="21">
                  <c:v>6.5336162652980659E-2</c:v>
                </c:pt>
                <c:pt idx="22">
                  <c:v>6.6197888921771725E-2</c:v>
                </c:pt>
                <c:pt idx="23">
                  <c:v>6.6970674429124952E-2</c:v>
                </c:pt>
                <c:pt idx="24">
                  <c:v>6.7609878282650387E-2</c:v>
                </c:pt>
                <c:pt idx="25">
                  <c:v>6.8106991876254117E-2</c:v>
                </c:pt>
                <c:pt idx="26">
                  <c:v>6.8726885880077374E-2</c:v>
                </c:pt>
                <c:pt idx="27">
                  <c:v>6.9694785600338274E-2</c:v>
                </c:pt>
                <c:pt idx="28">
                  <c:v>7.0888396184942373E-2</c:v>
                </c:pt>
                <c:pt idx="29">
                  <c:v>7.1877351678005394E-2</c:v>
                </c:pt>
                <c:pt idx="30">
                  <c:v>7.3031189267722035E-2</c:v>
                </c:pt>
                <c:pt idx="31">
                  <c:v>7.5837473652514309E-2</c:v>
                </c:pt>
                <c:pt idx="32">
                  <c:v>7.7944891791955254E-2</c:v>
                </c:pt>
                <c:pt idx="33">
                  <c:v>7.9844229186924978E-2</c:v>
                </c:pt>
                <c:pt idx="34">
                  <c:v>8.1087102177554438E-2</c:v>
                </c:pt>
              </c:numCache>
            </c:numRef>
          </c:val>
          <c:smooth val="0"/>
          <c:extLst>
            <c:ext xmlns:c16="http://schemas.microsoft.com/office/drawing/2014/chart" uri="{C3380CC4-5D6E-409C-BE32-E72D297353CC}">
              <c16:uniqueId val="{00000002-8591-43F7-BF94-A8721CCD6036}"/>
            </c:ext>
          </c:extLst>
        </c:ser>
        <c:ser>
          <c:idx val="3"/>
          <c:order val="3"/>
          <c:tx>
            <c:v>Females aged 65+</c:v>
          </c:tx>
          <c:spPr>
            <a:ln w="69850">
              <a:solidFill>
                <a:srgbClr val="6F70B4">
                  <a:alpha val="51000"/>
                </a:srgbClr>
              </a:solidFill>
              <a:prstDash val="sysDash"/>
            </a:ln>
          </c:spPr>
          <c:marker>
            <c:symbol val="none"/>
          </c:marker>
          <c:cat>
            <c:numRef>
              <c:f>'Data 4.8'!$B$7:$B$41</c:f>
              <c:numCache>
                <c:formatCode>General</c:formatCode>
                <c:ptCount val="35"/>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'Data 4.8'!$H$7:$H$41</c:f>
              <c:numCache>
                <c:formatCode>0.0%</c:formatCode>
                <c:ptCount val="35"/>
                <c:pt idx="1">
                  <c:v>8.8214632861784395E-2</c:v>
                </c:pt>
                <c:pt idx="2">
                  <c:v>8.7854401218308814E-2</c:v>
                </c:pt>
                <c:pt idx="3">
                  <c:v>8.7656259729746555E-2</c:v>
                </c:pt>
                <c:pt idx="4">
                  <c:v>8.921973755287263E-2</c:v>
                </c:pt>
                <c:pt idx="5">
                  <c:v>9.007152135468019E-2</c:v>
                </c:pt>
                <c:pt idx="6">
                  <c:v>9.1163400025887326E-2</c:v>
                </c:pt>
                <c:pt idx="7">
                  <c:v>9.1918762210877927E-2</c:v>
                </c:pt>
                <c:pt idx="8">
                  <c:v>9.2456958089397995E-2</c:v>
                </c:pt>
                <c:pt idx="9">
                  <c:v>9.2350337612447278E-2</c:v>
                </c:pt>
                <c:pt idx="10">
                  <c:v>9.2689831272020504E-2</c:v>
                </c:pt>
                <c:pt idx="11">
                  <c:v>9.2857508032452282E-2</c:v>
                </c:pt>
                <c:pt idx="12">
                  <c:v>9.276420433346555E-2</c:v>
                </c:pt>
                <c:pt idx="13">
                  <c:v>9.261006505024294E-2</c:v>
                </c:pt>
                <c:pt idx="14">
                  <c:v>9.2909639888002604E-2</c:v>
                </c:pt>
                <c:pt idx="15">
                  <c:v>9.3253197543689451E-2</c:v>
                </c:pt>
                <c:pt idx="16">
                  <c:v>9.3657516514732433E-2</c:v>
                </c:pt>
                <c:pt idx="17">
                  <c:v>9.3918736594137964E-2</c:v>
                </c:pt>
                <c:pt idx="18">
                  <c:v>9.3992842989382777E-2</c:v>
                </c:pt>
                <c:pt idx="19">
                  <c:v>9.4343602728849243E-2</c:v>
                </c:pt>
                <c:pt idx="20">
                  <c:v>9.4875992259389433E-2</c:v>
                </c:pt>
                <c:pt idx="21">
                  <c:v>9.5116067903671539E-2</c:v>
                </c:pt>
                <c:pt idx="22">
                  <c:v>9.5290519877675839E-2</c:v>
                </c:pt>
                <c:pt idx="23">
                  <c:v>9.5338197982023087E-2</c:v>
                </c:pt>
                <c:pt idx="24">
                  <c:v>9.5256937106179801E-2</c:v>
                </c:pt>
                <c:pt idx="25">
                  <c:v>9.5104322923769261E-2</c:v>
                </c:pt>
                <c:pt idx="26">
                  <c:v>9.4910444874274663E-2</c:v>
                </c:pt>
                <c:pt idx="27">
                  <c:v>9.5164427530800136E-2</c:v>
                </c:pt>
                <c:pt idx="28">
                  <c:v>9.5505648043731725E-2</c:v>
                </c:pt>
                <c:pt idx="29">
                  <c:v>9.5775341112082399E-2</c:v>
                </c:pt>
                <c:pt idx="30">
                  <c:v>9.6097284854431211E-2</c:v>
                </c:pt>
                <c:pt idx="31">
                  <c:v>9.8383581752484198E-2</c:v>
                </c:pt>
                <c:pt idx="32">
                  <c:v>9.9786211686093432E-2</c:v>
                </c:pt>
                <c:pt idx="33">
                  <c:v>0.10125570349315581</c:v>
                </c:pt>
                <c:pt idx="34">
                  <c:v>0.1018643216080402</c:v>
                </c:pt>
              </c:numCache>
            </c:numRef>
          </c:val>
          <c:smooth val="0"/>
          <c:extLst>
            <c:ext xmlns:c16="http://schemas.microsoft.com/office/drawing/2014/chart" uri="{C3380CC4-5D6E-409C-BE32-E72D297353CC}">
              <c16:uniqueId val="{00000003-8591-43F7-BF94-A8721CCD6036}"/>
            </c:ext>
          </c:extLst>
        </c:ser>
        <c:dLbls>
          <c:showLegendKey val="0"/>
          <c:showVal val="0"/>
          <c:showCatName val="0"/>
          <c:showSerName val="0"/>
          <c:showPercent val="0"/>
          <c:showBubbleSize val="0"/>
        </c:dLbls>
        <c:smooth val="0"/>
        <c:axId val="183802496"/>
        <c:axId val="183816960"/>
      </c:lineChart>
      <c:catAx>
        <c:axId val="183802496"/>
        <c:scaling>
          <c:orientation val="minMax"/>
        </c:scaling>
        <c:delete val="0"/>
        <c:axPos val="b"/>
        <c:title>
          <c:tx>
            <c:rich>
              <a:bodyPr/>
              <a:lstStyle/>
              <a:p>
                <a:pPr>
                  <a:defRPr/>
                </a:pPr>
                <a:r>
                  <a:rPr lang="en-GB"/>
                  <a:t>Year</a:t>
                </a:r>
              </a:p>
            </c:rich>
          </c:tx>
          <c:layout>
            <c:manualLayout>
              <c:xMode val="edge"/>
              <c:yMode val="edge"/>
              <c:x val="0.5169535500370146"/>
              <c:y val="0.87206018145369624"/>
            </c:manualLayout>
          </c:layout>
          <c:overlay val="0"/>
        </c:title>
        <c:numFmt formatCode="General" sourceLinked="1"/>
        <c:majorTickMark val="out"/>
        <c:minorTickMark val="none"/>
        <c:tickLblPos val="nextTo"/>
        <c:txPr>
          <a:bodyPr rot="-5400000" vert="horz"/>
          <a:lstStyle/>
          <a:p>
            <a:pPr>
              <a:defRPr sz="1200"/>
            </a:pPr>
            <a:endParaRPr lang="en-US"/>
          </a:p>
        </c:txPr>
        <c:crossAx val="183816960"/>
        <c:crosses val="autoZero"/>
        <c:auto val="1"/>
        <c:lblAlgn val="ctr"/>
        <c:lblOffset val="100"/>
        <c:noMultiLvlLbl val="0"/>
      </c:catAx>
      <c:valAx>
        <c:axId val="183816960"/>
        <c:scaling>
          <c:orientation val="minMax"/>
        </c:scaling>
        <c:delete val="0"/>
        <c:axPos val="l"/>
        <c:title>
          <c:tx>
            <c:rich>
              <a:bodyPr rot="-5400000" vert="horz"/>
              <a:lstStyle/>
              <a:p>
                <a:pPr>
                  <a:defRPr/>
                </a:pPr>
                <a:r>
                  <a:rPr lang="en-GB"/>
                  <a:t>Percentage of population</a:t>
                </a:r>
              </a:p>
            </c:rich>
          </c:tx>
          <c:overlay val="0"/>
        </c:title>
        <c:numFmt formatCode="0%" sourceLinked="0"/>
        <c:majorTickMark val="out"/>
        <c:minorTickMark val="none"/>
        <c:tickLblPos val="nextTo"/>
        <c:txPr>
          <a:bodyPr/>
          <a:lstStyle/>
          <a:p>
            <a:pPr>
              <a:defRPr sz="1200"/>
            </a:pPr>
            <a:endParaRPr lang="en-US"/>
          </a:p>
        </c:txPr>
        <c:crossAx val="183802496"/>
        <c:crosses val="autoZero"/>
        <c:crossBetween val="midCat"/>
      </c:valAx>
    </c:plotArea>
    <c:legend>
      <c:legendPos val="r"/>
      <c:layout>
        <c:manualLayout>
          <c:xMode val="edge"/>
          <c:yMode val="edge"/>
          <c:x val="0.51128222863868267"/>
          <c:y val="0.49542485593056734"/>
          <c:w val="0.47102582044455882"/>
          <c:h val="0.28319133817193037"/>
        </c:manualLayout>
      </c:layout>
      <c:overlay val="1"/>
    </c:legend>
    <c:plotVisOnly val="1"/>
    <c:dispBlanksAs val="gap"/>
    <c:showDLblsOverMax val="0"/>
  </c:chart>
  <c:spPr>
    <a:ln>
      <a:noFill/>
    </a:ln>
  </c:spPr>
  <c:txPr>
    <a:bodyPr/>
    <a:lstStyle/>
    <a:p>
      <a:pPr>
        <a:defRPr sz="1400">
          <a:latin typeface="Arial" panose="020B0604020202020204" pitchFamily="34" charset="0"/>
          <a:ea typeface="Segoe UI" panose="020B0502040204020203" pitchFamily="34" charset="0"/>
          <a:cs typeface="Arial" panose="020B0604020202020204" pitchFamily="34" charset="0"/>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400" b="1"/>
              <a:t>Figure 5.1: Net migration, 1956-57 to 2016-17</a:t>
            </a:r>
          </a:p>
        </c:rich>
      </c:tx>
      <c:layout>
        <c:manualLayout>
          <c:xMode val="edge"/>
          <c:yMode val="edge"/>
          <c:x val="0.23518437244524762"/>
          <c:y val="1.2578616352201259E-2"/>
        </c:manualLayout>
      </c:layout>
      <c:overlay val="1"/>
    </c:title>
    <c:autoTitleDeleted val="0"/>
    <c:plotArea>
      <c:layout>
        <c:manualLayout>
          <c:layoutTarget val="inner"/>
          <c:xMode val="edge"/>
          <c:yMode val="edge"/>
          <c:x val="0.10500154221298834"/>
          <c:y val="3.8990163811847119E-2"/>
          <c:w val="0.73680305751254782"/>
          <c:h val="0.79081673614327619"/>
        </c:manualLayout>
      </c:layout>
      <c:lineChart>
        <c:grouping val="standard"/>
        <c:varyColors val="0"/>
        <c:ser>
          <c:idx val="1"/>
          <c:order val="0"/>
          <c:tx>
            <c:strRef>
              <c:f>'Data 5.1'!$B$5</c:f>
              <c:strCache>
                <c:ptCount val="1"/>
                <c:pt idx="0">
                  <c:v>Net migration (thousands)</c:v>
                </c:pt>
              </c:strCache>
            </c:strRef>
          </c:tx>
          <c:spPr>
            <a:ln w="31750">
              <a:solidFill>
                <a:srgbClr val="90278E"/>
              </a:solidFill>
              <a:prstDash val="solid"/>
            </a:ln>
          </c:spPr>
          <c:marker>
            <c:symbol val="none"/>
          </c:marker>
          <c:dPt>
            <c:idx val="60"/>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0-8F4B-46B3-A333-9827B567581B}"/>
              </c:ext>
            </c:extLst>
          </c:dPt>
          <c:dPt>
            <c:idx val="61"/>
            <c:marker>
              <c:symbol val="circle"/>
              <c:size val="10"/>
              <c:spPr>
                <a:solidFill>
                  <a:srgbClr val="90278E"/>
                </a:solidFill>
                <a:ln>
                  <a:noFill/>
                </a:ln>
              </c:spPr>
            </c:marker>
            <c:bubble3D val="0"/>
            <c:extLst>
              <c:ext xmlns:c16="http://schemas.microsoft.com/office/drawing/2014/chart" uri="{C3380CC4-5D6E-409C-BE32-E72D297353CC}">
                <c16:uniqueId val="{00000001-8F4B-46B3-A333-9827B567581B}"/>
              </c:ext>
            </c:extLst>
          </c:dPt>
          <c:dLbls>
            <c:dLbl>
              <c:idx val="60"/>
              <c:layout>
                <c:manualLayout>
                  <c:x val="-1.9922088686282636E-2"/>
                  <c:y val="0.10191839656406586"/>
                </c:manualLayout>
              </c:layout>
              <c:tx>
                <c:rich>
                  <a:bodyPr/>
                  <a:lstStyle/>
                  <a:p>
                    <a:r>
                      <a:rPr lang="en-US" sz="1400"/>
                      <a:t>23.9k</a:t>
                    </a:r>
                    <a:r>
                      <a:rPr lang="en-US" sz="1000"/>
                      <a:t> </a:t>
                    </a:r>
                  </a:p>
                  <a:p>
                    <a:r>
                      <a:rPr lang="en-US" sz="1200"/>
                      <a:t>more </a:t>
                    </a:r>
                  </a:p>
                  <a:p>
                    <a:r>
                      <a:rPr lang="en-US" sz="1200"/>
                      <a:t>in-migrants</a:t>
                    </a:r>
                  </a:p>
                  <a:p>
                    <a:r>
                      <a:rPr lang="en-US" sz="1200"/>
                      <a:t>than </a:t>
                    </a:r>
                  </a:p>
                  <a:p>
                    <a:r>
                      <a:rPr lang="en-US" sz="1200"/>
                      <a:t>out-migrants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4B-46B3-A333-9827B567581B}"/>
                </c:ext>
              </c:extLst>
            </c:dLbl>
            <c:spPr>
              <a:noFill/>
              <a:ln>
                <a:noFill/>
              </a:ln>
              <a:effectLst/>
            </c:spPr>
            <c:txPr>
              <a:bodyPr/>
              <a:lstStyle/>
              <a:p>
                <a:pPr>
                  <a:defRPr sz="1000" b="1">
                    <a:solidFill>
                      <a:srgbClr val="90278E"/>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5.1'!$A$6:$A$66</c:f>
              <c:strCache>
                <c:ptCount val="61"/>
                <c:pt idx="0">
                  <c:v>1956-57</c:v>
                </c:pt>
                <c:pt idx="1">
                  <c:v>1957-58</c:v>
                </c:pt>
                <c:pt idx="2">
                  <c:v>1958-59</c:v>
                </c:pt>
                <c:pt idx="3">
                  <c:v>1959-60</c:v>
                </c:pt>
                <c:pt idx="4">
                  <c:v>1960-61</c:v>
                </c:pt>
                <c:pt idx="5">
                  <c:v>1961-62</c:v>
                </c:pt>
                <c:pt idx="6">
                  <c:v>1962-63</c:v>
                </c:pt>
                <c:pt idx="7">
                  <c:v>1963-64</c:v>
                </c:pt>
                <c:pt idx="8">
                  <c:v>1964-65</c:v>
                </c:pt>
                <c:pt idx="9">
                  <c:v>1965-66</c:v>
                </c:pt>
                <c:pt idx="10">
                  <c:v>1966-67</c:v>
                </c:pt>
                <c:pt idx="11">
                  <c:v>1967-68</c:v>
                </c:pt>
                <c:pt idx="12">
                  <c:v>1968-69</c:v>
                </c:pt>
                <c:pt idx="13">
                  <c:v>1969-70</c:v>
                </c:pt>
                <c:pt idx="14">
                  <c:v>1970-71</c:v>
                </c:pt>
                <c:pt idx="15">
                  <c:v>1971-72</c:v>
                </c:pt>
                <c:pt idx="16">
                  <c:v>1972-73</c:v>
                </c:pt>
                <c:pt idx="17">
                  <c:v>1973-74</c:v>
                </c:pt>
                <c:pt idx="18">
                  <c:v>1974-75</c:v>
                </c:pt>
                <c:pt idx="19">
                  <c:v>1975-76</c:v>
                </c:pt>
                <c:pt idx="20">
                  <c:v>1976-77</c:v>
                </c:pt>
                <c:pt idx="21">
                  <c:v>1977-78</c:v>
                </c:pt>
                <c:pt idx="22">
                  <c:v>1978-79</c:v>
                </c:pt>
                <c:pt idx="23">
                  <c:v>1979-80</c:v>
                </c:pt>
                <c:pt idx="24">
                  <c:v>1980-81</c:v>
                </c:pt>
                <c:pt idx="25">
                  <c:v>1981-82</c:v>
                </c:pt>
                <c:pt idx="26">
                  <c:v>1982-83</c:v>
                </c:pt>
                <c:pt idx="27">
                  <c:v>1983-84</c:v>
                </c:pt>
                <c:pt idx="28">
                  <c:v>1984-85</c:v>
                </c:pt>
                <c:pt idx="29">
                  <c:v>1985-86</c:v>
                </c:pt>
                <c:pt idx="30">
                  <c:v>1986-87</c:v>
                </c:pt>
                <c:pt idx="31">
                  <c:v>1987-88</c:v>
                </c:pt>
                <c:pt idx="32">
                  <c:v>1988-89</c:v>
                </c:pt>
                <c:pt idx="33">
                  <c:v>1989-90</c:v>
                </c:pt>
                <c:pt idx="34">
                  <c:v>1990-91</c:v>
                </c:pt>
                <c:pt idx="35">
                  <c:v>1991-92</c:v>
                </c:pt>
                <c:pt idx="36">
                  <c:v>1992-93</c:v>
                </c:pt>
                <c:pt idx="37">
                  <c:v>1993-94</c:v>
                </c:pt>
                <c:pt idx="38">
                  <c:v>1994-95</c:v>
                </c:pt>
                <c:pt idx="39">
                  <c:v>1995-96</c:v>
                </c:pt>
                <c:pt idx="40">
                  <c:v>1996-97</c:v>
                </c:pt>
                <c:pt idx="41">
                  <c:v>1997-98</c:v>
                </c:pt>
                <c:pt idx="42">
                  <c:v>1998-99</c:v>
                </c:pt>
                <c:pt idx="43">
                  <c:v>1999-00</c:v>
                </c:pt>
                <c:pt idx="44">
                  <c:v>2000-01</c:v>
                </c:pt>
                <c:pt idx="45">
                  <c:v>2001-02</c:v>
                </c:pt>
                <c:pt idx="46">
                  <c:v>2002-03</c:v>
                </c:pt>
                <c:pt idx="47">
                  <c:v>2003-04</c:v>
                </c:pt>
                <c:pt idx="48">
                  <c:v>2004-05</c:v>
                </c:pt>
                <c:pt idx="49">
                  <c:v>2005-06</c:v>
                </c:pt>
                <c:pt idx="50">
                  <c:v>2006-07</c:v>
                </c:pt>
                <c:pt idx="51">
                  <c:v>2007-08</c:v>
                </c:pt>
                <c:pt idx="52">
                  <c:v>2008-09</c:v>
                </c:pt>
                <c:pt idx="53">
                  <c:v>2009-10</c:v>
                </c:pt>
                <c:pt idx="54">
                  <c:v>2010-11</c:v>
                </c:pt>
                <c:pt idx="55">
                  <c:v>2011-12</c:v>
                </c:pt>
                <c:pt idx="56">
                  <c:v>2012-13</c:v>
                </c:pt>
                <c:pt idx="57">
                  <c:v>2013-14</c:v>
                </c:pt>
                <c:pt idx="58">
                  <c:v>2014-15</c:v>
                </c:pt>
                <c:pt idx="59">
                  <c:v>2015-16</c:v>
                </c:pt>
                <c:pt idx="60">
                  <c:v>2016-17</c:v>
                </c:pt>
              </c:strCache>
            </c:strRef>
          </c:cat>
          <c:val>
            <c:numRef>
              <c:f>'Data 5.1'!$B$6:$B$66</c:f>
              <c:numCache>
                <c:formatCode>0.0</c:formatCode>
                <c:ptCount val="61"/>
                <c:pt idx="0">
                  <c:v>-33.1</c:v>
                </c:pt>
                <c:pt idx="1">
                  <c:v>-25.4</c:v>
                </c:pt>
                <c:pt idx="2">
                  <c:v>-20.3</c:v>
                </c:pt>
                <c:pt idx="3">
                  <c:v>-28.5</c:v>
                </c:pt>
                <c:pt idx="4">
                  <c:v>-34.6</c:v>
                </c:pt>
                <c:pt idx="5">
                  <c:v>-29</c:v>
                </c:pt>
                <c:pt idx="6">
                  <c:v>-33.9</c:v>
                </c:pt>
                <c:pt idx="7">
                  <c:v>-39.1</c:v>
                </c:pt>
                <c:pt idx="8">
                  <c:v>-39.1</c:v>
                </c:pt>
                <c:pt idx="9">
                  <c:v>-43.2</c:v>
                </c:pt>
                <c:pt idx="10">
                  <c:v>-43.1</c:v>
                </c:pt>
                <c:pt idx="11">
                  <c:v>-32</c:v>
                </c:pt>
                <c:pt idx="12">
                  <c:v>-23.9</c:v>
                </c:pt>
                <c:pt idx="13">
                  <c:v>-20.100000000000001</c:v>
                </c:pt>
                <c:pt idx="14">
                  <c:v>-21.7</c:v>
                </c:pt>
                <c:pt idx="15">
                  <c:v>-28.6</c:v>
                </c:pt>
                <c:pt idx="16">
                  <c:v>-11.7</c:v>
                </c:pt>
                <c:pt idx="17">
                  <c:v>-3</c:v>
                </c:pt>
                <c:pt idx="18">
                  <c:v>-20</c:v>
                </c:pt>
                <c:pt idx="19">
                  <c:v>-5.8</c:v>
                </c:pt>
                <c:pt idx="20">
                  <c:v>-10.8</c:v>
                </c:pt>
                <c:pt idx="21">
                  <c:v>-17.3</c:v>
                </c:pt>
                <c:pt idx="22">
                  <c:v>-14.6</c:v>
                </c:pt>
                <c:pt idx="23">
                  <c:v>-16.3</c:v>
                </c:pt>
                <c:pt idx="24">
                  <c:v>-23.1</c:v>
                </c:pt>
                <c:pt idx="25">
                  <c:v>-16.850000000000001</c:v>
                </c:pt>
                <c:pt idx="26">
                  <c:v>-19.72</c:v>
                </c:pt>
                <c:pt idx="27">
                  <c:v>-12.04</c:v>
                </c:pt>
                <c:pt idx="28">
                  <c:v>-14.99</c:v>
                </c:pt>
                <c:pt idx="29">
                  <c:v>-17.63</c:v>
                </c:pt>
                <c:pt idx="30">
                  <c:v>-18.039000000000001</c:v>
                </c:pt>
                <c:pt idx="31">
                  <c:v>-27.23</c:v>
                </c:pt>
                <c:pt idx="32">
                  <c:v>-2.907</c:v>
                </c:pt>
                <c:pt idx="33">
                  <c:v>4.9850000000000003</c:v>
                </c:pt>
                <c:pt idx="34">
                  <c:v>-1.9159999999999999</c:v>
                </c:pt>
                <c:pt idx="35">
                  <c:v>-1.9</c:v>
                </c:pt>
                <c:pt idx="36">
                  <c:v>4.7</c:v>
                </c:pt>
                <c:pt idx="37">
                  <c:v>9.4</c:v>
                </c:pt>
                <c:pt idx="38">
                  <c:v>2.4</c:v>
                </c:pt>
                <c:pt idx="39">
                  <c:v>-7.2</c:v>
                </c:pt>
                <c:pt idx="40">
                  <c:v>-7.5</c:v>
                </c:pt>
                <c:pt idx="41">
                  <c:v>-5.7</c:v>
                </c:pt>
                <c:pt idx="42">
                  <c:v>-2.2000000000000002</c:v>
                </c:pt>
                <c:pt idx="43">
                  <c:v>-3.6</c:v>
                </c:pt>
                <c:pt idx="44">
                  <c:v>5.2</c:v>
                </c:pt>
                <c:pt idx="45">
                  <c:v>6.3</c:v>
                </c:pt>
                <c:pt idx="46">
                  <c:v>5.6</c:v>
                </c:pt>
                <c:pt idx="47">
                  <c:v>18.600000000000001</c:v>
                </c:pt>
                <c:pt idx="48">
                  <c:v>25.3</c:v>
                </c:pt>
                <c:pt idx="49">
                  <c:v>18.8</c:v>
                </c:pt>
                <c:pt idx="50">
                  <c:v>33</c:v>
                </c:pt>
                <c:pt idx="51">
                  <c:v>26.4</c:v>
                </c:pt>
                <c:pt idx="52">
                  <c:v>24.4</c:v>
                </c:pt>
                <c:pt idx="53">
                  <c:v>26.1</c:v>
                </c:pt>
                <c:pt idx="54">
                  <c:v>30.2</c:v>
                </c:pt>
                <c:pt idx="55">
                  <c:v>12.7</c:v>
                </c:pt>
                <c:pt idx="56">
                  <c:v>10</c:v>
                </c:pt>
                <c:pt idx="57">
                  <c:v>17.600000000000001</c:v>
                </c:pt>
                <c:pt idx="58">
                  <c:v>28</c:v>
                </c:pt>
                <c:pt idx="59">
                  <c:v>31.7</c:v>
                </c:pt>
                <c:pt idx="60">
                  <c:v>23.9</c:v>
                </c:pt>
              </c:numCache>
            </c:numRef>
          </c:val>
          <c:smooth val="0"/>
          <c:extLst>
            <c:ext xmlns:c16="http://schemas.microsoft.com/office/drawing/2014/chart" uri="{C3380CC4-5D6E-409C-BE32-E72D297353CC}">
              <c16:uniqueId val="{00000002-8F4B-46B3-A333-9827B567581B}"/>
            </c:ext>
          </c:extLst>
        </c:ser>
        <c:dLbls>
          <c:showLegendKey val="0"/>
          <c:showVal val="0"/>
          <c:showCatName val="0"/>
          <c:showSerName val="0"/>
          <c:showPercent val="0"/>
          <c:showBubbleSize val="0"/>
        </c:dLbls>
        <c:smooth val="0"/>
        <c:axId val="185877632"/>
        <c:axId val="185879552"/>
      </c:lineChart>
      <c:catAx>
        <c:axId val="18587763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GB" sz="1400"/>
                  <a:t>Year</a:t>
                </a:r>
              </a:p>
            </c:rich>
          </c:tx>
          <c:layout>
            <c:manualLayout>
              <c:xMode val="edge"/>
              <c:yMode val="edge"/>
              <c:x val="0.45974601986826791"/>
              <c:y val="0.90644972563778559"/>
            </c:manualLayout>
          </c:layout>
          <c:overlay val="0"/>
        </c:title>
        <c:numFmt formatCode="0" sourceLinked="0"/>
        <c:majorTickMark val="in"/>
        <c:minorTickMark val="none"/>
        <c:tickLblPos val="low"/>
        <c:spPr>
          <a:noFill/>
          <a:ln w="12700" cap="sq">
            <a:solidFill>
              <a:schemeClr val="tx1"/>
            </a:solidFill>
            <a:prstDash val="solid"/>
            <a:tailEnd type="none" w="sm" len="sm"/>
          </a:ln>
        </c:spPr>
        <c:txPr>
          <a:bodyPr rot="0" vert="horz"/>
          <a:lstStyle/>
          <a:p>
            <a:pPr>
              <a:defRPr sz="1200" b="0" i="0" u="none" strike="noStrike" baseline="0">
                <a:solidFill>
                  <a:schemeClr val="tx1"/>
                </a:solidFill>
                <a:latin typeface="Arial"/>
                <a:ea typeface="Arial"/>
                <a:cs typeface="Arial"/>
              </a:defRPr>
            </a:pPr>
            <a:endParaRPr lang="en-US"/>
          </a:p>
        </c:txPr>
        <c:crossAx val="185879552"/>
        <c:crosses val="autoZero"/>
        <c:auto val="1"/>
        <c:lblAlgn val="ctr"/>
        <c:lblOffset val="100"/>
        <c:tickLblSkip val="10"/>
        <c:tickMarkSkip val="10"/>
        <c:noMultiLvlLbl val="0"/>
      </c:catAx>
      <c:valAx>
        <c:axId val="185879552"/>
        <c:scaling>
          <c:orientation val="minMax"/>
          <c:max val="50"/>
          <c:min val="-50"/>
        </c:scaling>
        <c:delete val="0"/>
        <c:axPos val="l"/>
        <c:title>
          <c:tx>
            <c:rich>
              <a:bodyPr/>
              <a:lstStyle/>
              <a:p>
                <a:pPr>
                  <a:defRPr sz="1400" b="1" i="0" u="none" strike="noStrike" baseline="0">
                    <a:solidFill>
                      <a:srgbClr val="000000"/>
                    </a:solidFill>
                    <a:latin typeface="Arial"/>
                    <a:ea typeface="Arial"/>
                    <a:cs typeface="Arial"/>
                  </a:defRPr>
                </a:pPr>
                <a:r>
                  <a:rPr lang="en-GB" sz="1400"/>
                  <a:t>Persons (1,000s)</a:t>
                </a:r>
              </a:p>
            </c:rich>
          </c:tx>
          <c:layout>
            <c:manualLayout>
              <c:xMode val="edge"/>
              <c:yMode val="edge"/>
              <c:x val="2.9563932002956393E-3"/>
              <c:y val="0.31321381244282576"/>
            </c:manualLayout>
          </c:layout>
          <c:overlay val="0"/>
        </c:title>
        <c:numFmt formatCode="0" sourceLinked="0"/>
        <c:majorTickMark val="in"/>
        <c:minorTickMark val="none"/>
        <c:tickLblPos val="nextTo"/>
        <c:spPr>
          <a:noFill/>
          <a:ln w="15875" cap="flat">
            <a:solidFill>
              <a:schemeClr val="tx1"/>
            </a:solidFill>
            <a:prstDash val="solid"/>
          </a:ln>
        </c:spPr>
        <c:txPr>
          <a:bodyPr rot="0" vert="horz"/>
          <a:lstStyle/>
          <a:p>
            <a:pPr>
              <a:defRPr sz="1200" b="0" i="0" u="none" strike="noStrike" baseline="0">
                <a:solidFill>
                  <a:schemeClr val="tx1"/>
                </a:solidFill>
                <a:latin typeface="Arial"/>
                <a:ea typeface="Arial"/>
                <a:cs typeface="Arial"/>
              </a:defRPr>
            </a:pPr>
            <a:endParaRPr lang="en-US"/>
          </a:p>
        </c:txPr>
        <c:crossAx val="185877632"/>
        <c:crossesAt val="1"/>
        <c:crossBetween val="midCat"/>
      </c:val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186008320"/>
        <c:axId val="186009856"/>
      </c:barChart>
      <c:catAx>
        <c:axId val="186008320"/>
        <c:scaling>
          <c:orientation val="minMax"/>
        </c:scaling>
        <c:delete val="0"/>
        <c:axPos val="b"/>
        <c:numFmt formatCode="General" sourceLinked="1"/>
        <c:majorTickMark val="out"/>
        <c:minorTickMark val="none"/>
        <c:tickLblPos val="nextTo"/>
        <c:crossAx val="186009856"/>
        <c:crosses val="autoZero"/>
        <c:auto val="1"/>
        <c:lblAlgn val="ctr"/>
        <c:lblOffset val="100"/>
        <c:noMultiLvlLbl val="0"/>
      </c:catAx>
      <c:valAx>
        <c:axId val="186009856"/>
        <c:scaling>
          <c:orientation val="minMax"/>
        </c:scaling>
        <c:delete val="0"/>
        <c:axPos val="l"/>
        <c:majorGridlines/>
        <c:numFmt formatCode="General" sourceLinked="1"/>
        <c:majorTickMark val="out"/>
        <c:minorTickMark val="none"/>
        <c:tickLblPos val="nextTo"/>
        <c:crossAx val="186008320"/>
        <c:crosses val="autoZero"/>
        <c:crossBetween val="between"/>
      </c:valAx>
      <c:spPr>
        <a:noFill/>
        <a:ln w="25400">
          <a:noFill/>
        </a:ln>
      </c:spPr>
    </c:plotArea>
    <c:legend>
      <c:legendPos val="r"/>
      <c:overlay val="0"/>
    </c:legend>
    <c:plotVisOnly val="1"/>
    <c:dispBlanksAs val="gap"/>
    <c:showDLblsOverMax val="0"/>
  </c:chart>
  <c:spPr>
    <a:ln>
      <a:noFill/>
    </a:ln>
  </c:sp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GB" sz="1400" b="1"/>
              <a:t>Figure 5.3: Migration between Scotland, rest of the UK and overseas, 1996-97 to </a:t>
            </a:r>
          </a:p>
          <a:p>
            <a:pPr>
              <a:defRPr b="1"/>
            </a:pPr>
            <a:r>
              <a:rPr lang="en-GB" sz="1400" b="1"/>
              <a:t>2016-17</a:t>
            </a:r>
          </a:p>
        </c:rich>
      </c:tx>
      <c:overlay val="1"/>
    </c:title>
    <c:autoTitleDeleted val="0"/>
    <c:plotArea>
      <c:layout>
        <c:manualLayout>
          <c:layoutTarget val="inner"/>
          <c:xMode val="edge"/>
          <c:yMode val="edge"/>
          <c:x val="7.7810165033718612E-2"/>
          <c:y val="8.2754444901807167E-2"/>
          <c:w val="0.8246599733461446"/>
          <c:h val="0.7866999508703908"/>
        </c:manualLayout>
      </c:layout>
      <c:lineChart>
        <c:grouping val="standard"/>
        <c:varyColors val="0"/>
        <c:ser>
          <c:idx val="1"/>
          <c:order val="0"/>
          <c:tx>
            <c:strRef>
              <c:f>'Data 5.3'!$C$5</c:f>
              <c:strCache>
                <c:ptCount val="1"/>
                <c:pt idx="0">
                  <c:v>Out to the rest of the UK </c:v>
                </c:pt>
              </c:strCache>
            </c:strRef>
          </c:tx>
          <c:spPr>
            <a:ln w="15875">
              <a:solidFill>
                <a:srgbClr val="90278E"/>
              </a:solidFill>
              <a:prstDash val="solid"/>
            </a:ln>
          </c:spPr>
          <c:marker>
            <c:symbol val="none"/>
          </c:marker>
          <c:dPt>
            <c:idx val="0"/>
            <c:marker>
              <c:symbol val="circle"/>
              <c:size val="10"/>
              <c:spPr>
                <a:solidFill>
                  <a:schemeClr val="bg1"/>
                </a:solidFill>
                <a:ln w="19050">
                  <a:solidFill>
                    <a:srgbClr val="90278E"/>
                  </a:solidFill>
                </a:ln>
              </c:spPr>
            </c:marker>
            <c:bubble3D val="0"/>
            <c:spPr>
              <a:ln w="19050">
                <a:solidFill>
                  <a:srgbClr val="90278E"/>
                </a:solidFill>
                <a:prstDash val="solid"/>
              </a:ln>
            </c:spPr>
            <c:extLst>
              <c:ext xmlns:c16="http://schemas.microsoft.com/office/drawing/2014/chart" uri="{C3380CC4-5D6E-409C-BE32-E72D297353CC}">
                <c16:uniqueId val="{00000001-C535-4792-806C-209999F9D96F}"/>
              </c:ext>
            </c:extLst>
          </c:dPt>
          <c:dPt>
            <c:idx val="20"/>
            <c:marker>
              <c:symbol val="circle"/>
              <c:size val="10"/>
              <c:spPr>
                <a:solidFill>
                  <a:schemeClr val="bg1"/>
                </a:solidFill>
                <a:ln w="19050">
                  <a:solidFill>
                    <a:srgbClr val="90278E"/>
                  </a:solidFill>
                </a:ln>
              </c:spPr>
            </c:marker>
            <c:bubble3D val="0"/>
            <c:extLst>
              <c:ext xmlns:c16="http://schemas.microsoft.com/office/drawing/2014/chart" uri="{C3380CC4-5D6E-409C-BE32-E72D297353CC}">
                <c16:uniqueId val="{00000002-C535-4792-806C-209999F9D96F}"/>
              </c:ext>
            </c:extLst>
          </c:dPt>
          <c:dLbls>
            <c:dLbl>
              <c:idx val="20"/>
              <c:layout>
                <c:manualLayout>
                  <c:x val="-6.9578665039820662E-3"/>
                  <c:y val="-2.4930599133953877E-2"/>
                </c:manualLayout>
              </c:layout>
              <c:tx>
                <c:rich>
                  <a:bodyPr/>
                  <a:lstStyle/>
                  <a:p>
                    <a:pPr>
                      <a:defRPr sz="1400" b="1">
                        <a:solidFill>
                          <a:srgbClr val="90278E"/>
                        </a:solidFill>
                      </a:defRPr>
                    </a:pPr>
                    <a:r>
                      <a:rPr lang="en-US"/>
                      <a:t>37.1</a:t>
                    </a:r>
                  </a:p>
                </c:rich>
              </c:tx>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35-4792-806C-209999F9D96F}"/>
                </c:ext>
              </c:extLst>
            </c:dLbl>
            <c:spPr>
              <a:noFill/>
              <a:ln>
                <a:noFill/>
              </a:ln>
              <a:effectLst/>
            </c:spPr>
            <c:txPr>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5.3'!$A$6:$A$26</c:f>
              <c:strCache>
                <c:ptCount val="21"/>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strCache>
            </c:strRef>
          </c:cat>
          <c:val>
            <c:numRef>
              <c:f>'Data 5.3'!$C$6:$C$26</c:f>
              <c:numCache>
                <c:formatCode>#,##0</c:formatCode>
                <c:ptCount val="21"/>
                <c:pt idx="0">
                  <c:v>54100</c:v>
                </c:pt>
                <c:pt idx="1">
                  <c:v>53400</c:v>
                </c:pt>
                <c:pt idx="2">
                  <c:v>53500</c:v>
                </c:pt>
                <c:pt idx="3">
                  <c:v>55400</c:v>
                </c:pt>
                <c:pt idx="4">
                  <c:v>51500</c:v>
                </c:pt>
                <c:pt idx="5">
                  <c:v>49700</c:v>
                </c:pt>
                <c:pt idx="6">
                  <c:v>47300</c:v>
                </c:pt>
                <c:pt idx="7">
                  <c:v>46400</c:v>
                </c:pt>
                <c:pt idx="8">
                  <c:v>44800</c:v>
                </c:pt>
                <c:pt idx="9">
                  <c:v>44400</c:v>
                </c:pt>
                <c:pt idx="10">
                  <c:v>42700</c:v>
                </c:pt>
                <c:pt idx="11">
                  <c:v>41800</c:v>
                </c:pt>
                <c:pt idx="12">
                  <c:v>41300</c:v>
                </c:pt>
                <c:pt idx="13">
                  <c:v>41700</c:v>
                </c:pt>
                <c:pt idx="14">
                  <c:v>40800</c:v>
                </c:pt>
                <c:pt idx="15">
                  <c:v>42100</c:v>
                </c:pt>
                <c:pt idx="16">
                  <c:v>39800</c:v>
                </c:pt>
                <c:pt idx="17">
                  <c:v>39700</c:v>
                </c:pt>
                <c:pt idx="18">
                  <c:v>38800</c:v>
                </c:pt>
                <c:pt idx="19">
                  <c:v>37500</c:v>
                </c:pt>
                <c:pt idx="20">
                  <c:v>37100</c:v>
                </c:pt>
              </c:numCache>
            </c:numRef>
          </c:val>
          <c:smooth val="0"/>
          <c:extLst>
            <c:ext xmlns:c16="http://schemas.microsoft.com/office/drawing/2014/chart" uri="{C3380CC4-5D6E-409C-BE32-E72D297353CC}">
              <c16:uniqueId val="{00000003-C535-4792-806C-209999F9D96F}"/>
            </c:ext>
          </c:extLst>
        </c:ser>
        <c:ser>
          <c:idx val="2"/>
          <c:order val="1"/>
          <c:tx>
            <c:strRef>
              <c:f>'Data 5.3'!$B$5</c:f>
              <c:strCache>
                <c:ptCount val="1"/>
                <c:pt idx="0">
                  <c:v>In from the rest of the UK</c:v>
                </c:pt>
              </c:strCache>
            </c:strRef>
          </c:tx>
          <c:spPr>
            <a:ln w="44450">
              <a:solidFill>
                <a:srgbClr val="90278E"/>
              </a:solidFill>
              <a:prstDash val="solid"/>
            </a:ln>
          </c:spPr>
          <c:marker>
            <c:symbol val="none"/>
          </c:marker>
          <c:dPt>
            <c:idx val="0"/>
            <c:marker>
              <c:symbol val="circle"/>
              <c:size val="10"/>
              <c:spPr>
                <a:solidFill>
                  <a:srgbClr val="90278E"/>
                </a:solidFill>
                <a:ln>
                  <a:solidFill>
                    <a:srgbClr val="90278E"/>
                  </a:solidFill>
                </a:ln>
              </c:spPr>
            </c:marker>
            <c:bubble3D val="0"/>
            <c:extLst>
              <c:ext xmlns:c16="http://schemas.microsoft.com/office/drawing/2014/chart" uri="{C3380CC4-5D6E-409C-BE32-E72D297353CC}">
                <c16:uniqueId val="{00000004-C535-4792-806C-209999F9D96F}"/>
              </c:ext>
            </c:extLst>
          </c:dPt>
          <c:dPt>
            <c:idx val="20"/>
            <c:marker>
              <c:symbol val="circle"/>
              <c:size val="10"/>
              <c:spPr>
                <a:solidFill>
                  <a:srgbClr val="90278E"/>
                </a:solidFill>
                <a:ln>
                  <a:noFill/>
                </a:ln>
              </c:spPr>
            </c:marker>
            <c:bubble3D val="0"/>
            <c:extLst>
              <c:ext xmlns:c16="http://schemas.microsoft.com/office/drawing/2014/chart" uri="{C3380CC4-5D6E-409C-BE32-E72D297353CC}">
                <c16:uniqueId val="{00000005-C535-4792-806C-209999F9D96F}"/>
              </c:ext>
            </c:extLst>
          </c:dPt>
          <c:dLbls>
            <c:dLbl>
              <c:idx val="20"/>
              <c:tx>
                <c:rich>
                  <a:bodyPr/>
                  <a:lstStyle/>
                  <a:p>
                    <a:r>
                      <a:rPr lang="en-US"/>
                      <a:t>47.6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35-4792-806C-209999F9D96F}"/>
                </c:ext>
              </c:extLst>
            </c:dLbl>
            <c:spPr>
              <a:noFill/>
              <a:ln>
                <a:noFill/>
              </a:ln>
              <a:effectLst/>
            </c:spPr>
            <c:txPr>
              <a:bodyPr/>
              <a:lstStyle/>
              <a:p>
                <a:pPr>
                  <a:defRPr sz="1400" b="1">
                    <a:solidFill>
                      <a:srgbClr val="90278E"/>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5.3'!$A$6:$A$26</c:f>
              <c:strCache>
                <c:ptCount val="21"/>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strCache>
            </c:strRef>
          </c:cat>
          <c:val>
            <c:numRef>
              <c:f>'Data 5.3'!$B$6:$B$26</c:f>
              <c:numCache>
                <c:formatCode>#,##0</c:formatCode>
                <c:ptCount val="21"/>
                <c:pt idx="0">
                  <c:v>49500</c:v>
                </c:pt>
                <c:pt idx="1">
                  <c:v>54600</c:v>
                </c:pt>
                <c:pt idx="2">
                  <c:v>50400</c:v>
                </c:pt>
                <c:pt idx="3">
                  <c:v>48700</c:v>
                </c:pt>
                <c:pt idx="4">
                  <c:v>54900</c:v>
                </c:pt>
                <c:pt idx="5">
                  <c:v>54400</c:v>
                </c:pt>
                <c:pt idx="6">
                  <c:v>54300</c:v>
                </c:pt>
                <c:pt idx="7">
                  <c:v>61900</c:v>
                </c:pt>
                <c:pt idx="8">
                  <c:v>57300</c:v>
                </c:pt>
                <c:pt idx="9">
                  <c:v>53300</c:v>
                </c:pt>
                <c:pt idx="10">
                  <c:v>51500</c:v>
                </c:pt>
                <c:pt idx="11">
                  <c:v>53300</c:v>
                </c:pt>
                <c:pt idx="12">
                  <c:v>45400</c:v>
                </c:pt>
                <c:pt idx="13">
                  <c:v>45000</c:v>
                </c:pt>
                <c:pt idx="14">
                  <c:v>43700</c:v>
                </c:pt>
                <c:pt idx="15">
                  <c:v>45100</c:v>
                </c:pt>
                <c:pt idx="16">
                  <c:v>47700</c:v>
                </c:pt>
                <c:pt idx="17">
                  <c:v>49200</c:v>
                </c:pt>
                <c:pt idx="18">
                  <c:v>47200</c:v>
                </c:pt>
                <c:pt idx="19">
                  <c:v>46300</c:v>
                </c:pt>
                <c:pt idx="20">
                  <c:v>47600</c:v>
                </c:pt>
              </c:numCache>
            </c:numRef>
          </c:val>
          <c:smooth val="0"/>
          <c:extLst>
            <c:ext xmlns:c16="http://schemas.microsoft.com/office/drawing/2014/chart" uri="{C3380CC4-5D6E-409C-BE32-E72D297353CC}">
              <c16:uniqueId val="{00000006-C535-4792-806C-209999F9D96F}"/>
            </c:ext>
          </c:extLst>
        </c:ser>
        <c:ser>
          <c:idx val="3"/>
          <c:order val="3"/>
          <c:tx>
            <c:strRef>
              <c:f>'Data 5.3'!$E$5</c:f>
              <c:strCache>
                <c:ptCount val="1"/>
                <c:pt idx="0">
                  <c:v>Out to overseas</c:v>
                </c:pt>
              </c:strCache>
            </c:strRef>
          </c:tx>
          <c:spPr>
            <a:ln w="19050">
              <a:solidFill>
                <a:schemeClr val="tx1">
                  <a:lumMod val="65000"/>
                  <a:lumOff val="35000"/>
                </a:schemeClr>
              </a:solidFill>
              <a:prstDash val="lgDash"/>
            </a:ln>
          </c:spPr>
          <c:marker>
            <c:symbol val="none"/>
          </c:marker>
          <c:dPt>
            <c:idx val="0"/>
            <c:marker>
              <c:symbol val="circle"/>
              <c:size val="10"/>
              <c:spPr>
                <a:solidFill>
                  <a:schemeClr val="bg1"/>
                </a:solidFill>
                <a:ln w="19050">
                  <a:solidFill>
                    <a:schemeClr val="tx1">
                      <a:lumMod val="65000"/>
                      <a:lumOff val="35000"/>
                    </a:schemeClr>
                  </a:solidFill>
                </a:ln>
              </c:spPr>
            </c:marker>
            <c:bubble3D val="0"/>
            <c:extLst>
              <c:ext xmlns:c16="http://schemas.microsoft.com/office/drawing/2014/chart" uri="{C3380CC4-5D6E-409C-BE32-E72D297353CC}">
                <c16:uniqueId val="{00000007-C535-4792-806C-209999F9D96F}"/>
              </c:ext>
            </c:extLst>
          </c:dPt>
          <c:dPt>
            <c:idx val="20"/>
            <c:marker>
              <c:symbol val="circle"/>
              <c:size val="10"/>
              <c:spPr>
                <a:solidFill>
                  <a:schemeClr val="bg1"/>
                </a:solidFill>
                <a:ln w="19050">
                  <a:solidFill>
                    <a:schemeClr val="tx1">
                      <a:lumMod val="65000"/>
                      <a:lumOff val="35000"/>
                    </a:schemeClr>
                  </a:solidFill>
                </a:ln>
              </c:spPr>
            </c:marker>
            <c:bubble3D val="0"/>
            <c:extLst>
              <c:ext xmlns:c16="http://schemas.microsoft.com/office/drawing/2014/chart" uri="{C3380CC4-5D6E-409C-BE32-E72D297353CC}">
                <c16:uniqueId val="{00000008-C535-4792-806C-209999F9D96F}"/>
              </c:ext>
            </c:extLst>
          </c:dPt>
          <c:dLbls>
            <c:dLbl>
              <c:idx val="20"/>
              <c:layout>
                <c:manualLayout>
                  <c:x val="-1.1030679076180628E-2"/>
                  <c:y val="-2.2446689113355699E-2"/>
                </c:manualLayout>
              </c:layout>
              <c:tx>
                <c:rich>
                  <a:bodyPr/>
                  <a:lstStyle/>
                  <a:p>
                    <a:r>
                      <a:rPr lang="en-US"/>
                      <a:t>19.5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35-4792-806C-209999F9D96F}"/>
                </c:ext>
              </c:extLst>
            </c:dLbl>
            <c:spPr>
              <a:noFill/>
              <a:ln>
                <a:noFill/>
              </a:ln>
              <a:effectLst/>
            </c:spPr>
            <c:txPr>
              <a:bodyPr/>
              <a:lstStyle/>
              <a:p>
                <a:pPr>
                  <a:defRPr sz="1400" b="1">
                    <a:solidFill>
                      <a:schemeClr val="tx1">
                        <a:lumMod val="65000"/>
                        <a:lumOff val="35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5.3'!$A$6:$A$26</c:f>
              <c:strCache>
                <c:ptCount val="21"/>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strCache>
            </c:strRef>
          </c:cat>
          <c:val>
            <c:numRef>
              <c:f>'Data 5.3'!$E$6:$E$26</c:f>
              <c:numCache>
                <c:formatCode>#,##0</c:formatCode>
                <c:ptCount val="21"/>
                <c:pt idx="0">
                  <c:v>22000</c:v>
                </c:pt>
                <c:pt idx="1">
                  <c:v>26000</c:v>
                </c:pt>
                <c:pt idx="2">
                  <c:v>20000</c:v>
                </c:pt>
                <c:pt idx="3">
                  <c:v>15000</c:v>
                </c:pt>
                <c:pt idx="4">
                  <c:v>22000</c:v>
                </c:pt>
                <c:pt idx="5">
                  <c:v>26200</c:v>
                </c:pt>
                <c:pt idx="6">
                  <c:v>26900</c:v>
                </c:pt>
                <c:pt idx="7">
                  <c:v>25400</c:v>
                </c:pt>
                <c:pt idx="8">
                  <c:v>29000</c:v>
                </c:pt>
                <c:pt idx="9">
                  <c:v>31400</c:v>
                </c:pt>
                <c:pt idx="10">
                  <c:v>20900</c:v>
                </c:pt>
                <c:pt idx="11">
                  <c:v>30300</c:v>
                </c:pt>
                <c:pt idx="12">
                  <c:v>24800</c:v>
                </c:pt>
                <c:pt idx="13">
                  <c:v>24600</c:v>
                </c:pt>
                <c:pt idx="14">
                  <c:v>16900</c:v>
                </c:pt>
                <c:pt idx="15">
                  <c:v>26200</c:v>
                </c:pt>
                <c:pt idx="16">
                  <c:v>26100</c:v>
                </c:pt>
                <c:pt idx="17">
                  <c:v>25200</c:v>
                </c:pt>
                <c:pt idx="18">
                  <c:v>18200</c:v>
                </c:pt>
                <c:pt idx="19">
                  <c:v>17500</c:v>
                </c:pt>
                <c:pt idx="20">
                  <c:v>19500</c:v>
                </c:pt>
              </c:numCache>
            </c:numRef>
          </c:val>
          <c:smooth val="0"/>
          <c:extLst>
            <c:ext xmlns:c16="http://schemas.microsoft.com/office/drawing/2014/chart" uri="{C3380CC4-5D6E-409C-BE32-E72D297353CC}">
              <c16:uniqueId val="{00000009-C535-4792-806C-209999F9D96F}"/>
            </c:ext>
          </c:extLst>
        </c:ser>
        <c:dLbls>
          <c:showLegendKey val="0"/>
          <c:showVal val="0"/>
          <c:showCatName val="0"/>
          <c:showSerName val="0"/>
          <c:showPercent val="0"/>
          <c:showBubbleSize val="0"/>
        </c:dLbls>
        <c:marker val="1"/>
        <c:smooth val="0"/>
        <c:axId val="186348288"/>
        <c:axId val="186350208"/>
      </c:lineChart>
      <c:lineChart>
        <c:grouping val="standard"/>
        <c:varyColors val="0"/>
        <c:ser>
          <c:idx val="0"/>
          <c:order val="2"/>
          <c:tx>
            <c:strRef>
              <c:f>'Data 5.3'!$D$5</c:f>
              <c:strCache>
                <c:ptCount val="1"/>
                <c:pt idx="0">
                  <c:v>In from overseas</c:v>
                </c:pt>
              </c:strCache>
            </c:strRef>
          </c:tx>
          <c:spPr>
            <a:ln w="44450">
              <a:solidFill>
                <a:schemeClr val="tx1">
                  <a:lumMod val="65000"/>
                  <a:lumOff val="35000"/>
                </a:schemeClr>
              </a:solidFill>
              <a:prstDash val="sysDash"/>
            </a:ln>
          </c:spPr>
          <c:marker>
            <c:symbol val="none"/>
          </c:marker>
          <c:dPt>
            <c:idx val="0"/>
            <c:marker>
              <c:symbol val="circle"/>
              <c:size val="10"/>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A-C535-4792-806C-209999F9D96F}"/>
              </c:ext>
            </c:extLst>
          </c:dPt>
          <c:dPt>
            <c:idx val="20"/>
            <c:marker>
              <c:symbol val="circle"/>
              <c:size val="10"/>
              <c:spPr>
                <a:solidFill>
                  <a:schemeClr val="tx1">
                    <a:lumMod val="65000"/>
                    <a:lumOff val="35000"/>
                  </a:schemeClr>
                </a:solidFill>
                <a:ln>
                  <a:noFill/>
                </a:ln>
              </c:spPr>
            </c:marker>
            <c:bubble3D val="0"/>
            <c:extLst>
              <c:ext xmlns:c16="http://schemas.microsoft.com/office/drawing/2014/chart" uri="{C3380CC4-5D6E-409C-BE32-E72D297353CC}">
                <c16:uniqueId val="{0000000B-C535-4792-806C-209999F9D96F}"/>
              </c:ext>
            </c:extLst>
          </c:dPt>
          <c:dLbls>
            <c:dLbl>
              <c:idx val="20"/>
              <c:layout>
                <c:manualLayout>
                  <c:x val="1.3669467328842931E-3"/>
                  <c:y val="0"/>
                </c:manualLayout>
              </c:layout>
              <c:tx>
                <c:rich>
                  <a:bodyPr/>
                  <a:lstStyle/>
                  <a:p>
                    <a:r>
                      <a:rPr lang="en-US"/>
                      <a:t>32.9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535-4792-806C-209999F9D96F}"/>
                </c:ext>
              </c:extLst>
            </c:dLbl>
            <c:spPr>
              <a:noFill/>
              <a:ln>
                <a:noFill/>
              </a:ln>
              <a:effectLst/>
            </c:spPr>
            <c:txPr>
              <a:bodyPr/>
              <a:lstStyle/>
              <a:p>
                <a:pPr>
                  <a:defRPr sz="1400" b="1">
                    <a:solidFill>
                      <a:schemeClr val="tx1">
                        <a:lumMod val="65000"/>
                        <a:lumOff val="35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5.3'!$A$6:$A$26</c:f>
              <c:strCache>
                <c:ptCount val="21"/>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strCache>
            </c:strRef>
          </c:cat>
          <c:val>
            <c:numRef>
              <c:f>'Data 5.3'!$D$6:$D$26</c:f>
              <c:numCache>
                <c:formatCode>#,##0</c:formatCode>
                <c:ptCount val="21"/>
                <c:pt idx="0">
                  <c:v>16000</c:v>
                </c:pt>
                <c:pt idx="1">
                  <c:v>17000</c:v>
                </c:pt>
                <c:pt idx="2">
                  <c:v>21000</c:v>
                </c:pt>
                <c:pt idx="3">
                  <c:v>27000</c:v>
                </c:pt>
                <c:pt idx="4">
                  <c:v>30000</c:v>
                </c:pt>
                <c:pt idx="5">
                  <c:v>27800</c:v>
                </c:pt>
                <c:pt idx="6">
                  <c:v>25500</c:v>
                </c:pt>
                <c:pt idx="7">
                  <c:v>28500</c:v>
                </c:pt>
                <c:pt idx="8">
                  <c:v>41800</c:v>
                </c:pt>
                <c:pt idx="9">
                  <c:v>41300</c:v>
                </c:pt>
                <c:pt idx="10">
                  <c:v>45100</c:v>
                </c:pt>
                <c:pt idx="11">
                  <c:v>45200</c:v>
                </c:pt>
                <c:pt idx="12">
                  <c:v>45100</c:v>
                </c:pt>
                <c:pt idx="13">
                  <c:v>47400</c:v>
                </c:pt>
                <c:pt idx="14">
                  <c:v>44200</c:v>
                </c:pt>
                <c:pt idx="15">
                  <c:v>35900</c:v>
                </c:pt>
                <c:pt idx="16">
                  <c:v>28200</c:v>
                </c:pt>
                <c:pt idx="17">
                  <c:v>33200</c:v>
                </c:pt>
                <c:pt idx="18">
                  <c:v>37800</c:v>
                </c:pt>
                <c:pt idx="19">
                  <c:v>40400</c:v>
                </c:pt>
                <c:pt idx="20">
                  <c:v>32900</c:v>
                </c:pt>
              </c:numCache>
            </c:numRef>
          </c:val>
          <c:smooth val="0"/>
          <c:extLst>
            <c:ext xmlns:c16="http://schemas.microsoft.com/office/drawing/2014/chart" uri="{C3380CC4-5D6E-409C-BE32-E72D297353CC}">
              <c16:uniqueId val="{0000000C-C535-4792-806C-209999F9D96F}"/>
            </c:ext>
          </c:extLst>
        </c:ser>
        <c:dLbls>
          <c:showLegendKey val="0"/>
          <c:showVal val="0"/>
          <c:showCatName val="0"/>
          <c:showSerName val="0"/>
          <c:showPercent val="0"/>
          <c:showBubbleSize val="0"/>
        </c:dLbls>
        <c:marker val="1"/>
        <c:smooth val="0"/>
        <c:axId val="186391552"/>
        <c:axId val="186389632"/>
      </c:lineChart>
      <c:catAx>
        <c:axId val="18634828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GB" sz="1400"/>
                  <a:t>Year</a:t>
                </a:r>
              </a:p>
            </c:rich>
          </c:tx>
          <c:layout>
            <c:manualLayout>
              <c:xMode val="edge"/>
              <c:yMode val="edge"/>
              <c:x val="0.47193345178171764"/>
              <c:y val="0.94002328623952058"/>
            </c:manualLayout>
          </c:layout>
          <c:overlay val="0"/>
        </c:title>
        <c:numFmt formatCode="General" sourceLinked="1"/>
        <c:majorTickMark val="out"/>
        <c:minorTickMark val="none"/>
        <c:tickLblPos val="nextTo"/>
        <c:spPr>
          <a:ln w="3175">
            <a:noFill/>
            <a:prstDash val="solid"/>
          </a:ln>
        </c:spPr>
        <c:txPr>
          <a:bodyPr rot="0" vert="horz"/>
          <a:lstStyle/>
          <a:p>
            <a:pPr>
              <a:defRPr sz="500" b="0" i="0" u="none" strike="noStrike" baseline="0">
                <a:solidFill>
                  <a:schemeClr val="bg1"/>
                </a:solidFill>
                <a:latin typeface="Arial"/>
                <a:ea typeface="Arial"/>
                <a:cs typeface="Arial"/>
              </a:defRPr>
            </a:pPr>
            <a:endParaRPr lang="en-US"/>
          </a:p>
        </c:txPr>
        <c:crossAx val="186350208"/>
        <c:crosses val="autoZero"/>
        <c:auto val="1"/>
        <c:lblAlgn val="ctr"/>
        <c:lblOffset val="100"/>
        <c:tickLblSkip val="2"/>
        <c:tickMarkSkip val="2"/>
        <c:noMultiLvlLbl val="0"/>
      </c:catAx>
      <c:valAx>
        <c:axId val="186350208"/>
        <c:scaling>
          <c:orientation val="minMax"/>
          <c:max val="70000"/>
          <c:min val="0"/>
        </c:scaling>
        <c:delete val="0"/>
        <c:axPos val="l"/>
        <c:title>
          <c:tx>
            <c:rich>
              <a:bodyPr/>
              <a:lstStyle/>
              <a:p>
                <a:pPr>
                  <a:defRPr sz="1400" b="1" i="0" u="none" strike="noStrike" baseline="0">
                    <a:solidFill>
                      <a:srgbClr val="000000"/>
                    </a:solidFill>
                    <a:latin typeface="Arial"/>
                    <a:ea typeface="Arial"/>
                    <a:cs typeface="Arial"/>
                  </a:defRPr>
                </a:pPr>
                <a:r>
                  <a:rPr lang="en-GB" sz="1400"/>
                  <a:t>Persons (1,000s)</a:t>
                </a:r>
              </a:p>
            </c:rich>
          </c:tx>
          <c:layout>
            <c:manualLayout>
              <c:xMode val="edge"/>
              <c:yMode val="edge"/>
              <c:x val="1.3802622498274672E-3"/>
              <c:y val="0.34271983287080687"/>
            </c:manualLayout>
          </c:layout>
          <c:overlay val="0"/>
        </c:title>
        <c:numFmt formatCode="0" sourceLinked="0"/>
        <c:majorTickMark val="none"/>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186348288"/>
        <c:crosses val="autoZero"/>
        <c:crossBetween val="midCat"/>
        <c:dispUnits>
          <c:builtInUnit val="thousands"/>
        </c:dispUnits>
      </c:valAx>
      <c:valAx>
        <c:axId val="186389632"/>
        <c:scaling>
          <c:orientation val="minMax"/>
          <c:max val="70000"/>
          <c:min val="0"/>
        </c:scaling>
        <c:delete val="0"/>
        <c:axPos val="l"/>
        <c:numFmt formatCode="0" sourceLinked="0"/>
        <c:majorTickMark val="out"/>
        <c:minorTickMark val="none"/>
        <c:tickLblPos val="nextTo"/>
        <c:spPr>
          <a:ln>
            <a:solidFill>
              <a:schemeClr val="tx1"/>
            </a:solidFill>
          </a:ln>
        </c:spPr>
        <c:crossAx val="186391552"/>
        <c:crosses val="autoZero"/>
        <c:crossBetween val="midCat"/>
        <c:dispUnits>
          <c:builtInUnit val="thousands"/>
        </c:dispUnits>
      </c:valAx>
      <c:catAx>
        <c:axId val="186391552"/>
        <c:scaling>
          <c:orientation val="minMax"/>
        </c:scaling>
        <c:delete val="0"/>
        <c:axPos val="b"/>
        <c:numFmt formatCode="0" sourceLinked="0"/>
        <c:majorTickMark val="out"/>
        <c:minorTickMark val="none"/>
        <c:tickLblPos val="nextTo"/>
        <c:spPr>
          <a:ln>
            <a:solidFill>
              <a:schemeClr val="tx1"/>
            </a:solidFill>
          </a:ln>
        </c:spPr>
        <c:txPr>
          <a:bodyPr/>
          <a:lstStyle/>
          <a:p>
            <a:pPr>
              <a:defRPr sz="1200"/>
            </a:pPr>
            <a:endParaRPr lang="en-US"/>
          </a:p>
        </c:txPr>
        <c:crossAx val="186389632"/>
        <c:crosses val="autoZero"/>
        <c:auto val="1"/>
        <c:lblAlgn val="ctr"/>
        <c:lblOffset val="100"/>
        <c:tickLblSkip val="2"/>
        <c:tickMarkSkip val="2"/>
        <c:noMultiLvlLbl val="0"/>
      </c:cat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Figure 5.4: Sex distribution of people migrating to Scotland, year to mid-2017</a:t>
            </a:r>
          </a:p>
        </c:rich>
      </c:tx>
      <c:layout/>
      <c:overlay val="1"/>
    </c:title>
    <c:autoTitleDeleted val="0"/>
    <c:plotArea>
      <c:layout>
        <c:manualLayout>
          <c:layoutTarget val="inner"/>
          <c:xMode val="edge"/>
          <c:yMode val="edge"/>
          <c:x val="9.0201277170404021E-2"/>
          <c:y val="0.14020633230142357"/>
          <c:w val="0.89475304244228115"/>
          <c:h val="0.7810289141611616"/>
        </c:manualLayout>
      </c:layout>
      <c:barChart>
        <c:barDir val="col"/>
        <c:grouping val="clustered"/>
        <c:varyColors val="0"/>
        <c:ser>
          <c:idx val="0"/>
          <c:order val="0"/>
          <c:tx>
            <c:v>Males</c:v>
          </c:tx>
          <c:spPr>
            <a:solidFill>
              <a:srgbClr val="90278E"/>
            </a:solidFill>
          </c:spPr>
          <c:invertIfNegative val="0"/>
          <c:dLbls>
            <c:numFmt formatCode="0%" sourceLinked="0"/>
            <c:spPr>
              <a:noFill/>
              <a:ln>
                <a:noFill/>
              </a:ln>
              <a:effectLst/>
            </c:spPr>
            <c:txPr>
              <a:bodyPr/>
              <a:lstStyle/>
              <a:p>
                <a:pPr>
                  <a:defRPr sz="3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
              <c:pt idx="0">
                <c:v>Rest of the UK</c:v>
              </c:pt>
              <c:pt idx="1">
                <c:v>Overseas</c:v>
              </c:pt>
            </c:strLit>
          </c:cat>
          <c:val>
            <c:numLit>
              <c:formatCode>General</c:formatCode>
              <c:ptCount val="2"/>
              <c:pt idx="0">
                <c:v>0.48109243697478993</c:v>
              </c:pt>
              <c:pt idx="1">
                <c:v>0.53191489361702127</c:v>
              </c:pt>
            </c:numLit>
          </c:val>
          <c:extLst>
            <c:ext xmlns:c16="http://schemas.microsoft.com/office/drawing/2014/chart" uri="{C3380CC4-5D6E-409C-BE32-E72D297353CC}">
              <c16:uniqueId val="{00000001-46EE-4081-871C-93199B965D96}"/>
            </c:ext>
          </c:extLst>
        </c:ser>
        <c:ser>
          <c:idx val="1"/>
          <c:order val="1"/>
          <c:tx>
            <c:v>Females</c:v>
          </c:tx>
          <c:spPr>
            <a:solidFill>
              <a:srgbClr val="C893C7"/>
            </a:solidFill>
          </c:spPr>
          <c:invertIfNegative val="0"/>
          <c:dLbls>
            <c:numFmt formatCode="0%" sourceLinked="0"/>
            <c:spPr>
              <a:noFill/>
              <a:ln>
                <a:noFill/>
              </a:ln>
              <a:effectLst/>
            </c:spPr>
            <c:txPr>
              <a:bodyPr/>
              <a:lstStyle/>
              <a:p>
                <a:pPr>
                  <a:defRPr sz="3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
              <c:pt idx="0">
                <c:v>Rest of the UK</c:v>
              </c:pt>
              <c:pt idx="1">
                <c:v>Overseas</c:v>
              </c:pt>
            </c:strLit>
          </c:cat>
          <c:val>
            <c:numLit>
              <c:formatCode>General</c:formatCode>
              <c:ptCount val="2"/>
              <c:pt idx="0">
                <c:v>0.51890756302521013</c:v>
              </c:pt>
              <c:pt idx="1">
                <c:v>0.46808510638297873</c:v>
              </c:pt>
            </c:numLit>
          </c:val>
          <c:extLst>
            <c:ext xmlns:c16="http://schemas.microsoft.com/office/drawing/2014/chart" uri="{C3380CC4-5D6E-409C-BE32-E72D297353CC}">
              <c16:uniqueId val="{00000003-46EE-4081-871C-93199B965D96}"/>
            </c:ext>
          </c:extLst>
        </c:ser>
        <c:dLbls>
          <c:showLegendKey val="0"/>
          <c:showVal val="0"/>
          <c:showCatName val="0"/>
          <c:showSerName val="0"/>
          <c:showPercent val="0"/>
          <c:showBubbleSize val="0"/>
        </c:dLbls>
        <c:gapWidth val="87"/>
        <c:axId val="52304896"/>
        <c:axId val="52306688"/>
      </c:barChart>
      <c:catAx>
        <c:axId val="52304896"/>
        <c:scaling>
          <c:orientation val="minMax"/>
        </c:scaling>
        <c:delete val="0"/>
        <c:axPos val="b"/>
        <c:numFmt formatCode="General" sourceLinked="1"/>
        <c:majorTickMark val="out"/>
        <c:minorTickMark val="none"/>
        <c:tickLblPos val="nextTo"/>
        <c:spPr>
          <a:ln>
            <a:noFill/>
          </a:ln>
        </c:spPr>
        <c:txPr>
          <a:bodyPr/>
          <a:lstStyle/>
          <a:p>
            <a:pPr>
              <a:defRPr sz="1800"/>
            </a:pPr>
            <a:endParaRPr lang="en-US"/>
          </a:p>
        </c:txPr>
        <c:crossAx val="52306688"/>
        <c:crosses val="autoZero"/>
        <c:auto val="1"/>
        <c:lblAlgn val="ctr"/>
        <c:lblOffset val="100"/>
        <c:noMultiLvlLbl val="0"/>
      </c:catAx>
      <c:valAx>
        <c:axId val="52306688"/>
        <c:scaling>
          <c:orientation val="minMax"/>
          <c:max val="0.60000000000000009"/>
          <c:min val="0"/>
        </c:scaling>
        <c:delete val="0"/>
        <c:axPos val="l"/>
        <c:title>
          <c:tx>
            <c:rich>
              <a:bodyPr rot="-5400000" vert="horz"/>
              <a:lstStyle/>
              <a:p>
                <a:pPr>
                  <a:defRPr sz="1400"/>
                </a:pPr>
                <a:r>
                  <a:rPr lang="en-GB" sz="1400"/>
                  <a:t>Percentage</a:t>
                </a:r>
                <a:r>
                  <a:rPr lang="en-GB" sz="1400" baseline="0"/>
                  <a:t> of in-migrants, by origin</a:t>
                </a:r>
                <a:endParaRPr lang="en-GB" sz="1400"/>
              </a:p>
            </c:rich>
          </c:tx>
          <c:layout/>
          <c:overlay val="0"/>
        </c:title>
        <c:numFmt formatCode="0%" sourceLinked="0"/>
        <c:majorTickMark val="out"/>
        <c:minorTickMark val="none"/>
        <c:tickLblPos val="nextTo"/>
        <c:spPr>
          <a:ln>
            <a:solidFill>
              <a:schemeClr val="tx1"/>
            </a:solidFill>
          </a:ln>
        </c:spPr>
        <c:txPr>
          <a:bodyPr/>
          <a:lstStyle/>
          <a:p>
            <a:pPr>
              <a:defRPr sz="1200"/>
            </a:pPr>
            <a:endParaRPr lang="en-US"/>
          </a:p>
        </c:txPr>
        <c:crossAx val="52304896"/>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85821395560542"/>
          <c:y val="0.13421836872830903"/>
          <c:w val="0.51807341910417926"/>
          <c:h val="0.30950230712590882"/>
        </c:manualLayout>
      </c:layout>
      <c:barChart>
        <c:barDir val="col"/>
        <c:grouping val="stacked"/>
        <c:varyColors val="0"/>
        <c:dLbls>
          <c:showLegendKey val="0"/>
          <c:showVal val="0"/>
          <c:showCatName val="0"/>
          <c:showSerName val="0"/>
          <c:showPercent val="0"/>
          <c:showBubbleSize val="0"/>
        </c:dLbls>
        <c:gapWidth val="150"/>
        <c:overlap val="100"/>
        <c:axId val="186938112"/>
        <c:axId val="186940032"/>
      </c:barChart>
      <c:catAx>
        <c:axId val="186938112"/>
        <c:scaling>
          <c:orientation val="minMax"/>
        </c:scaling>
        <c:delete val="0"/>
        <c:axPos val="b"/>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Age group</a:t>
                </a:r>
              </a:p>
            </c:rich>
          </c:tx>
          <c:overlay val="0"/>
        </c:title>
        <c:majorTickMark val="out"/>
        <c:minorTickMark val="none"/>
        <c:tickLblPos val="low"/>
        <c:txPr>
          <a:bodyPr/>
          <a:lstStyle/>
          <a:p>
            <a:pPr>
              <a:defRPr sz="1200">
                <a:latin typeface="Arial" panose="020B0604020202020204" pitchFamily="34" charset="0"/>
                <a:cs typeface="Arial" panose="020B0604020202020204" pitchFamily="34" charset="0"/>
              </a:defRPr>
            </a:pPr>
            <a:endParaRPr lang="en-US"/>
          </a:p>
        </c:txPr>
        <c:crossAx val="186940032"/>
        <c:crosses val="autoZero"/>
        <c:auto val="1"/>
        <c:lblAlgn val="ctr"/>
        <c:lblOffset val="100"/>
        <c:noMultiLvlLbl val="0"/>
      </c:catAx>
      <c:valAx>
        <c:axId val="186940032"/>
        <c:scaling>
          <c:orientation val="minMax"/>
          <c:max val="40"/>
          <c:min val="-40"/>
        </c:scaling>
        <c:delete val="0"/>
        <c:axPos val="l"/>
        <c:title>
          <c:tx>
            <c:rich>
              <a:bodyPr rot="-5400000" vert="horz"/>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Persons (1,000s)</a:t>
                </a:r>
              </a:p>
            </c:rich>
          </c:tx>
          <c:overlay val="0"/>
        </c:title>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86938112"/>
        <c:crosses val="autoZero"/>
        <c:crossBetween val="between"/>
      </c:valAx>
      <c:spPr>
        <a:noFill/>
        <a:ln w="25400">
          <a:noFill/>
        </a:ln>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186985088"/>
        <c:axId val="187081088"/>
      </c:barChart>
      <c:catAx>
        <c:axId val="186985088"/>
        <c:scaling>
          <c:orientation val="minMax"/>
        </c:scaling>
        <c:delete val="0"/>
        <c:axPos val="b"/>
        <c:majorTickMark val="out"/>
        <c:minorTickMark val="none"/>
        <c:tickLblPos val="nextTo"/>
        <c:crossAx val="187081088"/>
        <c:crosses val="autoZero"/>
        <c:auto val="1"/>
        <c:lblAlgn val="ctr"/>
        <c:lblOffset val="100"/>
        <c:noMultiLvlLbl val="0"/>
      </c:catAx>
      <c:valAx>
        <c:axId val="187081088"/>
        <c:scaling>
          <c:orientation val="minMax"/>
        </c:scaling>
        <c:delete val="0"/>
        <c:axPos val="l"/>
        <c:majorGridlines/>
        <c:majorTickMark val="out"/>
        <c:minorTickMark val="none"/>
        <c:tickLblPos val="nextTo"/>
        <c:crossAx val="186985088"/>
        <c:crosses val="autoZero"/>
        <c:crossBetween val="between"/>
      </c:valAx>
    </c:plotArea>
    <c:legend>
      <c:legendPos val="r"/>
      <c:overlay val="0"/>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latin typeface="Arial" panose="020B0604020202020204" pitchFamily="34" charset="0"/>
                <a:cs typeface="Arial" panose="020B0604020202020204" pitchFamily="34" charset="0"/>
              </a:rPr>
              <a:t>Figure 1.4:  Population by age and sex, mid-2017 and mid-2041</a:t>
            </a:r>
          </a:p>
        </c:rich>
      </c:tx>
      <c:overlay val="1"/>
    </c:title>
    <c:autoTitleDeleted val="0"/>
    <c:plotArea>
      <c:layout>
        <c:manualLayout>
          <c:layoutTarget val="inner"/>
          <c:xMode val="edge"/>
          <c:yMode val="edge"/>
          <c:x val="9.1607509764485229E-2"/>
          <c:y val="5.4329557877777927E-2"/>
          <c:w val="0.87711020093532777"/>
          <c:h val="0.78656645192078267"/>
        </c:manualLayout>
      </c:layout>
      <c:barChart>
        <c:barDir val="bar"/>
        <c:grouping val="clustered"/>
        <c:varyColors val="0"/>
        <c:ser>
          <c:idx val="1"/>
          <c:order val="0"/>
          <c:tx>
            <c:strRef>
              <c:f>'Data 1.4'!$E$6</c:f>
              <c:strCache>
                <c:ptCount val="1"/>
                <c:pt idx="0">
                  <c:v>Female - 2017</c:v>
                </c:pt>
              </c:strCache>
            </c:strRef>
          </c:tx>
          <c:spPr>
            <a:solidFill>
              <a:srgbClr val="66BAAA"/>
            </a:solidFill>
          </c:spPr>
          <c:invertIfNegative val="0"/>
          <c:cat>
            <c:numRef>
              <c:f>'Data 1.4'!$K$7:$K$97</c:f>
              <c:numCache>
                <c:formatCode>##\ ##0</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'Data 1.4'!$E$7:$E$107</c:f>
              <c:numCache>
                <c:formatCode>#,##0</c:formatCode>
                <c:ptCount val="101"/>
                <c:pt idx="0">
                  <c:v>25905</c:v>
                </c:pt>
                <c:pt idx="1">
                  <c:v>26976</c:v>
                </c:pt>
                <c:pt idx="2">
                  <c:v>27633</c:v>
                </c:pt>
                <c:pt idx="3">
                  <c:v>27868</c:v>
                </c:pt>
                <c:pt idx="4">
                  <c:v>28608</c:v>
                </c:pt>
                <c:pt idx="5">
                  <c:v>29138</c:v>
                </c:pt>
                <c:pt idx="6">
                  <c:v>30220</c:v>
                </c:pt>
                <c:pt idx="7">
                  <c:v>28968</c:v>
                </c:pt>
                <c:pt idx="8">
                  <c:v>29811</c:v>
                </c:pt>
                <c:pt idx="9">
                  <c:v>29690</c:v>
                </c:pt>
                <c:pt idx="10">
                  <c:v>28339</c:v>
                </c:pt>
                <c:pt idx="11">
                  <c:v>27891</c:v>
                </c:pt>
                <c:pt idx="12">
                  <c:v>27352</c:v>
                </c:pt>
                <c:pt idx="13">
                  <c:v>26801</c:v>
                </c:pt>
                <c:pt idx="14">
                  <c:v>26234</c:v>
                </c:pt>
                <c:pt idx="15">
                  <c:v>26116</c:v>
                </c:pt>
                <c:pt idx="16">
                  <c:v>27297</c:v>
                </c:pt>
                <c:pt idx="17">
                  <c:v>27603</c:v>
                </c:pt>
                <c:pt idx="18">
                  <c:v>29074</c:v>
                </c:pt>
                <c:pt idx="19">
                  <c:v>31676</c:v>
                </c:pt>
                <c:pt idx="20">
                  <c:v>33923</c:v>
                </c:pt>
                <c:pt idx="21">
                  <c:v>34375</c:v>
                </c:pt>
                <c:pt idx="22">
                  <c:v>35124</c:v>
                </c:pt>
                <c:pt idx="23">
                  <c:v>36381</c:v>
                </c:pt>
                <c:pt idx="24">
                  <c:v>37669</c:v>
                </c:pt>
                <c:pt idx="25">
                  <c:v>39630</c:v>
                </c:pt>
                <c:pt idx="26">
                  <c:v>39184</c:v>
                </c:pt>
                <c:pt idx="27">
                  <c:v>37661</c:v>
                </c:pt>
                <c:pt idx="28">
                  <c:v>37574</c:v>
                </c:pt>
                <c:pt idx="29">
                  <c:v>37823</c:v>
                </c:pt>
                <c:pt idx="30">
                  <c:v>36822</c:v>
                </c:pt>
                <c:pt idx="31">
                  <c:v>36217</c:v>
                </c:pt>
                <c:pt idx="32">
                  <c:v>36435</c:v>
                </c:pt>
                <c:pt idx="33">
                  <c:v>35286</c:v>
                </c:pt>
                <c:pt idx="34">
                  <c:v>35830</c:v>
                </c:pt>
                <c:pt idx="35">
                  <c:v>36488</c:v>
                </c:pt>
                <c:pt idx="36">
                  <c:v>35887</c:v>
                </c:pt>
                <c:pt idx="37">
                  <c:v>35085</c:v>
                </c:pt>
                <c:pt idx="38">
                  <c:v>33586</c:v>
                </c:pt>
                <c:pt idx="39">
                  <c:v>31781</c:v>
                </c:pt>
                <c:pt idx="40">
                  <c:v>30650</c:v>
                </c:pt>
                <c:pt idx="41">
                  <c:v>32707</c:v>
                </c:pt>
                <c:pt idx="42">
                  <c:v>33267</c:v>
                </c:pt>
                <c:pt idx="43">
                  <c:v>33367</c:v>
                </c:pt>
                <c:pt idx="44">
                  <c:v>35569</c:v>
                </c:pt>
                <c:pt idx="45">
                  <c:v>38147</c:v>
                </c:pt>
                <c:pt idx="46">
                  <c:v>39921</c:v>
                </c:pt>
                <c:pt idx="47">
                  <c:v>39262</c:v>
                </c:pt>
                <c:pt idx="48">
                  <c:v>40781</c:v>
                </c:pt>
                <c:pt idx="49">
                  <c:v>41499</c:v>
                </c:pt>
                <c:pt idx="50">
                  <c:v>41360</c:v>
                </c:pt>
                <c:pt idx="51">
                  <c:v>41330</c:v>
                </c:pt>
                <c:pt idx="52">
                  <c:v>42580</c:v>
                </c:pt>
                <c:pt idx="53">
                  <c:v>42376</c:v>
                </c:pt>
                <c:pt idx="54">
                  <c:v>42025</c:v>
                </c:pt>
                <c:pt idx="55">
                  <c:v>40671</c:v>
                </c:pt>
                <c:pt idx="56">
                  <c:v>39839</c:v>
                </c:pt>
                <c:pt idx="57">
                  <c:v>38357</c:v>
                </c:pt>
                <c:pt idx="58">
                  <c:v>38274</c:v>
                </c:pt>
                <c:pt idx="59">
                  <c:v>37138</c:v>
                </c:pt>
                <c:pt idx="60">
                  <c:v>35949</c:v>
                </c:pt>
                <c:pt idx="61">
                  <c:v>34801</c:v>
                </c:pt>
                <c:pt idx="62">
                  <c:v>33426</c:v>
                </c:pt>
                <c:pt idx="63">
                  <c:v>32762</c:v>
                </c:pt>
                <c:pt idx="64">
                  <c:v>32135</c:v>
                </c:pt>
                <c:pt idx="65">
                  <c:v>30943</c:v>
                </c:pt>
                <c:pt idx="66">
                  <c:v>31228</c:v>
                </c:pt>
                <c:pt idx="67">
                  <c:v>31100</c:v>
                </c:pt>
                <c:pt idx="68">
                  <c:v>31741</c:v>
                </c:pt>
                <c:pt idx="69">
                  <c:v>32681</c:v>
                </c:pt>
                <c:pt idx="70">
                  <c:v>35380</c:v>
                </c:pt>
                <c:pt idx="71">
                  <c:v>26479</c:v>
                </c:pt>
                <c:pt idx="72">
                  <c:v>25219</c:v>
                </c:pt>
                <c:pt idx="73">
                  <c:v>25443</c:v>
                </c:pt>
                <c:pt idx="74">
                  <c:v>24656</c:v>
                </c:pt>
                <c:pt idx="75">
                  <c:v>22672</c:v>
                </c:pt>
                <c:pt idx="76">
                  <c:v>20988</c:v>
                </c:pt>
                <c:pt idx="77">
                  <c:v>21101</c:v>
                </c:pt>
                <c:pt idx="78">
                  <c:v>20359</c:v>
                </c:pt>
                <c:pt idx="79">
                  <c:v>19531</c:v>
                </c:pt>
                <c:pt idx="80">
                  <c:v>18623</c:v>
                </c:pt>
                <c:pt idx="81">
                  <c:v>17531</c:v>
                </c:pt>
                <c:pt idx="82">
                  <c:v>16255</c:v>
                </c:pt>
                <c:pt idx="83">
                  <c:v>14982</c:v>
                </c:pt>
                <c:pt idx="84">
                  <c:v>13468</c:v>
                </c:pt>
                <c:pt idx="85">
                  <c:v>12962</c:v>
                </c:pt>
                <c:pt idx="86">
                  <c:v>11473</c:v>
                </c:pt>
                <c:pt idx="87">
                  <c:v>10113</c:v>
                </c:pt>
                <c:pt idx="88">
                  <c:v>8779</c:v>
                </c:pt>
                <c:pt idx="89">
                  <c:v>7302</c:v>
                </c:pt>
                <c:pt idx="90">
                  <c:v>29337</c:v>
                </c:pt>
              </c:numCache>
            </c:numRef>
          </c:val>
          <c:extLst>
            <c:ext xmlns:c16="http://schemas.microsoft.com/office/drawing/2014/chart" uri="{C3380CC4-5D6E-409C-BE32-E72D297353CC}">
              <c16:uniqueId val="{00000000-EC10-453D-B15F-A5E4871946D6}"/>
            </c:ext>
          </c:extLst>
        </c:ser>
        <c:ser>
          <c:idx val="0"/>
          <c:order val="1"/>
          <c:tx>
            <c:strRef>
              <c:f>'Data 1.4'!$C$6</c:f>
              <c:strCache>
                <c:ptCount val="1"/>
                <c:pt idx="0">
                  <c:v>Male - 2017</c:v>
                </c:pt>
              </c:strCache>
            </c:strRef>
          </c:tx>
          <c:spPr>
            <a:solidFill>
              <a:srgbClr val="96D0CB"/>
            </a:solidFill>
          </c:spPr>
          <c:invertIfNegative val="0"/>
          <c:cat>
            <c:numRef>
              <c:f>'Data 1.4'!$K$7:$K$97</c:f>
              <c:numCache>
                <c:formatCode>##\ ##0</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'Data 1.4'!$C$7:$C$107</c:f>
              <c:numCache>
                <c:formatCode>#,##0.000;#,##0</c:formatCode>
                <c:ptCount val="101"/>
                <c:pt idx="0">
                  <c:v>-27648</c:v>
                </c:pt>
                <c:pt idx="1">
                  <c:v>-28916</c:v>
                </c:pt>
                <c:pt idx="2">
                  <c:v>-29157</c:v>
                </c:pt>
                <c:pt idx="3">
                  <c:v>-29493</c:v>
                </c:pt>
                <c:pt idx="4">
                  <c:v>-29902</c:v>
                </c:pt>
                <c:pt idx="5">
                  <c:v>-30863</c:v>
                </c:pt>
                <c:pt idx="6">
                  <c:v>-31675</c:v>
                </c:pt>
                <c:pt idx="7">
                  <c:v>-30043</c:v>
                </c:pt>
                <c:pt idx="8">
                  <c:v>-30813</c:v>
                </c:pt>
                <c:pt idx="9">
                  <c:v>-30730</c:v>
                </c:pt>
                <c:pt idx="10">
                  <c:v>-29718</c:v>
                </c:pt>
                <c:pt idx="11">
                  <c:v>-28949</c:v>
                </c:pt>
                <c:pt idx="12">
                  <c:v>-29005</c:v>
                </c:pt>
                <c:pt idx="13">
                  <c:v>-28442</c:v>
                </c:pt>
                <c:pt idx="14">
                  <c:v>-27366</c:v>
                </c:pt>
                <c:pt idx="15">
                  <c:v>-27172</c:v>
                </c:pt>
                <c:pt idx="16">
                  <c:v>-28297</c:v>
                </c:pt>
                <c:pt idx="17">
                  <c:v>-29416</c:v>
                </c:pt>
                <c:pt idx="18">
                  <c:v>-30691</c:v>
                </c:pt>
                <c:pt idx="19">
                  <c:v>-32698</c:v>
                </c:pt>
                <c:pt idx="20">
                  <c:v>-34758</c:v>
                </c:pt>
                <c:pt idx="21">
                  <c:v>-35231</c:v>
                </c:pt>
                <c:pt idx="22">
                  <c:v>-35570</c:v>
                </c:pt>
                <c:pt idx="23">
                  <c:v>-36594</c:v>
                </c:pt>
                <c:pt idx="24">
                  <c:v>-36984</c:v>
                </c:pt>
                <c:pt idx="25">
                  <c:v>-39025</c:v>
                </c:pt>
                <c:pt idx="26">
                  <c:v>-39299</c:v>
                </c:pt>
                <c:pt idx="27">
                  <c:v>-37701</c:v>
                </c:pt>
                <c:pt idx="28">
                  <c:v>-37307</c:v>
                </c:pt>
                <c:pt idx="29">
                  <c:v>-37044</c:v>
                </c:pt>
                <c:pt idx="30">
                  <c:v>-35749</c:v>
                </c:pt>
                <c:pt idx="31">
                  <c:v>-35727</c:v>
                </c:pt>
                <c:pt idx="32">
                  <c:v>-34926</c:v>
                </c:pt>
                <c:pt idx="33">
                  <c:v>-33871</c:v>
                </c:pt>
                <c:pt idx="34">
                  <c:v>-34217</c:v>
                </c:pt>
                <c:pt idx="35">
                  <c:v>-34416</c:v>
                </c:pt>
                <c:pt idx="36">
                  <c:v>-34511</c:v>
                </c:pt>
                <c:pt idx="37">
                  <c:v>-33876</c:v>
                </c:pt>
                <c:pt idx="38">
                  <c:v>-33130</c:v>
                </c:pt>
                <c:pt idx="39">
                  <c:v>-30293</c:v>
                </c:pt>
                <c:pt idx="40">
                  <c:v>-30245</c:v>
                </c:pt>
                <c:pt idx="41">
                  <c:v>-31468</c:v>
                </c:pt>
                <c:pt idx="42">
                  <c:v>-31408</c:v>
                </c:pt>
                <c:pt idx="43">
                  <c:v>-32277</c:v>
                </c:pt>
                <c:pt idx="44">
                  <c:v>-34075</c:v>
                </c:pt>
                <c:pt idx="45">
                  <c:v>-35749</c:v>
                </c:pt>
                <c:pt idx="46">
                  <c:v>-36792</c:v>
                </c:pt>
                <c:pt idx="47">
                  <c:v>-36424</c:v>
                </c:pt>
                <c:pt idx="48">
                  <c:v>-37924</c:v>
                </c:pt>
                <c:pt idx="49">
                  <c:v>-38571</c:v>
                </c:pt>
                <c:pt idx="50">
                  <c:v>-39371</c:v>
                </c:pt>
                <c:pt idx="51">
                  <c:v>-38735</c:v>
                </c:pt>
                <c:pt idx="52">
                  <c:v>-40329</c:v>
                </c:pt>
                <c:pt idx="53">
                  <c:v>-39441</c:v>
                </c:pt>
                <c:pt idx="54">
                  <c:v>-39502</c:v>
                </c:pt>
                <c:pt idx="55">
                  <c:v>-38909</c:v>
                </c:pt>
                <c:pt idx="56">
                  <c:v>-37885</c:v>
                </c:pt>
                <c:pt idx="57">
                  <c:v>-36734</c:v>
                </c:pt>
                <c:pt idx="58">
                  <c:v>-36030</c:v>
                </c:pt>
                <c:pt idx="59">
                  <c:v>-35049</c:v>
                </c:pt>
                <c:pt idx="60">
                  <c:v>-34178</c:v>
                </c:pt>
                <c:pt idx="61">
                  <c:v>-33057</c:v>
                </c:pt>
                <c:pt idx="62">
                  <c:v>-31417</c:v>
                </c:pt>
                <c:pt idx="63">
                  <c:v>-31041</c:v>
                </c:pt>
                <c:pt idx="64">
                  <c:v>-30245</c:v>
                </c:pt>
                <c:pt idx="65">
                  <c:v>-29076</c:v>
                </c:pt>
                <c:pt idx="66">
                  <c:v>-29098</c:v>
                </c:pt>
                <c:pt idx="67">
                  <c:v>-29224</c:v>
                </c:pt>
                <c:pt idx="68">
                  <c:v>-29691</c:v>
                </c:pt>
                <c:pt idx="69">
                  <c:v>-30284</c:v>
                </c:pt>
                <c:pt idx="70">
                  <c:v>-32423</c:v>
                </c:pt>
                <c:pt idx="71">
                  <c:v>-24213</c:v>
                </c:pt>
                <c:pt idx="72">
                  <c:v>-22279</c:v>
                </c:pt>
                <c:pt idx="73">
                  <c:v>-22640</c:v>
                </c:pt>
                <c:pt idx="74">
                  <c:v>-20798</c:v>
                </c:pt>
                <c:pt idx="75">
                  <c:v>-18661</c:v>
                </c:pt>
                <c:pt idx="76">
                  <c:v>-16759</c:v>
                </c:pt>
                <c:pt idx="77">
                  <c:v>-16871</c:v>
                </c:pt>
                <c:pt idx="78">
                  <c:v>-16072</c:v>
                </c:pt>
                <c:pt idx="79">
                  <c:v>-15248</c:v>
                </c:pt>
                <c:pt idx="80">
                  <c:v>-13590</c:v>
                </c:pt>
                <c:pt idx="81">
                  <c:v>-12630</c:v>
                </c:pt>
                <c:pt idx="82">
                  <c:v>-11576</c:v>
                </c:pt>
                <c:pt idx="83">
                  <c:v>-10156</c:v>
                </c:pt>
                <c:pt idx="84">
                  <c:v>-9082</c:v>
                </c:pt>
                <c:pt idx="85">
                  <c:v>-8167</c:v>
                </c:pt>
                <c:pt idx="86">
                  <c:v>-6962</c:v>
                </c:pt>
                <c:pt idx="87">
                  <c:v>-5727</c:v>
                </c:pt>
                <c:pt idx="88">
                  <c:v>-4867</c:v>
                </c:pt>
                <c:pt idx="89">
                  <c:v>-3739</c:v>
                </c:pt>
                <c:pt idx="90">
                  <c:v>-12388</c:v>
                </c:pt>
              </c:numCache>
            </c:numRef>
          </c:val>
          <c:extLst>
            <c:ext xmlns:c16="http://schemas.microsoft.com/office/drawing/2014/chart" uri="{C3380CC4-5D6E-409C-BE32-E72D297353CC}">
              <c16:uniqueId val="{00000001-EC10-453D-B15F-A5E4871946D6}"/>
            </c:ext>
          </c:extLst>
        </c:ser>
        <c:dLbls>
          <c:showLegendKey val="0"/>
          <c:showVal val="0"/>
          <c:showCatName val="0"/>
          <c:showSerName val="0"/>
          <c:showPercent val="0"/>
          <c:showBubbleSize val="0"/>
        </c:dLbls>
        <c:gapWidth val="0"/>
        <c:overlap val="100"/>
        <c:axId val="43196800"/>
        <c:axId val="43198720"/>
      </c:barChart>
      <c:scatterChart>
        <c:scatterStyle val="lineMarker"/>
        <c:varyColors val="0"/>
        <c:ser>
          <c:idx val="2"/>
          <c:order val="2"/>
          <c:tx>
            <c:strRef>
              <c:f>'Data 1.4'!$D$6</c:f>
              <c:strCache>
                <c:ptCount val="1"/>
                <c:pt idx="0">
                  <c:v>Male - 2041</c:v>
                </c:pt>
              </c:strCache>
            </c:strRef>
          </c:tx>
          <c:spPr>
            <a:ln w="38100">
              <a:solidFill>
                <a:srgbClr val="1C625B"/>
              </a:solidFill>
            </a:ln>
          </c:spPr>
          <c:marker>
            <c:symbol val="none"/>
          </c:marker>
          <c:xVal>
            <c:numRef>
              <c:f>'Data 1.4'!$D$7:$D$107</c:f>
              <c:numCache>
                <c:formatCode>#,##0.000;#,##0</c:formatCode>
                <c:ptCount val="101"/>
                <c:pt idx="0">
                  <c:v>-28182</c:v>
                </c:pt>
                <c:pt idx="1">
                  <c:v>-28235</c:v>
                </c:pt>
                <c:pt idx="2">
                  <c:v>-28254</c:v>
                </c:pt>
                <c:pt idx="3">
                  <c:v>-28257</c:v>
                </c:pt>
                <c:pt idx="4">
                  <c:v>-28275</c:v>
                </c:pt>
                <c:pt idx="5">
                  <c:v>-28320</c:v>
                </c:pt>
                <c:pt idx="6">
                  <c:v>-28398</c:v>
                </c:pt>
                <c:pt idx="7">
                  <c:v>-28510</c:v>
                </c:pt>
                <c:pt idx="8">
                  <c:v>-28651</c:v>
                </c:pt>
                <c:pt idx="9">
                  <c:v>-28832</c:v>
                </c:pt>
                <c:pt idx="10">
                  <c:v>-29042</c:v>
                </c:pt>
                <c:pt idx="11">
                  <c:v>-29262</c:v>
                </c:pt>
                <c:pt idx="12">
                  <c:v>-29471</c:v>
                </c:pt>
                <c:pt idx="13">
                  <c:v>-29677</c:v>
                </c:pt>
                <c:pt idx="14">
                  <c:v>-29874</c:v>
                </c:pt>
                <c:pt idx="15">
                  <c:v>-30043</c:v>
                </c:pt>
                <c:pt idx="16">
                  <c:v>-30194</c:v>
                </c:pt>
                <c:pt idx="17">
                  <c:v>-30305</c:v>
                </c:pt>
                <c:pt idx="18">
                  <c:v>-30435</c:v>
                </c:pt>
                <c:pt idx="19">
                  <c:v>-30987</c:v>
                </c:pt>
                <c:pt idx="20">
                  <c:v>-31771</c:v>
                </c:pt>
                <c:pt idx="21">
                  <c:v>-32221</c:v>
                </c:pt>
                <c:pt idx="22">
                  <c:v>-32474</c:v>
                </c:pt>
                <c:pt idx="23">
                  <c:v>-32595</c:v>
                </c:pt>
                <c:pt idx="24">
                  <c:v>-31808</c:v>
                </c:pt>
                <c:pt idx="25">
                  <c:v>-33308</c:v>
                </c:pt>
                <c:pt idx="26">
                  <c:v>-33572</c:v>
                </c:pt>
                <c:pt idx="27">
                  <c:v>-33838</c:v>
                </c:pt>
                <c:pt idx="28">
                  <c:v>-34129</c:v>
                </c:pt>
                <c:pt idx="29">
                  <c:v>-35076</c:v>
                </c:pt>
                <c:pt idx="30">
                  <c:v>-35838</c:v>
                </c:pt>
                <c:pt idx="31">
                  <c:v>-34225</c:v>
                </c:pt>
                <c:pt idx="32">
                  <c:v>-34944</c:v>
                </c:pt>
                <c:pt idx="33">
                  <c:v>-34865</c:v>
                </c:pt>
                <c:pt idx="34">
                  <c:v>-33799</c:v>
                </c:pt>
                <c:pt idx="35">
                  <c:v>-33032</c:v>
                </c:pt>
                <c:pt idx="36">
                  <c:v>-33066</c:v>
                </c:pt>
                <c:pt idx="37">
                  <c:v>-32494</c:v>
                </c:pt>
                <c:pt idx="38">
                  <c:v>-31359</c:v>
                </c:pt>
                <c:pt idx="39">
                  <c:v>-31211</c:v>
                </c:pt>
                <c:pt idx="40">
                  <c:v>-32352</c:v>
                </c:pt>
                <c:pt idx="41">
                  <c:v>-33487</c:v>
                </c:pt>
                <c:pt idx="42">
                  <c:v>-34514</c:v>
                </c:pt>
                <c:pt idx="43">
                  <c:v>-35394</c:v>
                </c:pt>
                <c:pt idx="44">
                  <c:v>-37317</c:v>
                </c:pt>
                <c:pt idx="45">
                  <c:v>-37383</c:v>
                </c:pt>
                <c:pt idx="46">
                  <c:v>-37329</c:v>
                </c:pt>
                <c:pt idx="47">
                  <c:v>-37981</c:v>
                </c:pt>
                <c:pt idx="48">
                  <c:v>-38151</c:v>
                </c:pt>
                <c:pt idx="49">
                  <c:v>-39884</c:v>
                </c:pt>
                <c:pt idx="50">
                  <c:v>-39959</c:v>
                </c:pt>
                <c:pt idx="51">
                  <c:v>-38197</c:v>
                </c:pt>
                <c:pt idx="52">
                  <c:v>-37684</c:v>
                </c:pt>
                <c:pt idx="53">
                  <c:v>-37337</c:v>
                </c:pt>
                <c:pt idx="54">
                  <c:v>-35802</c:v>
                </c:pt>
                <c:pt idx="55">
                  <c:v>-35490</c:v>
                </c:pt>
                <c:pt idx="56">
                  <c:v>-34596</c:v>
                </c:pt>
                <c:pt idx="57">
                  <c:v>-33438</c:v>
                </c:pt>
                <c:pt idx="58">
                  <c:v>-33452</c:v>
                </c:pt>
                <c:pt idx="59">
                  <c:v>-33413</c:v>
                </c:pt>
                <c:pt idx="60">
                  <c:v>-33251</c:v>
                </c:pt>
                <c:pt idx="61">
                  <c:v>-32363</c:v>
                </c:pt>
                <c:pt idx="62">
                  <c:v>-31294</c:v>
                </c:pt>
                <c:pt idx="63">
                  <c:v>-28418</c:v>
                </c:pt>
                <c:pt idx="64">
                  <c:v>-28236</c:v>
                </c:pt>
                <c:pt idx="65">
                  <c:v>-29193</c:v>
                </c:pt>
                <c:pt idx="66">
                  <c:v>-28826</c:v>
                </c:pt>
                <c:pt idx="67">
                  <c:v>-29262</c:v>
                </c:pt>
                <c:pt idx="68">
                  <c:v>-30558</c:v>
                </c:pt>
                <c:pt idx="69">
                  <c:v>-31632</c:v>
                </c:pt>
                <c:pt idx="70">
                  <c:v>-32094</c:v>
                </c:pt>
                <c:pt idx="71">
                  <c:v>-31219</c:v>
                </c:pt>
                <c:pt idx="72">
                  <c:v>-31894</c:v>
                </c:pt>
                <c:pt idx="73">
                  <c:v>-31788</c:v>
                </c:pt>
                <c:pt idx="74">
                  <c:v>-31640</c:v>
                </c:pt>
                <c:pt idx="75">
                  <c:v>-30371</c:v>
                </c:pt>
                <c:pt idx="76">
                  <c:v>-30734</c:v>
                </c:pt>
                <c:pt idx="77">
                  <c:v>-29148</c:v>
                </c:pt>
                <c:pt idx="78">
                  <c:v>-28175</c:v>
                </c:pt>
                <c:pt idx="79">
                  <c:v>-26722</c:v>
                </c:pt>
                <c:pt idx="80">
                  <c:v>-24893</c:v>
                </c:pt>
                <c:pt idx="81">
                  <c:v>-22989</c:v>
                </c:pt>
                <c:pt idx="82">
                  <c:v>-21405</c:v>
                </c:pt>
                <c:pt idx="83">
                  <c:v>-19588</c:v>
                </c:pt>
                <c:pt idx="84">
                  <c:v>-17889</c:v>
                </c:pt>
                <c:pt idx="85">
                  <c:v>-16031</c:v>
                </c:pt>
                <c:pt idx="86">
                  <c:v>-14001</c:v>
                </c:pt>
                <c:pt idx="87">
                  <c:v>-12559</c:v>
                </c:pt>
                <c:pt idx="88">
                  <c:v>-10971</c:v>
                </c:pt>
                <c:pt idx="89">
                  <c:v>-9351</c:v>
                </c:pt>
                <c:pt idx="90">
                  <c:v>-39429</c:v>
                </c:pt>
              </c:numCache>
            </c:numRef>
          </c:xVal>
          <c:yVal>
            <c:numRef>
              <c:f>'Data 1.4'!$K$7:$K$97</c:f>
              <c:numCache>
                <c:formatCode>##\ ##0</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2-EC10-453D-B15F-A5E4871946D6}"/>
            </c:ext>
          </c:extLst>
        </c:ser>
        <c:ser>
          <c:idx val="3"/>
          <c:order val="3"/>
          <c:tx>
            <c:strRef>
              <c:f>'Data 1.4'!$F$6</c:f>
              <c:strCache>
                <c:ptCount val="1"/>
                <c:pt idx="0">
                  <c:v>Female - 2041</c:v>
                </c:pt>
              </c:strCache>
            </c:strRef>
          </c:tx>
          <c:spPr>
            <a:ln w="38100">
              <a:solidFill>
                <a:srgbClr val="1C625B"/>
              </a:solidFill>
            </a:ln>
          </c:spPr>
          <c:marker>
            <c:symbol val="none"/>
          </c:marker>
          <c:xVal>
            <c:numRef>
              <c:f>'Data 1.4'!$F$7:$F$107</c:f>
              <c:numCache>
                <c:formatCode>#,##0</c:formatCode>
                <c:ptCount val="101"/>
                <c:pt idx="0">
                  <c:v>26850</c:v>
                </c:pt>
                <c:pt idx="1">
                  <c:v>26924</c:v>
                </c:pt>
                <c:pt idx="2">
                  <c:v>26961</c:v>
                </c:pt>
                <c:pt idx="3">
                  <c:v>26968</c:v>
                </c:pt>
                <c:pt idx="4">
                  <c:v>26991</c:v>
                </c:pt>
                <c:pt idx="5">
                  <c:v>27035</c:v>
                </c:pt>
                <c:pt idx="6">
                  <c:v>27114</c:v>
                </c:pt>
                <c:pt idx="7">
                  <c:v>27242</c:v>
                </c:pt>
                <c:pt idx="8">
                  <c:v>27400</c:v>
                </c:pt>
                <c:pt idx="9">
                  <c:v>27581</c:v>
                </c:pt>
                <c:pt idx="10">
                  <c:v>27779</c:v>
                </c:pt>
                <c:pt idx="11">
                  <c:v>27987</c:v>
                </c:pt>
                <c:pt idx="12">
                  <c:v>28191</c:v>
                </c:pt>
                <c:pt idx="13">
                  <c:v>28378</c:v>
                </c:pt>
                <c:pt idx="14">
                  <c:v>28561</c:v>
                </c:pt>
                <c:pt idx="15">
                  <c:v>28725</c:v>
                </c:pt>
                <c:pt idx="16">
                  <c:v>28864</c:v>
                </c:pt>
                <c:pt idx="17">
                  <c:v>28965</c:v>
                </c:pt>
                <c:pt idx="18">
                  <c:v>29153</c:v>
                </c:pt>
                <c:pt idx="19">
                  <c:v>30091</c:v>
                </c:pt>
                <c:pt idx="20">
                  <c:v>31373</c:v>
                </c:pt>
                <c:pt idx="21">
                  <c:v>32097</c:v>
                </c:pt>
                <c:pt idx="22">
                  <c:v>32421</c:v>
                </c:pt>
                <c:pt idx="23">
                  <c:v>32487</c:v>
                </c:pt>
                <c:pt idx="24">
                  <c:v>31623</c:v>
                </c:pt>
                <c:pt idx="25">
                  <c:v>32438</c:v>
                </c:pt>
                <c:pt idx="26">
                  <c:v>33084</c:v>
                </c:pt>
                <c:pt idx="27">
                  <c:v>33210</c:v>
                </c:pt>
                <c:pt idx="28">
                  <c:v>33896</c:v>
                </c:pt>
                <c:pt idx="29">
                  <c:v>34438</c:v>
                </c:pt>
                <c:pt idx="30">
                  <c:v>35559</c:v>
                </c:pt>
                <c:pt idx="31">
                  <c:v>34254</c:v>
                </c:pt>
                <c:pt idx="32">
                  <c:v>35104</c:v>
                </c:pt>
                <c:pt idx="33">
                  <c:v>34997</c:v>
                </c:pt>
                <c:pt idx="34">
                  <c:v>33632</c:v>
                </c:pt>
                <c:pt idx="35">
                  <c:v>33136</c:v>
                </c:pt>
                <c:pt idx="36">
                  <c:v>32598</c:v>
                </c:pt>
                <c:pt idx="37">
                  <c:v>32064</c:v>
                </c:pt>
                <c:pt idx="38">
                  <c:v>31506</c:v>
                </c:pt>
                <c:pt idx="39">
                  <c:v>31441</c:v>
                </c:pt>
                <c:pt idx="40">
                  <c:v>32729</c:v>
                </c:pt>
                <c:pt idx="41">
                  <c:v>33177</c:v>
                </c:pt>
                <c:pt idx="42">
                  <c:v>34466</c:v>
                </c:pt>
                <c:pt idx="43">
                  <c:v>35591</c:v>
                </c:pt>
                <c:pt idx="44">
                  <c:v>37653</c:v>
                </c:pt>
                <c:pt idx="45">
                  <c:v>37407</c:v>
                </c:pt>
                <c:pt idx="46">
                  <c:v>37656</c:v>
                </c:pt>
                <c:pt idx="47">
                  <c:v>38570</c:v>
                </c:pt>
                <c:pt idx="48">
                  <c:v>39589</c:v>
                </c:pt>
                <c:pt idx="49">
                  <c:v>41346</c:v>
                </c:pt>
                <c:pt idx="50">
                  <c:v>40714</c:v>
                </c:pt>
                <c:pt idx="51">
                  <c:v>39120</c:v>
                </c:pt>
                <c:pt idx="52">
                  <c:v>38776</c:v>
                </c:pt>
                <c:pt idx="53">
                  <c:v>38805</c:v>
                </c:pt>
                <c:pt idx="54">
                  <c:v>37656</c:v>
                </c:pt>
                <c:pt idx="55">
                  <c:v>36941</c:v>
                </c:pt>
                <c:pt idx="56">
                  <c:v>36920</c:v>
                </c:pt>
                <c:pt idx="57">
                  <c:v>35508</c:v>
                </c:pt>
                <c:pt idx="58">
                  <c:v>35910</c:v>
                </c:pt>
                <c:pt idx="59">
                  <c:v>36321</c:v>
                </c:pt>
                <c:pt idx="60">
                  <c:v>35470</c:v>
                </c:pt>
                <c:pt idx="61">
                  <c:v>34487</c:v>
                </c:pt>
                <c:pt idx="62">
                  <c:v>32769</c:v>
                </c:pt>
                <c:pt idx="63">
                  <c:v>30817</c:v>
                </c:pt>
                <c:pt idx="64">
                  <c:v>29613</c:v>
                </c:pt>
                <c:pt idx="65">
                  <c:v>31288</c:v>
                </c:pt>
                <c:pt idx="66">
                  <c:v>31533</c:v>
                </c:pt>
                <c:pt idx="67">
                  <c:v>31388</c:v>
                </c:pt>
                <c:pt idx="68">
                  <c:v>33196</c:v>
                </c:pt>
                <c:pt idx="69">
                  <c:v>35224</c:v>
                </c:pt>
                <c:pt idx="70">
                  <c:v>36388</c:v>
                </c:pt>
                <c:pt idx="71">
                  <c:v>35310</c:v>
                </c:pt>
                <c:pt idx="72">
                  <c:v>36201</c:v>
                </c:pt>
                <c:pt idx="73">
                  <c:v>36278</c:v>
                </c:pt>
                <c:pt idx="74">
                  <c:v>35500</c:v>
                </c:pt>
                <c:pt idx="75">
                  <c:v>34858</c:v>
                </c:pt>
                <c:pt idx="76">
                  <c:v>35154</c:v>
                </c:pt>
                <c:pt idx="77">
                  <c:v>34169</c:v>
                </c:pt>
                <c:pt idx="78">
                  <c:v>32964</c:v>
                </c:pt>
                <c:pt idx="79">
                  <c:v>30972</c:v>
                </c:pt>
                <c:pt idx="80">
                  <c:v>29360</c:v>
                </c:pt>
                <c:pt idx="81">
                  <c:v>27190</c:v>
                </c:pt>
                <c:pt idx="82">
                  <c:v>26039</c:v>
                </c:pt>
                <c:pt idx="83">
                  <c:v>24078</c:v>
                </c:pt>
                <c:pt idx="84">
                  <c:v>22050</c:v>
                </c:pt>
                <c:pt idx="85">
                  <c:v>20060</c:v>
                </c:pt>
                <c:pt idx="86">
                  <c:v>17961</c:v>
                </c:pt>
                <c:pt idx="87">
                  <c:v>16240</c:v>
                </c:pt>
                <c:pt idx="88">
                  <c:v>14511</c:v>
                </c:pt>
                <c:pt idx="89">
                  <c:v>12568</c:v>
                </c:pt>
                <c:pt idx="90">
                  <c:v>57679</c:v>
                </c:pt>
              </c:numCache>
            </c:numRef>
          </c:xVal>
          <c:yVal>
            <c:numRef>
              <c:f>'Data 1.4'!$K$7:$K$97</c:f>
              <c:numCache>
                <c:formatCode>##\ ##0</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3-EC10-453D-B15F-A5E4871946D6}"/>
            </c:ext>
          </c:extLst>
        </c:ser>
        <c:dLbls>
          <c:showLegendKey val="0"/>
          <c:showVal val="0"/>
          <c:showCatName val="0"/>
          <c:showSerName val="0"/>
          <c:showPercent val="0"/>
          <c:showBubbleSize val="0"/>
        </c:dLbls>
        <c:axId val="43202816"/>
        <c:axId val="43201280"/>
      </c:scatterChart>
      <c:catAx>
        <c:axId val="43196800"/>
        <c:scaling>
          <c:orientation val="minMax"/>
        </c:scaling>
        <c:delete val="0"/>
        <c:axPos val="l"/>
        <c:title>
          <c:tx>
            <c:rich>
              <a:bodyPr rot="-5400000" vert="horz"/>
              <a:lstStyle/>
              <a:p>
                <a:pPr>
                  <a:defRPr sz="1400" b="1"/>
                </a:pPr>
                <a:r>
                  <a:rPr lang="en-US" sz="1400" b="1"/>
                  <a:t>Age</a:t>
                </a:r>
              </a:p>
            </c:rich>
          </c:tx>
          <c:overlay val="0"/>
        </c:title>
        <c:numFmt formatCode="##\ ##0" sourceLinked="1"/>
        <c:majorTickMark val="cross"/>
        <c:minorTickMark val="none"/>
        <c:tickLblPos val="low"/>
        <c:spPr>
          <a:noFill/>
          <a:ln>
            <a:noFill/>
          </a:ln>
        </c:spPr>
        <c:txPr>
          <a:bodyPr rot="0" vert="horz"/>
          <a:lstStyle/>
          <a:p>
            <a:pPr>
              <a:defRPr sz="1200"/>
            </a:pPr>
            <a:endParaRPr lang="en-US"/>
          </a:p>
        </c:txPr>
        <c:crossAx val="43198720"/>
        <c:crosses val="autoZero"/>
        <c:auto val="1"/>
        <c:lblAlgn val="ctr"/>
        <c:lblOffset val="90"/>
        <c:tickLblSkip val="5"/>
        <c:tickMarkSkip val="5"/>
        <c:noMultiLvlLbl val="0"/>
      </c:catAx>
      <c:valAx>
        <c:axId val="43198720"/>
        <c:scaling>
          <c:orientation val="minMax"/>
          <c:max val="60000"/>
        </c:scaling>
        <c:delete val="0"/>
        <c:axPos val="b"/>
        <c:title>
          <c:tx>
            <c:rich>
              <a:bodyPr/>
              <a:lstStyle/>
              <a:p>
                <a:pPr>
                  <a:defRPr sz="1400" b="1"/>
                </a:pPr>
                <a:r>
                  <a:rPr lang="en-GB" sz="1400" b="1"/>
                  <a:t>Persons (1,000s)</a:t>
                </a:r>
              </a:p>
            </c:rich>
          </c:tx>
          <c:overlay val="0"/>
        </c:title>
        <c:numFmt formatCode="0;00" sourceLinked="0"/>
        <c:majorTickMark val="out"/>
        <c:minorTickMark val="out"/>
        <c:tickLblPos val="nextTo"/>
        <c:spPr>
          <a:ln w="3175">
            <a:solidFill>
              <a:schemeClr val="bg1">
                <a:lumMod val="65000"/>
              </a:schemeClr>
            </a:solidFill>
            <a:prstDash val="solid"/>
          </a:ln>
        </c:spPr>
        <c:txPr>
          <a:bodyPr rot="0" vert="horz"/>
          <a:lstStyle/>
          <a:p>
            <a:pPr>
              <a:defRPr sz="1200"/>
            </a:pPr>
            <a:endParaRPr lang="en-US"/>
          </a:p>
        </c:txPr>
        <c:crossAx val="43196800"/>
        <c:crosses val="autoZero"/>
        <c:crossBetween val="between"/>
        <c:majorUnit val="15000"/>
        <c:dispUnits>
          <c:builtInUnit val="thousands"/>
        </c:dispUnits>
      </c:valAx>
      <c:valAx>
        <c:axId val="43201280"/>
        <c:scaling>
          <c:orientation val="minMax"/>
          <c:max val="100"/>
          <c:min val="0"/>
        </c:scaling>
        <c:delete val="1"/>
        <c:axPos val="r"/>
        <c:numFmt formatCode="##\ ##0" sourceLinked="1"/>
        <c:majorTickMark val="out"/>
        <c:minorTickMark val="none"/>
        <c:tickLblPos val="nextTo"/>
        <c:crossAx val="43202816"/>
        <c:crosses val="max"/>
        <c:crossBetween val="midCat"/>
      </c:valAx>
      <c:valAx>
        <c:axId val="43202816"/>
        <c:scaling>
          <c:orientation val="minMax"/>
        </c:scaling>
        <c:delete val="1"/>
        <c:axPos val="b"/>
        <c:numFmt formatCode="#,##0.000;#,##0" sourceLinked="1"/>
        <c:majorTickMark val="out"/>
        <c:minorTickMark val="none"/>
        <c:tickLblPos val="nextTo"/>
        <c:crossAx val="43201280"/>
        <c:crosses val="autoZero"/>
        <c:crossBetween val="midCat"/>
      </c:valAx>
      <c:spPr>
        <a:noFill/>
        <a:ln>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a:t>Figure 5.7: Number of EU and non-EU nationals living in Scotland, 2007 to 2017</a:t>
            </a:r>
          </a:p>
        </c:rich>
      </c:tx>
      <c:layout>
        <c:manualLayout>
          <c:xMode val="edge"/>
          <c:yMode val="edge"/>
          <c:x val="0.14755889359983848"/>
          <c:y val="1.0498687664041995E-2"/>
        </c:manualLayout>
      </c:layout>
      <c:overlay val="1"/>
    </c:title>
    <c:autoTitleDeleted val="0"/>
    <c:plotArea>
      <c:layout>
        <c:manualLayout>
          <c:layoutTarget val="inner"/>
          <c:xMode val="edge"/>
          <c:yMode val="edge"/>
          <c:x val="0.12440507436570429"/>
          <c:y val="5.0925925925925923E-2"/>
          <c:w val="0.76970603674540683"/>
          <c:h val="0.79300123942840484"/>
        </c:manualLayout>
      </c:layout>
      <c:lineChart>
        <c:grouping val="standard"/>
        <c:varyColors val="0"/>
        <c:ser>
          <c:idx val="0"/>
          <c:order val="0"/>
          <c:tx>
            <c:strRef>
              <c:f>'Data 5.7'!$C$6</c:f>
              <c:strCache>
                <c:ptCount val="1"/>
                <c:pt idx="0">
                  <c:v>EU</c:v>
                </c:pt>
              </c:strCache>
            </c:strRef>
          </c:tx>
          <c:spPr>
            <a:ln>
              <a:solidFill>
                <a:srgbClr val="90278E"/>
              </a:solidFill>
            </a:ln>
          </c:spPr>
          <c:marker>
            <c:symbol val="none"/>
          </c:marker>
          <c:dPt>
            <c:idx val="10"/>
            <c:marker>
              <c:symbol val="circle"/>
              <c:size val="8"/>
              <c:spPr>
                <a:solidFill>
                  <a:srgbClr val="90278E"/>
                </a:solidFill>
                <a:ln>
                  <a:noFill/>
                </a:ln>
              </c:spPr>
            </c:marker>
            <c:bubble3D val="0"/>
            <c:extLst>
              <c:ext xmlns:c16="http://schemas.microsoft.com/office/drawing/2014/chart" uri="{C3380CC4-5D6E-409C-BE32-E72D297353CC}">
                <c16:uniqueId val="{00000000-0EE5-40C3-862D-AF7D32043675}"/>
              </c:ext>
            </c:extLst>
          </c:dPt>
          <c:dLbls>
            <c:dLbl>
              <c:idx val="9"/>
              <c:layout>
                <c:manualLayout>
                  <c:x val="-0.21290259944833473"/>
                  <c:y val="4.2136989715433726E-2"/>
                </c:manualLayout>
              </c:layout>
              <c:tx>
                <c:rich>
                  <a:bodyPr/>
                  <a:lstStyle/>
                  <a:p>
                    <a:r>
                      <a:rPr lang="en-US" sz="1600">
                        <a:solidFill>
                          <a:srgbClr val="90278E"/>
                        </a:solidFill>
                      </a:rPr>
                      <a:t>EU Nationals</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E5-40C3-862D-AF7D32043675}"/>
                </c:ext>
              </c:extLst>
            </c:dLbl>
            <c:dLbl>
              <c:idx val="10"/>
              <c:tx>
                <c:rich>
                  <a:bodyPr/>
                  <a:lstStyle/>
                  <a:p>
                    <a:r>
                      <a:rPr lang="en-US" sz="1600">
                        <a:solidFill>
                          <a:srgbClr val="90278E"/>
                        </a:solidFill>
                      </a:rPr>
                      <a:t>235k</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E5-40C3-862D-AF7D32043675}"/>
                </c:ext>
              </c:extLst>
            </c:dLbl>
            <c:spPr>
              <a:noFill/>
            </c:spPr>
            <c:txPr>
              <a:bodyPr/>
              <a:lstStyle/>
              <a:p>
                <a:pPr>
                  <a:defRPr sz="1600">
                    <a:solidFill>
                      <a:srgbClr val="90278E"/>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5.7'!$A$7:$A$17</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'Data 5.7'!$J$7:$J$17</c:f>
              <c:numCache>
                <c:formatCode>#,##0</c:formatCode>
                <c:ptCount val="11"/>
                <c:pt idx="0">
                  <c:v>79</c:v>
                </c:pt>
                <c:pt idx="1">
                  <c:v>101</c:v>
                </c:pt>
                <c:pt idx="2">
                  <c:v>112</c:v>
                </c:pt>
                <c:pt idx="3">
                  <c:v>132</c:v>
                </c:pt>
                <c:pt idx="4">
                  <c:v>144</c:v>
                </c:pt>
                <c:pt idx="5">
                  <c:v>152</c:v>
                </c:pt>
                <c:pt idx="6">
                  <c:v>167</c:v>
                </c:pt>
                <c:pt idx="7">
                  <c:v>173</c:v>
                </c:pt>
                <c:pt idx="8">
                  <c:v>181</c:v>
                </c:pt>
                <c:pt idx="9">
                  <c:v>209</c:v>
                </c:pt>
                <c:pt idx="10">
                  <c:v>235</c:v>
                </c:pt>
              </c:numCache>
            </c:numRef>
          </c:val>
          <c:smooth val="0"/>
          <c:extLst>
            <c:ext xmlns:c16="http://schemas.microsoft.com/office/drawing/2014/chart" uri="{C3380CC4-5D6E-409C-BE32-E72D297353CC}">
              <c16:uniqueId val="{00000002-0EE5-40C3-862D-AF7D32043675}"/>
            </c:ext>
          </c:extLst>
        </c:ser>
        <c:ser>
          <c:idx val="2"/>
          <c:order val="1"/>
          <c:tx>
            <c:strRef>
              <c:f>'Data 5.7'!$E$6</c:f>
              <c:strCache>
                <c:ptCount val="1"/>
                <c:pt idx="0">
                  <c:v>Non-EU</c:v>
                </c:pt>
              </c:strCache>
            </c:strRef>
          </c:tx>
          <c:spPr>
            <a:ln>
              <a:solidFill>
                <a:schemeClr val="bg1">
                  <a:lumMod val="50000"/>
                </a:schemeClr>
              </a:solidFill>
            </a:ln>
          </c:spPr>
          <c:marker>
            <c:symbol val="none"/>
          </c:marker>
          <c:dPt>
            <c:idx val="10"/>
            <c:marker>
              <c:symbol val="circle"/>
              <c:size val="8"/>
              <c:spPr>
                <a:solidFill>
                  <a:schemeClr val="bg1">
                    <a:lumMod val="50000"/>
                  </a:schemeClr>
                </a:solidFill>
                <a:ln>
                  <a:noFill/>
                </a:ln>
              </c:spPr>
            </c:marker>
            <c:bubble3D val="0"/>
            <c:extLst>
              <c:ext xmlns:c16="http://schemas.microsoft.com/office/drawing/2014/chart" uri="{C3380CC4-5D6E-409C-BE32-E72D297353CC}">
                <c16:uniqueId val="{00000003-0EE5-40C3-862D-AF7D32043675}"/>
              </c:ext>
            </c:extLst>
          </c:dPt>
          <c:dLbls>
            <c:dLbl>
              <c:idx val="9"/>
              <c:layout>
                <c:manualLayout>
                  <c:x val="-0.20611048868991502"/>
                  <c:y val="0.11918422229960515"/>
                </c:manualLayout>
              </c:layout>
              <c:tx>
                <c:rich>
                  <a:bodyPr/>
                  <a:lstStyle/>
                  <a:p>
                    <a:r>
                      <a:rPr lang="en-US" sz="1600">
                        <a:solidFill>
                          <a:schemeClr val="bg1">
                            <a:lumMod val="50000"/>
                          </a:schemeClr>
                        </a:solidFill>
                      </a:rPr>
                      <a:t>Non-EU Nationals</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E5-40C3-862D-AF7D32043675}"/>
                </c:ext>
              </c:extLst>
            </c:dLbl>
            <c:dLbl>
              <c:idx val="10"/>
              <c:tx>
                <c:rich>
                  <a:bodyPr/>
                  <a:lstStyle/>
                  <a:p>
                    <a:r>
                      <a:rPr lang="en-US" sz="1600">
                        <a:solidFill>
                          <a:schemeClr val="bg1">
                            <a:lumMod val="50000"/>
                          </a:schemeClr>
                        </a:solidFill>
                      </a:rPr>
                      <a:t>142k</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E5-40C3-862D-AF7D32043675}"/>
                </c:ext>
              </c:extLst>
            </c:dLbl>
            <c:spPr>
              <a:noFill/>
              <a:ln>
                <a:noFill/>
              </a:ln>
              <a:effectLst/>
            </c:spPr>
            <c:txPr>
              <a:bodyPr/>
              <a:lstStyle/>
              <a:p>
                <a:pPr>
                  <a:defRPr sz="1600">
                    <a:solidFill>
                      <a:schemeClr val="bg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5.7'!$A$7:$A$17</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'Data 5.7'!$K$7:$K$17</c:f>
              <c:numCache>
                <c:formatCode>#,##0</c:formatCode>
                <c:ptCount val="11"/>
                <c:pt idx="0">
                  <c:v>90</c:v>
                </c:pt>
                <c:pt idx="1">
                  <c:v>95</c:v>
                </c:pt>
                <c:pt idx="2">
                  <c:v>117</c:v>
                </c:pt>
                <c:pt idx="3">
                  <c:v>113</c:v>
                </c:pt>
                <c:pt idx="4">
                  <c:v>113</c:v>
                </c:pt>
                <c:pt idx="5">
                  <c:v>129</c:v>
                </c:pt>
                <c:pt idx="6">
                  <c:v>97</c:v>
                </c:pt>
                <c:pt idx="7">
                  <c:v>109</c:v>
                </c:pt>
                <c:pt idx="8">
                  <c:v>113</c:v>
                </c:pt>
                <c:pt idx="9">
                  <c:v>128</c:v>
                </c:pt>
                <c:pt idx="10">
                  <c:v>142</c:v>
                </c:pt>
              </c:numCache>
            </c:numRef>
          </c:val>
          <c:smooth val="0"/>
          <c:extLst>
            <c:ext xmlns:c16="http://schemas.microsoft.com/office/drawing/2014/chart" uri="{C3380CC4-5D6E-409C-BE32-E72D297353CC}">
              <c16:uniqueId val="{00000005-0EE5-40C3-862D-AF7D32043675}"/>
            </c:ext>
          </c:extLst>
        </c:ser>
        <c:dLbls>
          <c:showLegendKey val="0"/>
          <c:showVal val="0"/>
          <c:showCatName val="0"/>
          <c:showSerName val="0"/>
          <c:showPercent val="0"/>
          <c:showBubbleSize val="0"/>
        </c:dLbls>
        <c:smooth val="0"/>
        <c:axId val="187251712"/>
        <c:axId val="187266176"/>
      </c:lineChart>
      <c:catAx>
        <c:axId val="187251712"/>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spPr>
          <a:ln>
            <a:solidFill>
              <a:schemeClr val="tx1"/>
            </a:solidFill>
          </a:ln>
        </c:spPr>
        <c:txPr>
          <a:bodyPr/>
          <a:lstStyle/>
          <a:p>
            <a:pPr>
              <a:defRPr sz="1200"/>
            </a:pPr>
            <a:endParaRPr lang="en-US"/>
          </a:p>
        </c:txPr>
        <c:crossAx val="187266176"/>
        <c:crosses val="autoZero"/>
        <c:auto val="1"/>
        <c:lblAlgn val="ctr"/>
        <c:lblOffset val="100"/>
        <c:noMultiLvlLbl val="0"/>
      </c:catAx>
      <c:valAx>
        <c:axId val="187266176"/>
        <c:scaling>
          <c:orientation val="minMax"/>
        </c:scaling>
        <c:delete val="0"/>
        <c:axPos val="l"/>
        <c:title>
          <c:tx>
            <c:rich>
              <a:bodyPr rot="-5400000" vert="horz"/>
              <a:lstStyle/>
              <a:p>
                <a:pPr>
                  <a:defRPr/>
                </a:pPr>
                <a:r>
                  <a:rPr lang="en-GB"/>
                  <a:t>Persons (1,000s)</a:t>
                </a:r>
              </a:p>
            </c:rich>
          </c:tx>
          <c:overlay val="0"/>
        </c:title>
        <c:numFmt formatCode="#,##0" sourceLinked="1"/>
        <c:majorTickMark val="out"/>
        <c:minorTickMark val="none"/>
        <c:tickLblPos val="nextTo"/>
        <c:spPr>
          <a:ln>
            <a:solidFill>
              <a:schemeClr val="tx1"/>
            </a:solidFill>
          </a:ln>
        </c:spPr>
        <c:txPr>
          <a:bodyPr/>
          <a:lstStyle/>
          <a:p>
            <a:pPr>
              <a:defRPr sz="1200"/>
            </a:pPr>
            <a:endParaRPr lang="en-US"/>
          </a:p>
        </c:txPr>
        <c:crossAx val="187251712"/>
        <c:crosses val="autoZero"/>
        <c:crossBetween val="midCat"/>
      </c:valAx>
    </c:plotArea>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Figure 5.8: Most common (non-British) EU nationalities, Scotland, 2017</a:t>
            </a:r>
          </a:p>
        </c:rich>
      </c:tx>
      <c:overlay val="1"/>
    </c:title>
    <c:autoTitleDeleted val="0"/>
    <c:plotArea>
      <c:layout>
        <c:manualLayout>
          <c:layoutTarget val="inner"/>
          <c:xMode val="edge"/>
          <c:yMode val="edge"/>
          <c:x val="0.20054614734874354"/>
          <c:y val="7.9741733280590768E-2"/>
          <c:w val="0.7684017212373806"/>
          <c:h val="0.82748142030833249"/>
        </c:manualLayout>
      </c:layout>
      <c:barChart>
        <c:barDir val="bar"/>
        <c:grouping val="clustered"/>
        <c:varyColors val="0"/>
        <c:ser>
          <c:idx val="0"/>
          <c:order val="0"/>
          <c:spPr>
            <a:solidFill>
              <a:srgbClr val="90278E"/>
            </a:solidFill>
          </c:spPr>
          <c:invertIfNegative val="0"/>
          <c:dLbls>
            <c:spPr>
              <a:noFill/>
              <a:ln>
                <a:noFill/>
              </a:ln>
              <a:effectLst/>
            </c:spPr>
            <c:txPr>
              <a:bodyPr/>
              <a:lstStyle/>
              <a:p>
                <a:pPr>
                  <a:defRPr sz="20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5.8'!$G$6:$G$10</c:f>
              <c:strCache>
                <c:ptCount val="5"/>
                <c:pt idx="0">
                  <c:v>France</c:v>
                </c:pt>
                <c:pt idx="1">
                  <c:v>Latvia</c:v>
                </c:pt>
                <c:pt idx="2">
                  <c:v>Italy</c:v>
                </c:pt>
                <c:pt idx="3">
                  <c:v>Republic of Ireland</c:v>
                </c:pt>
                <c:pt idx="4">
                  <c:v>Poland</c:v>
                </c:pt>
              </c:strCache>
            </c:strRef>
          </c:cat>
          <c:val>
            <c:numRef>
              <c:f>'Data 5.8'!$H$6:$H$10</c:f>
              <c:numCache>
                <c:formatCode>General</c:formatCode>
                <c:ptCount val="5"/>
                <c:pt idx="0">
                  <c:v>12000</c:v>
                </c:pt>
                <c:pt idx="1">
                  <c:v>12000</c:v>
                </c:pt>
                <c:pt idx="2">
                  <c:v>15000</c:v>
                </c:pt>
                <c:pt idx="3">
                  <c:v>21000</c:v>
                </c:pt>
                <c:pt idx="4" formatCode="0">
                  <c:v>99000</c:v>
                </c:pt>
              </c:numCache>
            </c:numRef>
          </c:val>
          <c:extLst>
            <c:ext xmlns:c16="http://schemas.microsoft.com/office/drawing/2014/chart" uri="{C3380CC4-5D6E-409C-BE32-E72D297353CC}">
              <c16:uniqueId val="{00000000-A06C-4249-B371-B2E4CDDA49F9}"/>
            </c:ext>
          </c:extLst>
        </c:ser>
        <c:dLbls>
          <c:showLegendKey val="0"/>
          <c:showVal val="0"/>
          <c:showCatName val="0"/>
          <c:showSerName val="0"/>
          <c:showPercent val="0"/>
          <c:showBubbleSize val="0"/>
        </c:dLbls>
        <c:gapWidth val="150"/>
        <c:axId val="187476608"/>
        <c:axId val="187490688"/>
      </c:barChart>
      <c:catAx>
        <c:axId val="187476608"/>
        <c:scaling>
          <c:orientation val="minMax"/>
        </c:scaling>
        <c:delete val="0"/>
        <c:axPos val="l"/>
        <c:numFmt formatCode="General" sourceLinked="0"/>
        <c:majorTickMark val="out"/>
        <c:minorTickMark val="none"/>
        <c:tickLblPos val="nextTo"/>
        <c:spPr>
          <a:ln>
            <a:noFill/>
          </a:ln>
        </c:spPr>
        <c:txPr>
          <a:bodyPr/>
          <a:lstStyle/>
          <a:p>
            <a:pPr>
              <a:defRPr sz="1200"/>
            </a:pPr>
            <a:endParaRPr lang="en-US"/>
          </a:p>
        </c:txPr>
        <c:crossAx val="187490688"/>
        <c:crosses val="autoZero"/>
        <c:auto val="1"/>
        <c:lblAlgn val="ctr"/>
        <c:lblOffset val="1000"/>
        <c:noMultiLvlLbl val="0"/>
      </c:catAx>
      <c:valAx>
        <c:axId val="187490688"/>
        <c:scaling>
          <c:orientation val="minMax"/>
          <c:max val="100000"/>
          <c:min val="0"/>
        </c:scaling>
        <c:delete val="0"/>
        <c:axPos val="b"/>
        <c:numFmt formatCode="General" sourceLinked="1"/>
        <c:majorTickMark val="out"/>
        <c:minorTickMark val="none"/>
        <c:tickLblPos val="nextTo"/>
        <c:spPr>
          <a:ln>
            <a:solidFill>
              <a:schemeClr val="tx1"/>
            </a:solidFill>
          </a:ln>
        </c:spPr>
        <c:txPr>
          <a:bodyPr/>
          <a:lstStyle/>
          <a:p>
            <a:pPr>
              <a:defRPr sz="1200"/>
            </a:pPr>
            <a:endParaRPr lang="en-US"/>
          </a:p>
        </c:txPr>
        <c:crossAx val="187476608"/>
        <c:crosses val="autoZero"/>
        <c:crossBetween val="between"/>
        <c:majorUnit val="20000"/>
        <c:dispUnits>
          <c:builtInUnit val="thousands"/>
          <c:dispUnitsLbl>
            <c:tx>
              <c:rich>
                <a:bodyPr/>
                <a:lstStyle/>
                <a:p>
                  <a:pPr>
                    <a:defRPr sz="1400"/>
                  </a:pPr>
                  <a:r>
                    <a:rPr lang="en-GB" sz="1400"/>
                    <a:t>People (thousands)</a:t>
                  </a:r>
                </a:p>
              </c:rich>
            </c:tx>
          </c:dispUnitsLbl>
        </c:dispUnits>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Figure 5.8: Most common non-EU nationalities, Scotland, 2017</a:t>
            </a:r>
          </a:p>
        </c:rich>
      </c:tx>
      <c:overlay val="1"/>
    </c:title>
    <c:autoTitleDeleted val="0"/>
    <c:plotArea>
      <c:layout>
        <c:manualLayout>
          <c:layoutTarget val="inner"/>
          <c:xMode val="edge"/>
          <c:yMode val="edge"/>
          <c:x val="0.19199817591529003"/>
          <c:y val="0.12437231887836792"/>
          <c:w val="0.69962270341207344"/>
          <c:h val="0.74439012831729368"/>
        </c:manualLayout>
      </c:layout>
      <c:barChart>
        <c:barDir val="bar"/>
        <c:grouping val="clustered"/>
        <c:varyColors val="0"/>
        <c:ser>
          <c:idx val="0"/>
          <c:order val="0"/>
          <c:spPr>
            <a:solidFill>
              <a:srgbClr val="90278E"/>
            </a:solidFill>
          </c:spPr>
          <c:invertIfNegative val="0"/>
          <c:dLbls>
            <c:spPr>
              <a:noFill/>
              <a:ln>
                <a:noFill/>
              </a:ln>
              <a:effectLst/>
            </c:spPr>
            <c:txPr>
              <a:bodyPr/>
              <a:lstStyle/>
              <a:p>
                <a:pPr>
                  <a:defRPr sz="20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5.9'!$G$6:$G$10</c:f>
              <c:strCache>
                <c:ptCount val="5"/>
                <c:pt idx="0">
                  <c:v>USA</c:v>
                </c:pt>
                <c:pt idx="1">
                  <c:v>Nigeria</c:v>
                </c:pt>
                <c:pt idx="2">
                  <c:v>China</c:v>
                </c:pt>
                <c:pt idx="3">
                  <c:v>Pakistan</c:v>
                </c:pt>
                <c:pt idx="4">
                  <c:v>India</c:v>
                </c:pt>
              </c:strCache>
            </c:strRef>
          </c:cat>
          <c:val>
            <c:numRef>
              <c:f>'Data 5.9'!$H$6:$H$10</c:f>
              <c:numCache>
                <c:formatCode>General</c:formatCode>
                <c:ptCount val="5"/>
                <c:pt idx="0">
                  <c:v>10000</c:v>
                </c:pt>
                <c:pt idx="1">
                  <c:v>10000</c:v>
                </c:pt>
                <c:pt idx="2">
                  <c:v>12000</c:v>
                </c:pt>
                <c:pt idx="3">
                  <c:v>14000</c:v>
                </c:pt>
                <c:pt idx="4" formatCode="0">
                  <c:v>16000</c:v>
                </c:pt>
              </c:numCache>
            </c:numRef>
          </c:val>
          <c:extLst>
            <c:ext xmlns:c16="http://schemas.microsoft.com/office/drawing/2014/chart" uri="{C3380CC4-5D6E-409C-BE32-E72D297353CC}">
              <c16:uniqueId val="{00000000-6ABD-49D2-B7A4-E1C045E95C28}"/>
            </c:ext>
          </c:extLst>
        </c:ser>
        <c:dLbls>
          <c:showLegendKey val="0"/>
          <c:showVal val="0"/>
          <c:showCatName val="0"/>
          <c:showSerName val="0"/>
          <c:showPercent val="0"/>
          <c:showBubbleSize val="0"/>
        </c:dLbls>
        <c:gapWidth val="150"/>
        <c:axId val="187582720"/>
        <c:axId val="187592704"/>
      </c:barChart>
      <c:catAx>
        <c:axId val="187582720"/>
        <c:scaling>
          <c:orientation val="minMax"/>
        </c:scaling>
        <c:delete val="0"/>
        <c:axPos val="l"/>
        <c:numFmt formatCode="General" sourceLinked="0"/>
        <c:majorTickMark val="out"/>
        <c:minorTickMark val="none"/>
        <c:tickLblPos val="nextTo"/>
        <c:spPr>
          <a:ln>
            <a:noFill/>
          </a:ln>
        </c:spPr>
        <c:crossAx val="187592704"/>
        <c:crosses val="autoZero"/>
        <c:auto val="1"/>
        <c:lblAlgn val="ctr"/>
        <c:lblOffset val="1000"/>
        <c:noMultiLvlLbl val="0"/>
      </c:catAx>
      <c:valAx>
        <c:axId val="187592704"/>
        <c:scaling>
          <c:orientation val="minMax"/>
          <c:max val="100000"/>
          <c:min val="0"/>
        </c:scaling>
        <c:delete val="0"/>
        <c:axPos val="b"/>
        <c:numFmt formatCode="General" sourceLinked="1"/>
        <c:majorTickMark val="out"/>
        <c:minorTickMark val="none"/>
        <c:tickLblPos val="nextTo"/>
        <c:spPr>
          <a:ln>
            <a:solidFill>
              <a:schemeClr val="tx1"/>
            </a:solidFill>
          </a:ln>
        </c:spPr>
        <c:crossAx val="187582720"/>
        <c:crosses val="autoZero"/>
        <c:crossBetween val="between"/>
        <c:majorUnit val="20000"/>
        <c:dispUnits>
          <c:builtInUnit val="thousands"/>
          <c:dispUnitsLbl>
            <c:tx>
              <c:rich>
                <a:bodyPr/>
                <a:lstStyle/>
                <a:p>
                  <a:pPr>
                    <a:defRPr sz="1400"/>
                  </a:pPr>
                  <a:r>
                    <a:rPr lang="en-GB" sz="1400"/>
                    <a:t>People (thousands)</a:t>
                  </a:r>
                </a:p>
              </c:rich>
            </c:tx>
          </c:dispUnitsLbl>
        </c:dispUnits>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1400"/>
              <a:t>Figure 5.10: Net migration, Scotland, 2001-02 to 2040-41</a:t>
            </a:r>
          </a:p>
        </c:rich>
      </c:tx>
      <c:overlay val="1"/>
    </c:title>
    <c:autoTitleDeleted val="0"/>
    <c:plotArea>
      <c:layout>
        <c:manualLayout>
          <c:layoutTarget val="inner"/>
          <c:xMode val="edge"/>
          <c:yMode val="edge"/>
          <c:x val="0.13544162830825551"/>
          <c:y val="0.12276200047663401"/>
          <c:w val="0.75495004240225716"/>
          <c:h val="0.728735453996609"/>
        </c:manualLayout>
      </c:layout>
      <c:lineChart>
        <c:grouping val="standard"/>
        <c:varyColors val="0"/>
        <c:ser>
          <c:idx val="1"/>
          <c:order val="0"/>
          <c:tx>
            <c:strRef>
              <c:f>'Data 5.10'!$A$22:$A$45</c:f>
              <c:strCache>
                <c:ptCount val="24"/>
                <c:pt idx="0">
                  <c:v>Projected</c:v>
                </c:pt>
              </c:strCache>
            </c:strRef>
          </c:tx>
          <c:spPr>
            <a:ln>
              <a:solidFill>
                <a:srgbClr val="90278E"/>
              </a:solidFill>
              <a:prstDash val="sysDot"/>
            </a:ln>
          </c:spPr>
          <c:marker>
            <c:symbol val="none"/>
          </c:marker>
          <c:dPt>
            <c:idx val="14"/>
            <c:bubble3D val="0"/>
            <c:extLst>
              <c:ext xmlns:c16="http://schemas.microsoft.com/office/drawing/2014/chart" uri="{C3380CC4-5D6E-409C-BE32-E72D297353CC}">
                <c16:uniqueId val="{00000000-F730-498F-8A8F-06D0B991F025}"/>
              </c:ext>
            </c:extLst>
          </c:dPt>
          <c:dPt>
            <c:idx val="37"/>
            <c:bubble3D val="0"/>
            <c:extLst>
              <c:ext xmlns:c16="http://schemas.microsoft.com/office/drawing/2014/chart" uri="{C3380CC4-5D6E-409C-BE32-E72D297353CC}">
                <c16:uniqueId val="{00000001-F730-498F-8A8F-06D0B991F025}"/>
              </c:ext>
            </c:extLst>
          </c:dPt>
          <c:dPt>
            <c:idx val="39"/>
            <c:marker>
              <c:symbol val="circle"/>
              <c:size val="10"/>
              <c:spPr>
                <a:solidFill>
                  <a:srgbClr val="90278E"/>
                </a:solidFill>
                <a:ln>
                  <a:noFill/>
                </a:ln>
              </c:spPr>
            </c:marker>
            <c:bubble3D val="0"/>
            <c:extLst>
              <c:ext xmlns:c16="http://schemas.microsoft.com/office/drawing/2014/chart" uri="{C3380CC4-5D6E-409C-BE32-E72D297353CC}">
                <c16:uniqueId val="{00000002-F730-498F-8A8F-06D0B991F025}"/>
              </c:ext>
            </c:extLst>
          </c:dPt>
          <c:dPt>
            <c:idx val="45"/>
            <c:marker>
              <c:symbol val="circle"/>
              <c:size val="8"/>
              <c:spPr>
                <a:solidFill>
                  <a:schemeClr val="tx2">
                    <a:lumMod val="75000"/>
                  </a:schemeClr>
                </a:solidFill>
                <a:ln>
                  <a:noFill/>
                </a:ln>
              </c:spPr>
            </c:marker>
            <c:bubble3D val="0"/>
            <c:extLst>
              <c:ext xmlns:c16="http://schemas.microsoft.com/office/drawing/2014/chart" uri="{C3380CC4-5D6E-409C-BE32-E72D297353CC}">
                <c16:uniqueId val="{00000003-F730-498F-8A8F-06D0B991F025}"/>
              </c:ext>
            </c:extLst>
          </c:dPt>
          <c:dLbls>
            <c:dLbl>
              <c:idx val="39"/>
              <c:tx>
                <c:rich>
                  <a:bodyPr/>
                  <a:lstStyle/>
                  <a:p>
                    <a:r>
                      <a:rPr lang="en-US">
                        <a:solidFill>
                          <a:srgbClr val="90278E"/>
                        </a:solidFill>
                      </a:rPr>
                      <a:t>14,600</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30-498F-8A8F-06D0B991F025}"/>
                </c:ext>
              </c:extLst>
            </c:dLbl>
            <c:dLbl>
              <c:idx val="45"/>
              <c:layout>
                <c:manualLayout>
                  <c:x val="-2.3076919788089959E-2"/>
                  <c:y val="-3.561643835616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30-498F-8A8F-06D0B991F025}"/>
                </c:ext>
              </c:extLst>
            </c:dLbl>
            <c:spPr>
              <a:noFill/>
              <a:ln>
                <a:noFill/>
              </a:ln>
              <a:effectLst/>
            </c:spPr>
            <c:txPr>
              <a:bodyPr/>
              <a:lstStyle/>
              <a:p>
                <a:pPr>
                  <a:defRPr b="1">
                    <a:solidFill>
                      <a:srgbClr val="90278E"/>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5.10'!$B$6:$B$45</c:f>
              <c:strCache>
                <c:ptCount val="4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pt idx="36">
                  <c:v>2037-38</c:v>
                </c:pt>
                <c:pt idx="37">
                  <c:v>2038-39</c:v>
                </c:pt>
                <c:pt idx="38">
                  <c:v>2039-40</c:v>
                </c:pt>
                <c:pt idx="39">
                  <c:v>2040-41</c:v>
                </c:pt>
              </c:strCache>
            </c:strRef>
          </c:cat>
          <c:val>
            <c:numRef>
              <c:f>'Data 5.10'!$C$6:$C$45</c:f>
              <c:numCache>
                <c:formatCode>#,##0</c:formatCode>
                <c:ptCount val="40"/>
                <c:pt idx="0">
                  <c:v>6300</c:v>
                </c:pt>
                <c:pt idx="1">
                  <c:v>5600</c:v>
                </c:pt>
                <c:pt idx="2">
                  <c:v>18600</c:v>
                </c:pt>
                <c:pt idx="3">
                  <c:v>25300</c:v>
                </c:pt>
                <c:pt idx="4">
                  <c:v>18800</c:v>
                </c:pt>
                <c:pt idx="5">
                  <c:v>33000</c:v>
                </c:pt>
                <c:pt idx="6">
                  <c:v>26400</c:v>
                </c:pt>
                <c:pt idx="7">
                  <c:v>24400</c:v>
                </c:pt>
                <c:pt idx="8">
                  <c:v>26100</c:v>
                </c:pt>
                <c:pt idx="9">
                  <c:v>30200</c:v>
                </c:pt>
                <c:pt idx="10">
                  <c:v>12700</c:v>
                </c:pt>
                <c:pt idx="11">
                  <c:v>10000</c:v>
                </c:pt>
                <c:pt idx="12">
                  <c:v>17600</c:v>
                </c:pt>
                <c:pt idx="13">
                  <c:v>28000</c:v>
                </c:pt>
                <c:pt idx="14">
                  <c:v>31700</c:v>
                </c:pt>
                <c:pt idx="15">
                  <c:v>23900</c:v>
                </c:pt>
                <c:pt idx="16">
                  <c:v>23500</c:v>
                </c:pt>
                <c:pt idx="17">
                  <c:v>21500</c:v>
                </c:pt>
                <c:pt idx="18">
                  <c:v>20400</c:v>
                </c:pt>
                <c:pt idx="19">
                  <c:v>18000</c:v>
                </c:pt>
                <c:pt idx="20">
                  <c:v>15500</c:v>
                </c:pt>
                <c:pt idx="21">
                  <c:v>14500</c:v>
                </c:pt>
                <c:pt idx="22">
                  <c:v>14600</c:v>
                </c:pt>
                <c:pt idx="23">
                  <c:v>14700</c:v>
                </c:pt>
                <c:pt idx="24">
                  <c:v>14800</c:v>
                </c:pt>
                <c:pt idx="25">
                  <c:v>14900</c:v>
                </c:pt>
                <c:pt idx="26">
                  <c:v>15000</c:v>
                </c:pt>
                <c:pt idx="27">
                  <c:v>15000</c:v>
                </c:pt>
                <c:pt idx="28">
                  <c:v>14900</c:v>
                </c:pt>
                <c:pt idx="29">
                  <c:v>14900</c:v>
                </c:pt>
                <c:pt idx="30">
                  <c:v>14800</c:v>
                </c:pt>
                <c:pt idx="31">
                  <c:v>14700</c:v>
                </c:pt>
                <c:pt idx="32">
                  <c:v>14600</c:v>
                </c:pt>
                <c:pt idx="33">
                  <c:v>14600</c:v>
                </c:pt>
                <c:pt idx="34">
                  <c:v>14500</c:v>
                </c:pt>
                <c:pt idx="35">
                  <c:v>14400</c:v>
                </c:pt>
                <c:pt idx="36">
                  <c:v>14500</c:v>
                </c:pt>
                <c:pt idx="37">
                  <c:v>14500</c:v>
                </c:pt>
                <c:pt idx="38">
                  <c:v>14500</c:v>
                </c:pt>
                <c:pt idx="39">
                  <c:v>14600</c:v>
                </c:pt>
              </c:numCache>
            </c:numRef>
          </c:val>
          <c:smooth val="0"/>
          <c:extLst>
            <c:ext xmlns:c16="http://schemas.microsoft.com/office/drawing/2014/chart" uri="{C3380CC4-5D6E-409C-BE32-E72D297353CC}">
              <c16:uniqueId val="{00000004-F730-498F-8A8F-06D0B991F025}"/>
            </c:ext>
          </c:extLst>
        </c:ser>
        <c:ser>
          <c:idx val="3"/>
          <c:order val="1"/>
          <c:tx>
            <c:strRef>
              <c:f>'Data 5.10'!$A$6:$A$21</c:f>
              <c:strCache>
                <c:ptCount val="16"/>
                <c:pt idx="0">
                  <c:v>Actual</c:v>
                </c:pt>
              </c:strCache>
            </c:strRef>
          </c:tx>
          <c:spPr>
            <a:ln>
              <a:solidFill>
                <a:srgbClr val="90278E"/>
              </a:solidFill>
            </a:ln>
          </c:spPr>
          <c:marker>
            <c:symbol val="none"/>
          </c:marker>
          <c:dPt>
            <c:idx val="14"/>
            <c:bubble3D val="0"/>
            <c:extLst>
              <c:ext xmlns:c16="http://schemas.microsoft.com/office/drawing/2014/chart" uri="{C3380CC4-5D6E-409C-BE32-E72D297353CC}">
                <c16:uniqueId val="{00000005-F730-498F-8A8F-06D0B991F025}"/>
              </c:ext>
            </c:extLst>
          </c:dPt>
          <c:dPt>
            <c:idx val="15"/>
            <c:marker>
              <c:symbol val="circle"/>
              <c:size val="10"/>
              <c:spPr>
                <a:solidFill>
                  <a:srgbClr val="90278E"/>
                </a:solidFill>
                <a:ln>
                  <a:noFill/>
                </a:ln>
              </c:spPr>
            </c:marker>
            <c:bubble3D val="0"/>
            <c:extLst>
              <c:ext xmlns:c16="http://schemas.microsoft.com/office/drawing/2014/chart" uri="{C3380CC4-5D6E-409C-BE32-E72D297353CC}">
                <c16:uniqueId val="{00000006-F730-498F-8A8F-06D0B991F025}"/>
              </c:ext>
            </c:extLst>
          </c:dPt>
          <c:dLbls>
            <c:dLbl>
              <c:idx val="15"/>
              <c:layout>
                <c:manualLayout>
                  <c:x val="-5.5516880019251508E-2"/>
                  <c:y val="6.2847270982443693E-2"/>
                </c:manualLayout>
              </c:layout>
              <c:tx>
                <c:rich>
                  <a:bodyPr/>
                  <a:lstStyle/>
                  <a:p>
                    <a:r>
                      <a:rPr lang="en-US">
                        <a:solidFill>
                          <a:srgbClr val="90278E"/>
                        </a:solidFill>
                      </a:rPr>
                      <a:t>23,900</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30-498F-8A8F-06D0B991F025}"/>
                </c:ext>
              </c:extLst>
            </c:dLbl>
            <c:spPr>
              <a:noFill/>
              <a:ln>
                <a:noFill/>
              </a:ln>
              <a:effectLst/>
            </c:spPr>
            <c:txPr>
              <a:bodyPr/>
              <a:lstStyle/>
              <a:p>
                <a:pPr>
                  <a:defRPr b="1">
                    <a:solidFill>
                      <a:srgbClr val="90278E"/>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5.10'!$B$6:$B$45</c:f>
              <c:strCache>
                <c:ptCount val="4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pt idx="36">
                  <c:v>2037-38</c:v>
                </c:pt>
                <c:pt idx="37">
                  <c:v>2038-39</c:v>
                </c:pt>
                <c:pt idx="38">
                  <c:v>2039-40</c:v>
                </c:pt>
                <c:pt idx="39">
                  <c:v>2040-41</c:v>
                </c:pt>
              </c:strCache>
            </c:strRef>
          </c:cat>
          <c:val>
            <c:numRef>
              <c:f>'Data 5.10'!$C$6:$C$21</c:f>
              <c:numCache>
                <c:formatCode>#,##0</c:formatCode>
                <c:ptCount val="16"/>
                <c:pt idx="0">
                  <c:v>6300</c:v>
                </c:pt>
                <c:pt idx="1">
                  <c:v>5600</c:v>
                </c:pt>
                <c:pt idx="2">
                  <c:v>18600</c:v>
                </c:pt>
                <c:pt idx="3">
                  <c:v>25300</c:v>
                </c:pt>
                <c:pt idx="4">
                  <c:v>18800</c:v>
                </c:pt>
                <c:pt idx="5">
                  <c:v>33000</c:v>
                </c:pt>
                <c:pt idx="6">
                  <c:v>26400</c:v>
                </c:pt>
                <c:pt idx="7">
                  <c:v>24400</c:v>
                </c:pt>
                <c:pt idx="8">
                  <c:v>26100</c:v>
                </c:pt>
                <c:pt idx="9">
                  <c:v>30200</c:v>
                </c:pt>
                <c:pt idx="10">
                  <c:v>12700</c:v>
                </c:pt>
                <c:pt idx="11">
                  <c:v>10000</c:v>
                </c:pt>
                <c:pt idx="12">
                  <c:v>17600</c:v>
                </c:pt>
                <c:pt idx="13">
                  <c:v>28000</c:v>
                </c:pt>
                <c:pt idx="14">
                  <c:v>31700</c:v>
                </c:pt>
                <c:pt idx="15">
                  <c:v>23900</c:v>
                </c:pt>
              </c:numCache>
            </c:numRef>
          </c:val>
          <c:smooth val="0"/>
          <c:extLst>
            <c:ext xmlns:c16="http://schemas.microsoft.com/office/drawing/2014/chart" uri="{C3380CC4-5D6E-409C-BE32-E72D297353CC}">
              <c16:uniqueId val="{00000007-F730-498F-8A8F-06D0B991F025}"/>
            </c:ext>
          </c:extLst>
        </c:ser>
        <c:dLbls>
          <c:showLegendKey val="0"/>
          <c:showVal val="0"/>
          <c:showCatName val="0"/>
          <c:showSerName val="0"/>
          <c:showPercent val="0"/>
          <c:showBubbleSize val="0"/>
        </c:dLbls>
        <c:smooth val="0"/>
        <c:axId val="187846016"/>
        <c:axId val="187864192"/>
      </c:lineChart>
      <c:catAx>
        <c:axId val="187846016"/>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a:pPr>
            <a:endParaRPr lang="en-US"/>
          </a:p>
        </c:txPr>
        <c:crossAx val="187864192"/>
        <c:crosses val="autoZero"/>
        <c:auto val="1"/>
        <c:lblAlgn val="ctr"/>
        <c:lblOffset val="100"/>
        <c:tickLblSkip val="3"/>
        <c:tickMarkSkip val="1"/>
        <c:noMultiLvlLbl val="0"/>
      </c:catAx>
      <c:valAx>
        <c:axId val="187864192"/>
        <c:scaling>
          <c:orientation val="minMax"/>
        </c:scaling>
        <c:delete val="0"/>
        <c:axPos val="l"/>
        <c:title>
          <c:tx>
            <c:rich>
              <a:bodyPr rot="-5400000" vert="horz"/>
              <a:lstStyle/>
              <a:p>
                <a:pPr>
                  <a:defRPr sz="1400"/>
                </a:pPr>
                <a:r>
                  <a:rPr lang="en-GB" sz="1400"/>
                  <a:t>Persons</a:t>
                </a:r>
              </a:p>
            </c:rich>
          </c:tx>
          <c:overlay val="0"/>
        </c:title>
        <c:numFmt formatCode="#,##0" sourceLinked="0"/>
        <c:majorTickMark val="out"/>
        <c:minorTickMark val="none"/>
        <c:tickLblPos val="nextTo"/>
        <c:spPr>
          <a:ln>
            <a:solidFill>
              <a:sysClr val="windowText" lastClr="000000"/>
            </a:solidFill>
          </a:ln>
        </c:spPr>
        <c:crossAx val="187846016"/>
        <c:crosses val="autoZero"/>
        <c:crossBetween val="midCat"/>
      </c:valAx>
      <c:spPr>
        <a:noFill/>
      </c:spPr>
    </c:plotArea>
    <c:plotVisOnly val="1"/>
    <c:dispBlanksAs val="gap"/>
    <c:showDLblsOverMax val="0"/>
  </c:chart>
  <c:spPr>
    <a:noFill/>
    <a:ln>
      <a:noFill/>
    </a:ln>
  </c:spPr>
  <c:txPr>
    <a:bodyPr/>
    <a:lstStyle/>
    <a:p>
      <a:pPr>
        <a:defRPr sz="1200">
          <a:latin typeface="Arial" panose="020B0604020202020204" pitchFamily="34" charset="0"/>
          <a:cs typeface="Arial" panose="020B0604020202020204" pitchFamily="34" charset="0"/>
        </a:defRPr>
      </a:pPr>
      <a:endParaRPr lang="en-US"/>
    </a:p>
  </c:txPr>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Figure 5.11: Projected population under variant migration assumptions</a:t>
            </a:r>
          </a:p>
        </c:rich>
      </c:tx>
      <c:layout>
        <c:manualLayout>
          <c:xMode val="edge"/>
          <c:yMode val="edge"/>
          <c:x val="0.14987689615721111"/>
          <c:y val="4.1994750656167978E-3"/>
        </c:manualLayout>
      </c:layout>
      <c:overlay val="1"/>
    </c:title>
    <c:autoTitleDeleted val="0"/>
    <c:plotArea>
      <c:layout>
        <c:manualLayout>
          <c:layoutTarget val="inner"/>
          <c:xMode val="edge"/>
          <c:yMode val="edge"/>
          <c:x val="0.1337504529105579"/>
          <c:y val="5.0925925925925923E-2"/>
          <c:w val="0.54607087409376953"/>
          <c:h val="0.83929753572470112"/>
        </c:manualLayout>
      </c:layout>
      <c:lineChart>
        <c:grouping val="standard"/>
        <c:varyColors val="0"/>
        <c:ser>
          <c:idx val="2"/>
          <c:order val="0"/>
          <c:tx>
            <c:strRef>
              <c:f>'Data 5.11'!$A$9</c:f>
              <c:strCache>
                <c:ptCount val="1"/>
                <c:pt idx="0">
                  <c:v>High Migration</c:v>
                </c:pt>
              </c:strCache>
            </c:strRef>
          </c:tx>
          <c:spPr>
            <a:ln>
              <a:solidFill>
                <a:srgbClr val="C893C7"/>
              </a:solidFill>
            </a:ln>
          </c:spPr>
          <c:marker>
            <c:symbol val="none"/>
          </c:marker>
          <c:dPt>
            <c:idx val="25"/>
            <c:marker>
              <c:symbol val="circle"/>
              <c:size val="6"/>
              <c:spPr>
                <a:solidFill>
                  <a:srgbClr val="C893C7"/>
                </a:solidFill>
                <a:ln>
                  <a:noFill/>
                </a:ln>
              </c:spPr>
            </c:marker>
            <c:bubble3D val="0"/>
            <c:extLst>
              <c:ext xmlns:c16="http://schemas.microsoft.com/office/drawing/2014/chart" uri="{C3380CC4-5D6E-409C-BE32-E72D297353CC}">
                <c16:uniqueId val="{00000000-3D23-4171-B674-8A02A1E2C3AE}"/>
              </c:ext>
            </c:extLst>
          </c:dPt>
          <c:cat>
            <c:numRef>
              <c:f>'Data 5.11'!$C$7:$AB$7</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5.11'!$C$9:$AB$9</c:f>
              <c:numCache>
                <c:formatCode>#,##0.00</c:formatCode>
                <c:ptCount val="26"/>
                <c:pt idx="0">
                  <c:v>5.4047000000000001</c:v>
                </c:pt>
                <c:pt idx="1">
                  <c:v>5.4302890000000001</c:v>
                </c:pt>
                <c:pt idx="2">
                  <c:v>5.4620569999999997</c:v>
                </c:pt>
                <c:pt idx="3">
                  <c:v>5.4921959999999999</c:v>
                </c:pt>
                <c:pt idx="4">
                  <c:v>5.521566</c:v>
                </c:pt>
                <c:pt idx="5">
                  <c:v>5.5487440000000001</c:v>
                </c:pt>
                <c:pt idx="6">
                  <c:v>5.5735979999999996</c:v>
                </c:pt>
                <c:pt idx="7">
                  <c:v>5.5975450000000002</c:v>
                </c:pt>
                <c:pt idx="8">
                  <c:v>5.6215279999999996</c:v>
                </c:pt>
                <c:pt idx="9">
                  <c:v>5.6454399999999998</c:v>
                </c:pt>
                <c:pt idx="10">
                  <c:v>5.6691320000000003</c:v>
                </c:pt>
                <c:pt idx="11">
                  <c:v>5.6924929999999998</c:v>
                </c:pt>
                <c:pt idx="12">
                  <c:v>5.7154639999999999</c:v>
                </c:pt>
                <c:pt idx="13">
                  <c:v>5.737914</c:v>
                </c:pt>
                <c:pt idx="14">
                  <c:v>5.759684</c:v>
                </c:pt>
                <c:pt idx="15">
                  <c:v>5.7808010000000003</c:v>
                </c:pt>
                <c:pt idx="16">
                  <c:v>5.8012040000000002</c:v>
                </c:pt>
                <c:pt idx="17">
                  <c:v>5.8208510000000002</c:v>
                </c:pt>
                <c:pt idx="18">
                  <c:v>5.8397680000000003</c:v>
                </c:pt>
                <c:pt idx="19">
                  <c:v>5.8580370000000004</c:v>
                </c:pt>
                <c:pt idx="20">
                  <c:v>5.8757700000000002</c:v>
                </c:pt>
                <c:pt idx="21">
                  <c:v>5.8930100000000003</c:v>
                </c:pt>
                <c:pt idx="22">
                  <c:v>5.9099190000000004</c:v>
                </c:pt>
                <c:pt idx="23">
                  <c:v>5.9265889999999999</c:v>
                </c:pt>
                <c:pt idx="24">
                  <c:v>5.9430370000000003</c:v>
                </c:pt>
                <c:pt idx="25">
                  <c:v>5.959219</c:v>
                </c:pt>
              </c:numCache>
            </c:numRef>
          </c:val>
          <c:smooth val="0"/>
          <c:extLst>
            <c:ext xmlns:c16="http://schemas.microsoft.com/office/drawing/2014/chart" uri="{C3380CC4-5D6E-409C-BE32-E72D297353CC}">
              <c16:uniqueId val="{00000001-3D23-4171-B674-8A02A1E2C3AE}"/>
            </c:ext>
          </c:extLst>
        </c:ser>
        <c:ser>
          <c:idx val="3"/>
          <c:order val="1"/>
          <c:tx>
            <c:strRef>
              <c:f>'Data 5.11'!$A$10</c:f>
              <c:strCache>
                <c:ptCount val="1"/>
                <c:pt idx="0">
                  <c:v>Low Migration</c:v>
                </c:pt>
              </c:strCache>
            </c:strRef>
          </c:tx>
          <c:spPr>
            <a:ln>
              <a:solidFill>
                <a:srgbClr val="C893C7"/>
              </a:solidFill>
            </a:ln>
          </c:spPr>
          <c:marker>
            <c:symbol val="none"/>
          </c:marker>
          <c:dPt>
            <c:idx val="25"/>
            <c:marker>
              <c:symbol val="circle"/>
              <c:size val="6"/>
              <c:spPr>
                <a:solidFill>
                  <a:srgbClr val="C893C7"/>
                </a:solidFill>
                <a:ln>
                  <a:noFill/>
                </a:ln>
              </c:spPr>
            </c:marker>
            <c:bubble3D val="0"/>
            <c:extLst>
              <c:ext xmlns:c16="http://schemas.microsoft.com/office/drawing/2014/chart" uri="{C3380CC4-5D6E-409C-BE32-E72D297353CC}">
                <c16:uniqueId val="{00000002-3D23-4171-B674-8A02A1E2C3AE}"/>
              </c:ext>
            </c:extLst>
          </c:dPt>
          <c:cat>
            <c:numRef>
              <c:f>'Data 5.11'!$C$7:$AB$7</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5.11'!$C$10:$AB$10</c:f>
              <c:numCache>
                <c:formatCode>#,##0.00</c:formatCode>
                <c:ptCount val="26"/>
                <c:pt idx="0">
                  <c:v>5.4047000000000001</c:v>
                </c:pt>
                <c:pt idx="1">
                  <c:v>5.4217009999999997</c:v>
                </c:pt>
                <c:pt idx="2">
                  <c:v>5.4360989999999996</c:v>
                </c:pt>
                <c:pt idx="3">
                  <c:v>5.4484320000000004</c:v>
                </c:pt>
                <c:pt idx="4">
                  <c:v>5.4596169999999997</c:v>
                </c:pt>
                <c:pt idx="5">
                  <c:v>5.468153</c:v>
                </c:pt>
                <c:pt idx="6">
                  <c:v>5.473922</c:v>
                </c:pt>
                <c:pt idx="7">
                  <c:v>5.4783350000000004</c:v>
                </c:pt>
                <c:pt idx="8">
                  <c:v>5.4823259999999996</c:v>
                </c:pt>
                <c:pt idx="9">
                  <c:v>5.4857839999999998</c:v>
                </c:pt>
                <c:pt idx="10">
                  <c:v>5.4885380000000001</c:v>
                </c:pt>
                <c:pt idx="11">
                  <c:v>5.490532</c:v>
                </c:pt>
                <c:pt idx="12">
                  <c:v>5.4916989999999997</c:v>
                </c:pt>
                <c:pt idx="13">
                  <c:v>5.4919450000000003</c:v>
                </c:pt>
                <c:pt idx="14">
                  <c:v>5.4911700000000003</c:v>
                </c:pt>
                <c:pt idx="15">
                  <c:v>5.4894030000000003</c:v>
                </c:pt>
                <c:pt idx="16">
                  <c:v>5.4865959999999996</c:v>
                </c:pt>
                <c:pt idx="17">
                  <c:v>5.4827880000000002</c:v>
                </c:pt>
                <c:pt idx="18">
                  <c:v>5.4780540000000002</c:v>
                </c:pt>
                <c:pt idx="19">
                  <c:v>5.4724890000000004</c:v>
                </c:pt>
                <c:pt idx="20">
                  <c:v>5.4661660000000003</c:v>
                </c:pt>
                <c:pt idx="21">
                  <c:v>5.4592270000000003</c:v>
                </c:pt>
                <c:pt idx="22">
                  <c:v>5.4517819999999997</c:v>
                </c:pt>
                <c:pt idx="23">
                  <c:v>5.4439539999999997</c:v>
                </c:pt>
                <c:pt idx="24">
                  <c:v>5.4357629999999997</c:v>
                </c:pt>
                <c:pt idx="25">
                  <c:v>5.4271729999999998</c:v>
                </c:pt>
              </c:numCache>
            </c:numRef>
          </c:val>
          <c:smooth val="0"/>
          <c:extLst>
            <c:ext xmlns:c16="http://schemas.microsoft.com/office/drawing/2014/chart" uri="{C3380CC4-5D6E-409C-BE32-E72D297353CC}">
              <c16:uniqueId val="{00000003-3D23-4171-B674-8A02A1E2C3AE}"/>
            </c:ext>
          </c:extLst>
        </c:ser>
        <c:ser>
          <c:idx val="4"/>
          <c:order val="2"/>
          <c:tx>
            <c:strRef>
              <c:f>'Data 5.11'!$A$11</c:f>
              <c:strCache>
                <c:ptCount val="1"/>
                <c:pt idx="0">
                  <c:v>Zero Net Migration</c:v>
                </c:pt>
              </c:strCache>
            </c:strRef>
          </c:tx>
          <c:spPr>
            <a:ln>
              <a:solidFill>
                <a:srgbClr val="C893C7"/>
              </a:solidFill>
            </a:ln>
          </c:spPr>
          <c:marker>
            <c:symbol val="none"/>
          </c:marker>
          <c:dPt>
            <c:idx val="25"/>
            <c:marker>
              <c:symbol val="circle"/>
              <c:size val="6"/>
              <c:spPr>
                <a:solidFill>
                  <a:srgbClr val="C893C7"/>
                </a:solidFill>
                <a:ln>
                  <a:noFill/>
                </a:ln>
              </c:spPr>
            </c:marker>
            <c:bubble3D val="0"/>
            <c:extLst>
              <c:ext xmlns:c16="http://schemas.microsoft.com/office/drawing/2014/chart" uri="{C3380CC4-5D6E-409C-BE32-E72D297353CC}">
                <c16:uniqueId val="{00000004-3D23-4171-B674-8A02A1E2C3AE}"/>
              </c:ext>
            </c:extLst>
          </c:dPt>
          <c:cat>
            <c:numRef>
              <c:f>'Data 5.11'!$C$7:$AB$7</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5.11'!$C$11:$AB$11</c:f>
              <c:numCache>
                <c:formatCode>#,##0.00</c:formatCode>
                <c:ptCount val="26"/>
                <c:pt idx="0">
                  <c:v>5.4047000000000001</c:v>
                </c:pt>
                <c:pt idx="1">
                  <c:v>5.4006769999999999</c:v>
                </c:pt>
                <c:pt idx="2">
                  <c:v>5.3995360000000003</c:v>
                </c:pt>
                <c:pt idx="3">
                  <c:v>5.3981329999999996</c:v>
                </c:pt>
                <c:pt idx="4">
                  <c:v>5.3963979999999996</c:v>
                </c:pt>
                <c:pt idx="5">
                  <c:v>5.3942490000000003</c:v>
                </c:pt>
                <c:pt idx="6">
                  <c:v>5.3916529999999998</c:v>
                </c:pt>
                <c:pt idx="7">
                  <c:v>5.3885350000000001</c:v>
                </c:pt>
                <c:pt idx="8">
                  <c:v>5.3847370000000003</c:v>
                </c:pt>
                <c:pt idx="9">
                  <c:v>5.3801009999999998</c:v>
                </c:pt>
                <c:pt idx="10">
                  <c:v>5.3744909999999999</c:v>
                </c:pt>
                <c:pt idx="11">
                  <c:v>5.3677809999999999</c:v>
                </c:pt>
                <c:pt idx="12">
                  <c:v>5.3599399999999999</c:v>
                </c:pt>
                <c:pt idx="13">
                  <c:v>5.3509120000000001</c:v>
                </c:pt>
                <c:pt idx="14">
                  <c:v>5.3406560000000001</c:v>
                </c:pt>
                <c:pt idx="15">
                  <c:v>5.3292109999999999</c:v>
                </c:pt>
                <c:pt idx="16">
                  <c:v>5.3166209999999996</c:v>
                </c:pt>
                <c:pt idx="17">
                  <c:v>5.3029460000000004</c:v>
                </c:pt>
                <c:pt idx="18">
                  <c:v>5.2882689999999997</c:v>
                </c:pt>
                <c:pt idx="19">
                  <c:v>5.2727120000000003</c:v>
                </c:pt>
                <c:pt idx="20">
                  <c:v>5.2563750000000002</c:v>
                </c:pt>
                <c:pt idx="21">
                  <c:v>5.2393840000000003</c:v>
                </c:pt>
                <c:pt idx="22">
                  <c:v>5.2218349999999996</c:v>
                </c:pt>
                <c:pt idx="23">
                  <c:v>5.2038099999999998</c:v>
                </c:pt>
                <c:pt idx="24">
                  <c:v>5.1853350000000002</c:v>
                </c:pt>
                <c:pt idx="25">
                  <c:v>5.1663829999999997</c:v>
                </c:pt>
              </c:numCache>
            </c:numRef>
          </c:val>
          <c:smooth val="0"/>
          <c:extLst>
            <c:ext xmlns:c16="http://schemas.microsoft.com/office/drawing/2014/chart" uri="{C3380CC4-5D6E-409C-BE32-E72D297353CC}">
              <c16:uniqueId val="{00000005-3D23-4171-B674-8A02A1E2C3AE}"/>
            </c:ext>
          </c:extLst>
        </c:ser>
        <c:ser>
          <c:idx val="5"/>
          <c:order val="3"/>
          <c:tx>
            <c:strRef>
              <c:f>'Data 5.11'!$A$12</c:f>
              <c:strCache>
                <c:ptCount val="1"/>
                <c:pt idx="0">
                  <c:v>50% more EU Migration</c:v>
                </c:pt>
              </c:strCache>
            </c:strRef>
          </c:tx>
          <c:spPr>
            <a:ln>
              <a:solidFill>
                <a:srgbClr val="C893C7"/>
              </a:solidFill>
            </a:ln>
          </c:spPr>
          <c:marker>
            <c:symbol val="none"/>
          </c:marker>
          <c:dPt>
            <c:idx val="25"/>
            <c:marker>
              <c:symbol val="circle"/>
              <c:size val="6"/>
              <c:spPr>
                <a:solidFill>
                  <a:srgbClr val="C893C7"/>
                </a:solidFill>
                <a:ln>
                  <a:noFill/>
                </a:ln>
              </c:spPr>
            </c:marker>
            <c:bubble3D val="0"/>
            <c:extLst>
              <c:ext xmlns:c16="http://schemas.microsoft.com/office/drawing/2014/chart" uri="{C3380CC4-5D6E-409C-BE32-E72D297353CC}">
                <c16:uniqueId val="{00000006-3D23-4171-B674-8A02A1E2C3AE}"/>
              </c:ext>
            </c:extLst>
          </c:dPt>
          <c:cat>
            <c:numRef>
              <c:f>'Data 5.11'!$C$7:$AB$7</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5.11'!$C$12:$AB$12</c:f>
              <c:numCache>
                <c:formatCode>#,##0.00</c:formatCode>
                <c:ptCount val="26"/>
                <c:pt idx="0">
                  <c:v>5.4047000000000001</c:v>
                </c:pt>
                <c:pt idx="1">
                  <c:v>5.4259979999999999</c:v>
                </c:pt>
                <c:pt idx="2">
                  <c:v>5.4490809999999996</c:v>
                </c:pt>
                <c:pt idx="3">
                  <c:v>5.4739050000000002</c:v>
                </c:pt>
                <c:pt idx="4">
                  <c:v>5.4977</c:v>
                </c:pt>
                <c:pt idx="5">
                  <c:v>5.5189789999999999</c:v>
                </c:pt>
                <c:pt idx="6">
                  <c:v>5.5374720000000002</c:v>
                </c:pt>
                <c:pt idx="7">
                  <c:v>5.5547620000000002</c:v>
                </c:pt>
                <c:pt idx="8">
                  <c:v>5.5719729999999998</c:v>
                </c:pt>
                <c:pt idx="9">
                  <c:v>5.5889709999999999</c:v>
                </c:pt>
                <c:pt idx="10">
                  <c:v>5.6055960000000002</c:v>
                </c:pt>
                <c:pt idx="11">
                  <c:v>5.6217779999999999</c:v>
                </c:pt>
                <c:pt idx="12">
                  <c:v>5.6374890000000004</c:v>
                </c:pt>
                <c:pt idx="13">
                  <c:v>5.6525759999999998</c:v>
                </c:pt>
                <c:pt idx="14">
                  <c:v>5.6669049999999999</c:v>
                </c:pt>
                <c:pt idx="15">
                  <c:v>5.6805430000000001</c:v>
                </c:pt>
                <c:pt idx="16">
                  <c:v>5.6933730000000002</c:v>
                </c:pt>
                <c:pt idx="17">
                  <c:v>5.7054070000000001</c:v>
                </c:pt>
                <c:pt idx="18">
                  <c:v>5.7167009999999996</c:v>
                </c:pt>
                <c:pt idx="19">
                  <c:v>5.7273110000000003</c:v>
                </c:pt>
                <c:pt idx="20">
                  <c:v>5.7373310000000002</c:v>
                </c:pt>
                <c:pt idx="21">
                  <c:v>5.7468659999999998</c:v>
                </c:pt>
                <c:pt idx="22">
                  <c:v>5.7560349999999998</c:v>
                </c:pt>
                <c:pt idx="23">
                  <c:v>5.7649210000000002</c:v>
                </c:pt>
                <c:pt idx="24">
                  <c:v>5.7735510000000003</c:v>
                </c:pt>
                <c:pt idx="25">
                  <c:v>5.7818930000000002</c:v>
                </c:pt>
              </c:numCache>
            </c:numRef>
          </c:val>
          <c:smooth val="0"/>
          <c:extLst>
            <c:ext xmlns:c16="http://schemas.microsoft.com/office/drawing/2014/chart" uri="{C3380CC4-5D6E-409C-BE32-E72D297353CC}">
              <c16:uniqueId val="{00000007-3D23-4171-B674-8A02A1E2C3AE}"/>
            </c:ext>
          </c:extLst>
        </c:ser>
        <c:ser>
          <c:idx val="6"/>
          <c:order val="4"/>
          <c:tx>
            <c:strRef>
              <c:f>'Data 5.11'!$A$13</c:f>
              <c:strCache>
                <c:ptCount val="1"/>
                <c:pt idx="0">
                  <c:v>50% less EU Migration</c:v>
                </c:pt>
              </c:strCache>
            </c:strRef>
          </c:tx>
          <c:spPr>
            <a:ln>
              <a:solidFill>
                <a:srgbClr val="C893C7"/>
              </a:solidFill>
            </a:ln>
          </c:spPr>
          <c:marker>
            <c:symbol val="none"/>
          </c:marker>
          <c:dPt>
            <c:idx val="25"/>
            <c:marker>
              <c:symbol val="circle"/>
              <c:size val="6"/>
              <c:spPr>
                <a:solidFill>
                  <a:srgbClr val="C893C7"/>
                </a:solidFill>
                <a:ln>
                  <a:noFill/>
                </a:ln>
              </c:spPr>
            </c:marker>
            <c:bubble3D val="0"/>
            <c:extLst>
              <c:ext xmlns:c16="http://schemas.microsoft.com/office/drawing/2014/chart" uri="{C3380CC4-5D6E-409C-BE32-E72D297353CC}">
                <c16:uniqueId val="{00000008-3D23-4171-B674-8A02A1E2C3AE}"/>
              </c:ext>
            </c:extLst>
          </c:dPt>
          <c:cat>
            <c:numRef>
              <c:f>'Data 5.11'!$C$7:$AB$7</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5.11'!$C$13:$AB$13</c:f>
              <c:numCache>
                <c:formatCode>#,##0.00</c:formatCode>
                <c:ptCount val="26"/>
                <c:pt idx="0">
                  <c:v>5.4047000000000001</c:v>
                </c:pt>
                <c:pt idx="1">
                  <c:v>5.4259979999999999</c:v>
                </c:pt>
                <c:pt idx="2">
                  <c:v>5.4490809999999996</c:v>
                </c:pt>
                <c:pt idx="3">
                  <c:v>5.4667370000000002</c:v>
                </c:pt>
                <c:pt idx="4">
                  <c:v>5.4835330000000004</c:v>
                </c:pt>
                <c:pt idx="5">
                  <c:v>5.4979630000000004</c:v>
                </c:pt>
                <c:pt idx="6">
                  <c:v>5.5100809999999996</c:v>
                </c:pt>
                <c:pt idx="7">
                  <c:v>5.5211620000000003</c:v>
                </c:pt>
                <c:pt idx="8">
                  <c:v>5.5319349999999998</c:v>
                </c:pt>
                <c:pt idx="9">
                  <c:v>5.5422940000000001</c:v>
                </c:pt>
                <c:pt idx="10">
                  <c:v>5.5521000000000003</c:v>
                </c:pt>
                <c:pt idx="11">
                  <c:v>5.5612310000000003</c:v>
                </c:pt>
                <c:pt idx="12">
                  <c:v>5.5696640000000004</c:v>
                </c:pt>
                <c:pt idx="13">
                  <c:v>5.5772690000000003</c:v>
                </c:pt>
                <c:pt idx="14">
                  <c:v>5.5838919999999996</c:v>
                </c:pt>
                <c:pt idx="15">
                  <c:v>5.5896249999999998</c:v>
                </c:pt>
                <c:pt idx="16">
                  <c:v>5.5943690000000004</c:v>
                </c:pt>
                <c:pt idx="17">
                  <c:v>5.5981740000000002</c:v>
                </c:pt>
                <c:pt idx="18">
                  <c:v>5.6010739999999997</c:v>
                </c:pt>
                <c:pt idx="19">
                  <c:v>5.6031550000000001</c:v>
                </c:pt>
                <c:pt idx="20">
                  <c:v>5.6045199999999999</c:v>
                </c:pt>
                <c:pt idx="21">
                  <c:v>5.605289</c:v>
                </c:pt>
                <c:pt idx="22">
                  <c:v>5.6056210000000002</c:v>
                </c:pt>
                <c:pt idx="23">
                  <c:v>5.6055859999999997</c:v>
                </c:pt>
                <c:pt idx="24">
                  <c:v>5.6052109999999997</c:v>
                </c:pt>
                <c:pt idx="25">
                  <c:v>5.6044989999999997</c:v>
                </c:pt>
              </c:numCache>
            </c:numRef>
          </c:val>
          <c:smooth val="0"/>
          <c:extLst>
            <c:ext xmlns:c16="http://schemas.microsoft.com/office/drawing/2014/chart" uri="{C3380CC4-5D6E-409C-BE32-E72D297353CC}">
              <c16:uniqueId val="{00000009-3D23-4171-B674-8A02A1E2C3AE}"/>
            </c:ext>
          </c:extLst>
        </c:ser>
        <c:ser>
          <c:idx val="0"/>
          <c:order val="5"/>
          <c:tx>
            <c:strRef>
              <c:f>'Data 5.11'!$A$14</c:f>
              <c:strCache>
                <c:ptCount val="1"/>
                <c:pt idx="0">
                  <c:v>Zero EU Migration</c:v>
                </c:pt>
              </c:strCache>
            </c:strRef>
          </c:tx>
          <c:spPr>
            <a:ln>
              <a:solidFill>
                <a:srgbClr val="C893C7"/>
              </a:solidFill>
            </a:ln>
          </c:spPr>
          <c:marker>
            <c:symbol val="none"/>
          </c:marker>
          <c:dPt>
            <c:idx val="0"/>
            <c:bubble3D val="0"/>
            <c:extLst>
              <c:ext xmlns:c16="http://schemas.microsoft.com/office/drawing/2014/chart" uri="{C3380CC4-5D6E-409C-BE32-E72D297353CC}">
                <c16:uniqueId val="{0000000A-3D23-4171-B674-8A02A1E2C3AE}"/>
              </c:ext>
            </c:extLst>
          </c:dPt>
          <c:dPt>
            <c:idx val="25"/>
            <c:marker>
              <c:symbol val="circle"/>
              <c:size val="6"/>
              <c:spPr>
                <a:solidFill>
                  <a:srgbClr val="C893C7"/>
                </a:solidFill>
                <a:ln>
                  <a:noFill/>
                </a:ln>
              </c:spPr>
            </c:marker>
            <c:bubble3D val="0"/>
            <c:extLst>
              <c:ext xmlns:c16="http://schemas.microsoft.com/office/drawing/2014/chart" uri="{C3380CC4-5D6E-409C-BE32-E72D297353CC}">
                <c16:uniqueId val="{0000000B-3D23-4171-B674-8A02A1E2C3AE}"/>
              </c:ext>
            </c:extLst>
          </c:dPt>
          <c:cat>
            <c:numRef>
              <c:f>'Data 5.11'!$C$7:$AB$7</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5.11'!$C$14:$AB$14</c:f>
              <c:numCache>
                <c:formatCode>#,##0.00</c:formatCode>
                <c:ptCount val="26"/>
                <c:pt idx="0">
                  <c:v>5.4047000000000001</c:v>
                </c:pt>
                <c:pt idx="1">
                  <c:v>5.4259979999999999</c:v>
                </c:pt>
                <c:pt idx="2">
                  <c:v>5.4490809999999996</c:v>
                </c:pt>
                <c:pt idx="3">
                  <c:v>5.4631829999999999</c:v>
                </c:pt>
                <c:pt idx="4">
                  <c:v>5.4764720000000002</c:v>
                </c:pt>
                <c:pt idx="5">
                  <c:v>5.4874790000000004</c:v>
                </c:pt>
                <c:pt idx="6">
                  <c:v>5.4964110000000002</c:v>
                </c:pt>
                <c:pt idx="7">
                  <c:v>5.5043769999999999</c:v>
                </c:pt>
                <c:pt idx="8">
                  <c:v>5.5119389999999999</c:v>
                </c:pt>
                <c:pt idx="9">
                  <c:v>5.518999</c:v>
                </c:pt>
                <c:pt idx="10">
                  <c:v>5.5253800000000002</c:v>
                </c:pt>
                <c:pt idx="11">
                  <c:v>5.5309840000000001</c:v>
                </c:pt>
                <c:pt idx="12">
                  <c:v>5.5357799999999999</c:v>
                </c:pt>
                <c:pt idx="13">
                  <c:v>5.5396429999999999</c:v>
                </c:pt>
                <c:pt idx="14">
                  <c:v>5.54244</c:v>
                </c:pt>
                <c:pt idx="15">
                  <c:v>5.5442330000000002</c:v>
                </c:pt>
                <c:pt idx="16">
                  <c:v>5.5449479999999998</c:v>
                </c:pt>
                <c:pt idx="17">
                  <c:v>5.5446239999999998</c:v>
                </c:pt>
                <c:pt idx="18">
                  <c:v>5.5433180000000002</c:v>
                </c:pt>
                <c:pt idx="19">
                  <c:v>5.541137</c:v>
                </c:pt>
                <c:pt idx="20">
                  <c:v>5.5382040000000003</c:v>
                </c:pt>
                <c:pt idx="21">
                  <c:v>5.5346089999999997</c:v>
                </c:pt>
                <c:pt idx="22">
                  <c:v>5.5305289999999996</c:v>
                </c:pt>
                <c:pt idx="23">
                  <c:v>5.5260470000000002</c:v>
                </c:pt>
                <c:pt idx="24">
                  <c:v>5.5211949999999996</c:v>
                </c:pt>
                <c:pt idx="25">
                  <c:v>5.515949</c:v>
                </c:pt>
              </c:numCache>
            </c:numRef>
          </c:val>
          <c:smooth val="0"/>
          <c:extLst>
            <c:ext xmlns:c16="http://schemas.microsoft.com/office/drawing/2014/chart" uri="{C3380CC4-5D6E-409C-BE32-E72D297353CC}">
              <c16:uniqueId val="{0000000C-3D23-4171-B674-8A02A1E2C3AE}"/>
            </c:ext>
          </c:extLst>
        </c:ser>
        <c:ser>
          <c:idx val="1"/>
          <c:order val="6"/>
          <c:tx>
            <c:strRef>
              <c:f>'Data 5.11'!$A$8</c:f>
              <c:strCache>
                <c:ptCount val="1"/>
                <c:pt idx="0">
                  <c:v>Principal</c:v>
                </c:pt>
              </c:strCache>
            </c:strRef>
          </c:tx>
          <c:spPr>
            <a:ln>
              <a:solidFill>
                <a:srgbClr val="90278E"/>
              </a:solidFill>
            </a:ln>
          </c:spPr>
          <c:marker>
            <c:symbol val="none"/>
          </c:marker>
          <c:dPt>
            <c:idx val="0"/>
            <c:marker>
              <c:symbol val="circle"/>
              <c:size val="8"/>
              <c:spPr>
                <a:solidFill>
                  <a:srgbClr val="90278E"/>
                </a:solidFill>
                <a:ln>
                  <a:noFill/>
                </a:ln>
              </c:spPr>
            </c:marker>
            <c:bubble3D val="0"/>
            <c:extLst>
              <c:ext xmlns:c16="http://schemas.microsoft.com/office/drawing/2014/chart" uri="{C3380CC4-5D6E-409C-BE32-E72D297353CC}">
                <c16:uniqueId val="{0000000D-3D23-4171-B674-8A02A1E2C3AE}"/>
              </c:ext>
            </c:extLst>
          </c:dPt>
          <c:dPt>
            <c:idx val="25"/>
            <c:marker>
              <c:symbol val="circle"/>
              <c:size val="8"/>
              <c:spPr>
                <a:solidFill>
                  <a:srgbClr val="90278E"/>
                </a:solidFill>
                <a:ln>
                  <a:noFill/>
                </a:ln>
              </c:spPr>
            </c:marker>
            <c:bubble3D val="0"/>
            <c:extLst>
              <c:ext xmlns:c16="http://schemas.microsoft.com/office/drawing/2014/chart" uri="{C3380CC4-5D6E-409C-BE32-E72D297353CC}">
                <c16:uniqueId val="{0000000E-3D23-4171-B674-8A02A1E2C3AE}"/>
              </c:ext>
            </c:extLst>
          </c:dPt>
          <c:cat>
            <c:numRef>
              <c:f>'Data 5.11'!$C$7:$AB$7</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5.11'!$C$8:$AB$8</c:f>
              <c:numCache>
                <c:formatCode>#,##0.00</c:formatCode>
                <c:ptCount val="26"/>
                <c:pt idx="0">
                  <c:v>5.4047000000000001</c:v>
                </c:pt>
                <c:pt idx="1">
                  <c:v>5.4259979999999999</c:v>
                </c:pt>
                <c:pt idx="2">
                  <c:v>5.4490800000000004</c:v>
                </c:pt>
                <c:pt idx="3">
                  <c:v>5.4703239999999997</c:v>
                </c:pt>
                <c:pt idx="4">
                  <c:v>5.4906040000000003</c:v>
                </c:pt>
                <c:pt idx="5">
                  <c:v>5.5084609999999996</c:v>
                </c:pt>
                <c:pt idx="6">
                  <c:v>5.5237759999999998</c:v>
                </c:pt>
                <c:pt idx="7">
                  <c:v>5.5379589999999999</c:v>
                </c:pt>
                <c:pt idx="8">
                  <c:v>5.5519410000000002</c:v>
                </c:pt>
                <c:pt idx="9">
                  <c:v>5.5656119999999998</c:v>
                </c:pt>
                <c:pt idx="10">
                  <c:v>5.5788219999999997</c:v>
                </c:pt>
                <c:pt idx="11">
                  <c:v>5.5914710000000003</c:v>
                </c:pt>
                <c:pt idx="12">
                  <c:v>5.6035430000000002</c:v>
                </c:pt>
                <c:pt idx="13">
                  <c:v>5.614884</c:v>
                </c:pt>
                <c:pt idx="14">
                  <c:v>5.6253700000000002</c:v>
                </c:pt>
                <c:pt idx="15">
                  <c:v>5.6350610000000003</c:v>
                </c:pt>
                <c:pt idx="16">
                  <c:v>5.6438569999999997</c:v>
                </c:pt>
                <c:pt idx="17">
                  <c:v>5.6517850000000003</c:v>
                </c:pt>
                <c:pt idx="18">
                  <c:v>5.6588710000000004</c:v>
                </c:pt>
                <c:pt idx="19">
                  <c:v>5.6652089999999999</c:v>
                </c:pt>
                <c:pt idx="20">
                  <c:v>5.6708949999999998</c:v>
                </c:pt>
                <c:pt idx="21">
                  <c:v>5.6760450000000002</c:v>
                </c:pt>
                <c:pt idx="22">
                  <c:v>5.6808040000000002</c:v>
                </c:pt>
                <c:pt idx="23">
                  <c:v>5.685244</c:v>
                </c:pt>
                <c:pt idx="24">
                  <c:v>5.6893950000000002</c:v>
                </c:pt>
                <c:pt idx="25">
                  <c:v>5.6932010000000002</c:v>
                </c:pt>
              </c:numCache>
            </c:numRef>
          </c:val>
          <c:smooth val="0"/>
          <c:extLst>
            <c:ext xmlns:c16="http://schemas.microsoft.com/office/drawing/2014/chart" uri="{C3380CC4-5D6E-409C-BE32-E72D297353CC}">
              <c16:uniqueId val="{0000000F-3D23-4171-B674-8A02A1E2C3AE}"/>
            </c:ext>
          </c:extLst>
        </c:ser>
        <c:dLbls>
          <c:showLegendKey val="0"/>
          <c:showVal val="0"/>
          <c:showCatName val="0"/>
          <c:showSerName val="0"/>
          <c:showPercent val="0"/>
          <c:showBubbleSize val="0"/>
        </c:dLbls>
        <c:smooth val="0"/>
        <c:axId val="188171776"/>
        <c:axId val="188173696"/>
      </c:lineChart>
      <c:catAx>
        <c:axId val="188171776"/>
        <c:scaling>
          <c:orientation val="minMax"/>
        </c:scaling>
        <c:delete val="0"/>
        <c:axPos val="b"/>
        <c:title>
          <c:tx>
            <c:rich>
              <a:bodyPr/>
              <a:lstStyle/>
              <a:p>
                <a:pPr>
                  <a:defRPr sz="1400"/>
                </a:pPr>
                <a:r>
                  <a:rPr lang="en-GB" sz="1400"/>
                  <a:t>Year</a:t>
                </a:r>
              </a:p>
            </c:rich>
          </c:tx>
          <c:overlay val="0"/>
        </c:title>
        <c:numFmt formatCode="General" sourceLinked="1"/>
        <c:majorTickMark val="out"/>
        <c:minorTickMark val="none"/>
        <c:tickLblPos val="nextTo"/>
        <c:spPr>
          <a:ln>
            <a:noFill/>
          </a:ln>
        </c:spPr>
        <c:txPr>
          <a:bodyPr/>
          <a:lstStyle/>
          <a:p>
            <a:pPr>
              <a:defRPr sz="1200"/>
            </a:pPr>
            <a:endParaRPr lang="en-US"/>
          </a:p>
        </c:txPr>
        <c:crossAx val="188173696"/>
        <c:crosses val="autoZero"/>
        <c:auto val="1"/>
        <c:lblAlgn val="ctr"/>
        <c:lblOffset val="100"/>
        <c:tickLblSkip val="25"/>
        <c:noMultiLvlLbl val="0"/>
      </c:catAx>
      <c:valAx>
        <c:axId val="188173696"/>
        <c:scaling>
          <c:orientation val="minMax"/>
          <c:max val="6"/>
          <c:min val="5"/>
        </c:scaling>
        <c:delete val="0"/>
        <c:axPos val="l"/>
        <c:title>
          <c:tx>
            <c:rich>
              <a:bodyPr rot="-5400000" vert="horz"/>
              <a:lstStyle/>
              <a:p>
                <a:pPr>
                  <a:defRPr sz="1400"/>
                </a:pPr>
                <a:r>
                  <a:rPr lang="en-GB" sz="1400"/>
                  <a:t>Population (millions)</a:t>
                </a:r>
              </a:p>
            </c:rich>
          </c:tx>
          <c:overlay val="0"/>
        </c:title>
        <c:numFmt formatCode="#,##0.00" sourceLinked="0"/>
        <c:majorTickMark val="out"/>
        <c:minorTickMark val="none"/>
        <c:tickLblPos val="nextTo"/>
        <c:spPr>
          <a:ln>
            <a:solidFill>
              <a:schemeClr val="tx1"/>
            </a:solidFill>
          </a:ln>
        </c:spPr>
        <c:txPr>
          <a:bodyPr/>
          <a:lstStyle/>
          <a:p>
            <a:pPr>
              <a:defRPr sz="1200"/>
            </a:pPr>
            <a:endParaRPr lang="en-US"/>
          </a:p>
        </c:txPr>
        <c:crossAx val="188171776"/>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a:t>Figure 6.1: Marriages, Scotland, 1971-2017</a:t>
            </a:r>
          </a:p>
        </c:rich>
      </c:tx>
      <c:layout>
        <c:manualLayout>
          <c:xMode val="edge"/>
          <c:yMode val="edge"/>
          <c:x val="0.30404210143894633"/>
          <c:y val="2.2996516941288757E-2"/>
        </c:manualLayout>
      </c:layout>
      <c:overlay val="0"/>
    </c:title>
    <c:autoTitleDeleted val="0"/>
    <c:plotArea>
      <c:layout>
        <c:manualLayout>
          <c:layoutTarget val="inner"/>
          <c:xMode val="edge"/>
          <c:yMode val="edge"/>
          <c:x val="9.0760703211941324E-2"/>
          <c:y val="0.12027952044113806"/>
          <c:w val="0.86523949121744392"/>
          <c:h val="0.7503676776782976"/>
        </c:manualLayout>
      </c:layout>
      <c:lineChart>
        <c:grouping val="standard"/>
        <c:varyColors val="0"/>
        <c:ser>
          <c:idx val="0"/>
          <c:order val="1"/>
          <c:spPr>
            <a:ln w="38100">
              <a:solidFill>
                <a:srgbClr val="AF2668"/>
              </a:solidFill>
            </a:ln>
          </c:spPr>
          <c:marker>
            <c:symbol val="none"/>
          </c:marker>
          <c:dPt>
            <c:idx val="43"/>
            <c:bubble3D val="0"/>
            <c:spPr>
              <a:ln w="38100">
                <a:solidFill>
                  <a:srgbClr val="AF2668"/>
                </a:solidFill>
              </a:ln>
            </c:spPr>
            <c:extLst>
              <c:ext xmlns:c16="http://schemas.microsoft.com/office/drawing/2014/chart" uri="{C3380CC4-5D6E-409C-BE32-E72D297353CC}">
                <c16:uniqueId val="{00000001-BF76-434E-9CCC-71A07FB0F460}"/>
              </c:ext>
            </c:extLst>
          </c:dPt>
          <c:cat>
            <c:numRef>
              <c:f>'Data 6.1'!$F$6:$F$52</c:f>
              <c:numCache>
                <c:formatCode>General</c:formatCode>
                <c:ptCount val="47"/>
                <c:pt idx="0">
                  <c:v>1971</c:v>
                </c:pt>
                <c:pt idx="5">
                  <c:v>1976</c:v>
                </c:pt>
                <c:pt idx="10">
                  <c:v>1981</c:v>
                </c:pt>
                <c:pt idx="15">
                  <c:v>1986</c:v>
                </c:pt>
                <c:pt idx="20">
                  <c:v>1991</c:v>
                </c:pt>
                <c:pt idx="25">
                  <c:v>1996</c:v>
                </c:pt>
                <c:pt idx="30">
                  <c:v>2001</c:v>
                </c:pt>
                <c:pt idx="35">
                  <c:v>2006</c:v>
                </c:pt>
                <c:pt idx="40">
                  <c:v>2011</c:v>
                </c:pt>
                <c:pt idx="46">
                  <c:v>2017</c:v>
                </c:pt>
              </c:numCache>
            </c:numRef>
          </c:cat>
          <c:val>
            <c:numRef>
              <c:f>'Data 6.1'!$B$6:$B$52</c:f>
              <c:numCache>
                <c:formatCode>#,##0</c:formatCode>
                <c:ptCount val="47"/>
                <c:pt idx="0">
                  <c:v>42500</c:v>
                </c:pt>
                <c:pt idx="1">
                  <c:v>42139</c:v>
                </c:pt>
                <c:pt idx="2">
                  <c:v>42018</c:v>
                </c:pt>
                <c:pt idx="3">
                  <c:v>41174</c:v>
                </c:pt>
                <c:pt idx="4">
                  <c:v>39191</c:v>
                </c:pt>
                <c:pt idx="5">
                  <c:v>37543</c:v>
                </c:pt>
                <c:pt idx="6">
                  <c:v>37288</c:v>
                </c:pt>
                <c:pt idx="7">
                  <c:v>37814</c:v>
                </c:pt>
                <c:pt idx="8">
                  <c:v>37860</c:v>
                </c:pt>
                <c:pt idx="9">
                  <c:v>38501</c:v>
                </c:pt>
                <c:pt idx="10">
                  <c:v>36237</c:v>
                </c:pt>
                <c:pt idx="11">
                  <c:v>34942</c:v>
                </c:pt>
                <c:pt idx="12">
                  <c:v>34962</c:v>
                </c:pt>
                <c:pt idx="13">
                  <c:v>36253</c:v>
                </c:pt>
                <c:pt idx="14">
                  <c:v>36385</c:v>
                </c:pt>
                <c:pt idx="15">
                  <c:v>35790</c:v>
                </c:pt>
                <c:pt idx="16">
                  <c:v>35813</c:v>
                </c:pt>
                <c:pt idx="17">
                  <c:v>35599</c:v>
                </c:pt>
                <c:pt idx="18">
                  <c:v>35326</c:v>
                </c:pt>
                <c:pt idx="19">
                  <c:v>34672</c:v>
                </c:pt>
                <c:pt idx="20">
                  <c:v>33762</c:v>
                </c:pt>
                <c:pt idx="21">
                  <c:v>35057</c:v>
                </c:pt>
                <c:pt idx="22">
                  <c:v>33366</c:v>
                </c:pt>
                <c:pt idx="23">
                  <c:v>31480</c:v>
                </c:pt>
                <c:pt idx="24">
                  <c:v>30663</c:v>
                </c:pt>
                <c:pt idx="25">
                  <c:v>30241</c:v>
                </c:pt>
                <c:pt idx="26">
                  <c:v>29611</c:v>
                </c:pt>
                <c:pt idx="27">
                  <c:v>29668</c:v>
                </c:pt>
                <c:pt idx="28">
                  <c:v>29940</c:v>
                </c:pt>
                <c:pt idx="29">
                  <c:v>30367</c:v>
                </c:pt>
                <c:pt idx="30">
                  <c:v>29621</c:v>
                </c:pt>
                <c:pt idx="31">
                  <c:v>29826</c:v>
                </c:pt>
                <c:pt idx="32">
                  <c:v>30757</c:v>
                </c:pt>
                <c:pt idx="33">
                  <c:v>32154</c:v>
                </c:pt>
                <c:pt idx="34">
                  <c:v>30881</c:v>
                </c:pt>
                <c:pt idx="35">
                  <c:v>29898</c:v>
                </c:pt>
                <c:pt idx="36">
                  <c:v>29866</c:v>
                </c:pt>
                <c:pt idx="37">
                  <c:v>28903</c:v>
                </c:pt>
                <c:pt idx="38">
                  <c:v>27524</c:v>
                </c:pt>
                <c:pt idx="39">
                  <c:v>28480</c:v>
                </c:pt>
                <c:pt idx="40">
                  <c:v>29135</c:v>
                </c:pt>
                <c:pt idx="41">
                  <c:v>30534</c:v>
                </c:pt>
                <c:pt idx="42">
                  <c:v>27547</c:v>
                </c:pt>
                <c:pt idx="43">
                  <c:v>29069</c:v>
                </c:pt>
                <c:pt idx="44">
                  <c:v>29691</c:v>
                </c:pt>
                <c:pt idx="45">
                  <c:v>29229</c:v>
                </c:pt>
                <c:pt idx="46">
                  <c:v>28440</c:v>
                </c:pt>
              </c:numCache>
            </c:numRef>
          </c:val>
          <c:smooth val="0"/>
          <c:extLst>
            <c:ext xmlns:c16="http://schemas.microsoft.com/office/drawing/2014/chart" uri="{C3380CC4-5D6E-409C-BE32-E72D297353CC}">
              <c16:uniqueId val="{00000002-BF76-434E-9CCC-71A07FB0F460}"/>
            </c:ext>
          </c:extLst>
        </c:ser>
        <c:dLbls>
          <c:showLegendKey val="0"/>
          <c:showVal val="0"/>
          <c:showCatName val="0"/>
          <c:showSerName val="0"/>
          <c:showPercent val="0"/>
          <c:showBubbleSize val="0"/>
        </c:dLbls>
        <c:marker val="1"/>
        <c:smooth val="0"/>
        <c:axId val="188627200"/>
        <c:axId val="188633472"/>
      </c:lineChart>
      <c:lineChart>
        <c:grouping val="standard"/>
        <c:varyColors val="0"/>
        <c:ser>
          <c:idx val="1"/>
          <c:order val="0"/>
          <c:spPr>
            <a:ln w="38100">
              <a:solidFill>
                <a:srgbClr val="C9347C"/>
              </a:solidFill>
            </a:ln>
          </c:spPr>
          <c:marker>
            <c:symbol val="none"/>
          </c:marker>
          <c:dPt>
            <c:idx val="0"/>
            <c:marker>
              <c:symbol val="circle"/>
              <c:size val="15"/>
              <c:spPr>
                <a:solidFill>
                  <a:srgbClr val="C9347C"/>
                </a:solidFill>
                <a:ln>
                  <a:noFill/>
                </a:ln>
              </c:spPr>
            </c:marker>
            <c:bubble3D val="0"/>
            <c:extLst>
              <c:ext xmlns:c16="http://schemas.microsoft.com/office/drawing/2014/chart" uri="{C3380CC4-5D6E-409C-BE32-E72D297353CC}">
                <c16:uniqueId val="{00000003-BF76-434E-9CCC-71A07FB0F460}"/>
              </c:ext>
            </c:extLst>
          </c:dPt>
          <c:dPt>
            <c:idx val="38"/>
            <c:bubble3D val="0"/>
            <c:extLst>
              <c:ext xmlns:c16="http://schemas.microsoft.com/office/drawing/2014/chart" uri="{C3380CC4-5D6E-409C-BE32-E72D297353CC}">
                <c16:uniqueId val="{00000004-BF76-434E-9CCC-71A07FB0F460}"/>
              </c:ext>
            </c:extLst>
          </c:dPt>
          <c:dPt>
            <c:idx val="43"/>
            <c:bubble3D val="0"/>
            <c:spPr>
              <a:ln w="38100">
                <a:solidFill>
                  <a:srgbClr val="C9347C"/>
                </a:solidFill>
              </a:ln>
            </c:spPr>
            <c:extLst>
              <c:ext xmlns:c16="http://schemas.microsoft.com/office/drawing/2014/chart" uri="{C3380CC4-5D6E-409C-BE32-E72D297353CC}">
                <c16:uniqueId val="{00000006-BF76-434E-9CCC-71A07FB0F460}"/>
              </c:ext>
            </c:extLst>
          </c:dPt>
          <c:dPt>
            <c:idx val="44"/>
            <c:bubble3D val="0"/>
            <c:extLst>
              <c:ext xmlns:c16="http://schemas.microsoft.com/office/drawing/2014/chart" uri="{C3380CC4-5D6E-409C-BE32-E72D297353CC}">
                <c16:uniqueId val="{00000007-BF76-434E-9CCC-71A07FB0F460}"/>
              </c:ext>
            </c:extLst>
          </c:dPt>
          <c:dPt>
            <c:idx val="45"/>
            <c:bubble3D val="0"/>
            <c:extLst>
              <c:ext xmlns:c16="http://schemas.microsoft.com/office/drawing/2014/chart" uri="{C3380CC4-5D6E-409C-BE32-E72D297353CC}">
                <c16:uniqueId val="{00000008-BF76-434E-9CCC-71A07FB0F460}"/>
              </c:ext>
            </c:extLst>
          </c:dPt>
          <c:dPt>
            <c:idx val="46"/>
            <c:marker>
              <c:symbol val="circle"/>
              <c:size val="14"/>
              <c:spPr>
                <a:solidFill>
                  <a:srgbClr val="C9347C"/>
                </a:solidFill>
              </c:spPr>
            </c:marker>
            <c:bubble3D val="0"/>
            <c:extLst>
              <c:ext xmlns:c16="http://schemas.microsoft.com/office/drawing/2014/chart" uri="{C3380CC4-5D6E-409C-BE32-E72D297353CC}">
                <c16:uniqueId val="{00000009-BF76-434E-9CCC-71A07FB0F460}"/>
              </c:ext>
            </c:extLst>
          </c:dPt>
          <c:cat>
            <c:numRef>
              <c:f>'Data 6.1'!$F$6:$F$52</c:f>
              <c:numCache>
                <c:formatCode>General</c:formatCode>
                <c:ptCount val="47"/>
                <c:pt idx="0">
                  <c:v>1971</c:v>
                </c:pt>
                <c:pt idx="5">
                  <c:v>1976</c:v>
                </c:pt>
                <c:pt idx="10">
                  <c:v>1981</c:v>
                </c:pt>
                <c:pt idx="15">
                  <c:v>1986</c:v>
                </c:pt>
                <c:pt idx="20">
                  <c:v>1991</c:v>
                </c:pt>
                <c:pt idx="25">
                  <c:v>1996</c:v>
                </c:pt>
                <c:pt idx="30">
                  <c:v>2001</c:v>
                </c:pt>
                <c:pt idx="35">
                  <c:v>2006</c:v>
                </c:pt>
                <c:pt idx="40">
                  <c:v>2011</c:v>
                </c:pt>
                <c:pt idx="46">
                  <c:v>2017</c:v>
                </c:pt>
              </c:numCache>
            </c:numRef>
          </c:cat>
          <c:val>
            <c:numRef>
              <c:f>'Data 6.1'!$B$6:$B$52</c:f>
              <c:numCache>
                <c:formatCode>#,##0</c:formatCode>
                <c:ptCount val="47"/>
                <c:pt idx="0">
                  <c:v>42500</c:v>
                </c:pt>
                <c:pt idx="1">
                  <c:v>42139</c:v>
                </c:pt>
                <c:pt idx="2">
                  <c:v>42018</c:v>
                </c:pt>
                <c:pt idx="3">
                  <c:v>41174</c:v>
                </c:pt>
                <c:pt idx="4">
                  <c:v>39191</c:v>
                </c:pt>
                <c:pt idx="5">
                  <c:v>37543</c:v>
                </c:pt>
                <c:pt idx="6">
                  <c:v>37288</c:v>
                </c:pt>
                <c:pt idx="7">
                  <c:v>37814</c:v>
                </c:pt>
                <c:pt idx="8">
                  <c:v>37860</c:v>
                </c:pt>
                <c:pt idx="9">
                  <c:v>38501</c:v>
                </c:pt>
                <c:pt idx="10">
                  <c:v>36237</c:v>
                </c:pt>
                <c:pt idx="11">
                  <c:v>34942</c:v>
                </c:pt>
                <c:pt idx="12">
                  <c:v>34962</c:v>
                </c:pt>
                <c:pt idx="13">
                  <c:v>36253</c:v>
                </c:pt>
                <c:pt idx="14">
                  <c:v>36385</c:v>
                </c:pt>
                <c:pt idx="15">
                  <c:v>35790</c:v>
                </c:pt>
                <c:pt idx="16">
                  <c:v>35813</c:v>
                </c:pt>
                <c:pt idx="17">
                  <c:v>35599</c:v>
                </c:pt>
                <c:pt idx="18">
                  <c:v>35326</c:v>
                </c:pt>
                <c:pt idx="19">
                  <c:v>34672</c:v>
                </c:pt>
                <c:pt idx="20">
                  <c:v>33762</c:v>
                </c:pt>
                <c:pt idx="21">
                  <c:v>35057</c:v>
                </c:pt>
                <c:pt idx="22">
                  <c:v>33366</c:v>
                </c:pt>
                <c:pt idx="23">
                  <c:v>31480</c:v>
                </c:pt>
                <c:pt idx="24">
                  <c:v>30663</c:v>
                </c:pt>
                <c:pt idx="25">
                  <c:v>30241</c:v>
                </c:pt>
                <c:pt idx="26">
                  <c:v>29611</c:v>
                </c:pt>
                <c:pt idx="27">
                  <c:v>29668</c:v>
                </c:pt>
                <c:pt idx="28">
                  <c:v>29940</c:v>
                </c:pt>
                <c:pt idx="29">
                  <c:v>30367</c:v>
                </c:pt>
                <c:pt idx="30">
                  <c:v>29621</c:v>
                </c:pt>
                <c:pt idx="31">
                  <c:v>29826</c:v>
                </c:pt>
                <c:pt idx="32">
                  <c:v>30757</c:v>
                </c:pt>
                <c:pt idx="33">
                  <c:v>32154</c:v>
                </c:pt>
                <c:pt idx="34">
                  <c:v>30881</c:v>
                </c:pt>
                <c:pt idx="35">
                  <c:v>29898</c:v>
                </c:pt>
                <c:pt idx="36">
                  <c:v>29866</c:v>
                </c:pt>
                <c:pt idx="37">
                  <c:v>28903</c:v>
                </c:pt>
                <c:pt idx="38">
                  <c:v>27524</c:v>
                </c:pt>
                <c:pt idx="39">
                  <c:v>28480</c:v>
                </c:pt>
                <c:pt idx="40">
                  <c:v>29135</c:v>
                </c:pt>
                <c:pt idx="41">
                  <c:v>30534</c:v>
                </c:pt>
                <c:pt idx="42">
                  <c:v>27547</c:v>
                </c:pt>
                <c:pt idx="43">
                  <c:v>29069</c:v>
                </c:pt>
                <c:pt idx="44">
                  <c:v>29691</c:v>
                </c:pt>
                <c:pt idx="45">
                  <c:v>29229</c:v>
                </c:pt>
                <c:pt idx="46">
                  <c:v>28440</c:v>
                </c:pt>
              </c:numCache>
            </c:numRef>
          </c:val>
          <c:smooth val="0"/>
          <c:extLst>
            <c:ext xmlns:c16="http://schemas.microsoft.com/office/drawing/2014/chart" uri="{C3380CC4-5D6E-409C-BE32-E72D297353CC}">
              <c16:uniqueId val="{0000000A-BF76-434E-9CCC-71A07FB0F460}"/>
            </c:ext>
          </c:extLst>
        </c:ser>
        <c:dLbls>
          <c:showLegendKey val="0"/>
          <c:showVal val="0"/>
          <c:showCatName val="0"/>
          <c:showSerName val="0"/>
          <c:showPercent val="0"/>
          <c:showBubbleSize val="0"/>
        </c:dLbls>
        <c:marker val="1"/>
        <c:smooth val="0"/>
        <c:axId val="188654336"/>
        <c:axId val="188635776"/>
      </c:lineChart>
      <c:catAx>
        <c:axId val="188627200"/>
        <c:scaling>
          <c:orientation val="minMax"/>
        </c:scaling>
        <c:delete val="0"/>
        <c:axPos val="b"/>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rPr>
                  <a:t>Year</a:t>
                </a:r>
              </a:p>
            </c:rich>
          </c:tx>
          <c:layout>
            <c:manualLayout>
              <c:xMode val="edge"/>
              <c:yMode val="edge"/>
              <c:x val="0.50395572405614897"/>
              <c:y val="0.94571955503157024"/>
            </c:manualLayout>
          </c:layout>
          <c:overlay val="0"/>
          <c:spPr>
            <a:noFill/>
            <a:ln w="25400">
              <a:noFill/>
            </a:ln>
          </c:spPr>
        </c:title>
        <c:numFmt formatCode="General"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188633472"/>
        <c:crosses val="autoZero"/>
        <c:auto val="1"/>
        <c:lblAlgn val="ctr"/>
        <c:lblOffset val="100"/>
        <c:tickLblSkip val="3"/>
        <c:tickMarkSkip val="3"/>
        <c:noMultiLvlLbl val="1"/>
      </c:catAx>
      <c:valAx>
        <c:axId val="188633472"/>
        <c:scaling>
          <c:orientation val="minMax"/>
          <c:max val="50000"/>
          <c:min val="0"/>
        </c:scaling>
        <c:delete val="0"/>
        <c:axPos val="l"/>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rPr>
                  <a:t>Marriages (1,000s)</a:t>
                </a:r>
              </a:p>
            </c:rich>
          </c:tx>
          <c:layout>
            <c:manualLayout>
              <c:xMode val="edge"/>
              <c:yMode val="edge"/>
              <c:x val="0"/>
              <c:y val="0.33826787512588119"/>
            </c:manualLayout>
          </c:layout>
          <c:overlay val="0"/>
          <c:spPr>
            <a:noFill/>
            <a:ln w="25400">
              <a:noFill/>
            </a:ln>
          </c:spPr>
        </c:title>
        <c:numFmt formatCode="#,##0" sourceLinked="1"/>
        <c:majorTickMark val="out"/>
        <c:minorTickMark val="none"/>
        <c:tickLblPos val="nextTo"/>
        <c:spPr>
          <a:ln w="3175">
            <a:noFill/>
            <a:prstDash val="solid"/>
          </a:ln>
        </c:spPr>
        <c:txPr>
          <a:bodyPr rot="0" vert="horz"/>
          <a:lstStyle/>
          <a:p>
            <a:pPr>
              <a:defRPr sz="700" b="0" i="0" u="none" strike="noStrike" baseline="0">
                <a:solidFill>
                  <a:schemeClr val="bg1"/>
                </a:solidFill>
                <a:latin typeface="Arial"/>
                <a:ea typeface="Arial"/>
                <a:cs typeface="Arial"/>
              </a:defRPr>
            </a:pPr>
            <a:endParaRPr lang="en-US"/>
          </a:p>
        </c:txPr>
        <c:crossAx val="188627200"/>
        <c:crossesAt val="1"/>
        <c:crossBetween val="midCat"/>
        <c:dispUnits>
          <c:builtInUnit val="thousands"/>
        </c:dispUnits>
      </c:valAx>
      <c:valAx>
        <c:axId val="188635776"/>
        <c:scaling>
          <c:orientation val="minMax"/>
          <c:max val="50000"/>
          <c:min val="0"/>
        </c:scaling>
        <c:delete val="0"/>
        <c:axPos val="l"/>
        <c:numFmt formatCode="#,##0" sourceLinked="1"/>
        <c:majorTickMark val="out"/>
        <c:minorTickMark val="none"/>
        <c:tickLblPos val="nextTo"/>
        <c:spPr>
          <a:ln>
            <a:solidFill>
              <a:schemeClr val="tx1"/>
            </a:solidFill>
          </a:ln>
        </c:spPr>
        <c:txPr>
          <a:bodyPr/>
          <a:lstStyle/>
          <a:p>
            <a:pPr>
              <a:defRPr sz="1200"/>
            </a:pPr>
            <a:endParaRPr lang="en-US"/>
          </a:p>
        </c:txPr>
        <c:crossAx val="188654336"/>
        <c:crosses val="autoZero"/>
        <c:crossBetween val="midCat"/>
        <c:dispUnits>
          <c:builtInUnit val="thousands"/>
        </c:dispUnits>
      </c:valAx>
      <c:catAx>
        <c:axId val="188654336"/>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pPr>
            <a:endParaRPr lang="en-US"/>
          </a:p>
        </c:txPr>
        <c:crossAx val="188635776"/>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475" b="0" i="0" u="none" strike="noStrike" baseline="0">
          <a:solidFill>
            <a:srgbClr val="000000"/>
          </a:solidFill>
          <a:latin typeface="Arial"/>
          <a:ea typeface="Arial"/>
          <a:cs typeface="Arial"/>
        </a:defRPr>
      </a:pPr>
      <a:endParaRPr lang="en-US"/>
    </a:p>
  </c:txPr>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7399296424204"/>
          <c:y val="9.0538569042506054E-2"/>
          <c:w val="0.87002163576482439"/>
          <c:h val="0.81255172648873442"/>
        </c:manualLayout>
      </c:layout>
      <c:barChart>
        <c:barDir val="col"/>
        <c:grouping val="percentStacked"/>
        <c:varyColors val="0"/>
        <c:ser>
          <c:idx val="0"/>
          <c:order val="0"/>
          <c:tx>
            <c:strRef>
              <c:f>'Data 6.2'!$B$7</c:f>
              <c:strCache>
                <c:ptCount val="1"/>
                <c:pt idx="0">
                  <c:v>Single</c:v>
                </c:pt>
              </c:strCache>
            </c:strRef>
          </c:tx>
          <c:spPr>
            <a:solidFill>
              <a:srgbClr val="6E1841"/>
            </a:solidFill>
            <a:ln w="12700">
              <a:solidFill>
                <a:schemeClr val="bg1"/>
              </a:solidFill>
            </a:ln>
          </c:spPr>
          <c:invertIfNegative val="0"/>
          <c:dPt>
            <c:idx val="4"/>
            <c:invertIfNegative val="0"/>
            <c:bubble3D val="0"/>
            <c:spPr>
              <a:solidFill>
                <a:srgbClr val="6E1841"/>
              </a:solidFill>
              <a:ln w="12700">
                <a:solidFill>
                  <a:schemeClr val="bg1"/>
                </a:solidFill>
                <a:prstDash val="solid"/>
              </a:ln>
            </c:spPr>
            <c:extLst>
              <c:ext xmlns:c16="http://schemas.microsoft.com/office/drawing/2014/chart" uri="{C3380CC4-5D6E-409C-BE32-E72D297353CC}">
                <c16:uniqueId val="{00000001-C92D-4E3E-8B46-7D8025552F55}"/>
              </c:ext>
            </c:extLst>
          </c:dPt>
          <c:dLbls>
            <c:numFmt formatCode="#,##0" sourceLinked="0"/>
            <c:spPr>
              <a:noFill/>
              <a:ln>
                <a:noFill/>
              </a:ln>
              <a:effectLst/>
            </c:spPr>
            <c:txPr>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6.2'!$A$8:$A$19</c:f>
              <c:numCache>
                <c:formatCode>General</c:formatCode>
                <c:ptCount val="12"/>
                <c:pt idx="0">
                  <c:v>1971</c:v>
                </c:pt>
                <c:pt idx="1">
                  <c:v>1981</c:v>
                </c:pt>
                <c:pt idx="2">
                  <c:v>1991</c:v>
                </c:pt>
                <c:pt idx="3">
                  <c:v>2001</c:v>
                </c:pt>
                <c:pt idx="4">
                  <c:v>2011</c:v>
                </c:pt>
                <c:pt idx="6">
                  <c:v>2012</c:v>
                </c:pt>
                <c:pt idx="7">
                  <c:v>2013</c:v>
                </c:pt>
                <c:pt idx="8">
                  <c:v>2014</c:v>
                </c:pt>
                <c:pt idx="9">
                  <c:v>2015</c:v>
                </c:pt>
                <c:pt idx="10">
                  <c:v>2016</c:v>
                </c:pt>
                <c:pt idx="11">
                  <c:v>2017</c:v>
                </c:pt>
              </c:numCache>
            </c:numRef>
          </c:cat>
          <c:val>
            <c:numRef>
              <c:f>'Data 6.2'!$B$8:$B$19</c:f>
              <c:numCache>
                <c:formatCode>0.0</c:formatCode>
                <c:ptCount val="12"/>
                <c:pt idx="0">
                  <c:v>90.7</c:v>
                </c:pt>
                <c:pt idx="1">
                  <c:v>81.7</c:v>
                </c:pt>
                <c:pt idx="2">
                  <c:v>75.7</c:v>
                </c:pt>
                <c:pt idx="3">
                  <c:v>70</c:v>
                </c:pt>
                <c:pt idx="4">
                  <c:v>73.099999999999994</c:v>
                </c:pt>
                <c:pt idx="6">
                  <c:v>73.599999999999994</c:v>
                </c:pt>
                <c:pt idx="7">
                  <c:v>74</c:v>
                </c:pt>
                <c:pt idx="8">
                  <c:v>72.8</c:v>
                </c:pt>
                <c:pt idx="9">
                  <c:v>72</c:v>
                </c:pt>
                <c:pt idx="10">
                  <c:v>73.2</c:v>
                </c:pt>
                <c:pt idx="11">
                  <c:v>73.599999999999994</c:v>
                </c:pt>
              </c:numCache>
            </c:numRef>
          </c:val>
          <c:extLst>
            <c:ext xmlns:c16="http://schemas.microsoft.com/office/drawing/2014/chart" uri="{C3380CC4-5D6E-409C-BE32-E72D297353CC}">
              <c16:uniqueId val="{00000002-C92D-4E3E-8B46-7D8025552F55}"/>
            </c:ext>
          </c:extLst>
        </c:ser>
        <c:ser>
          <c:idx val="1"/>
          <c:order val="1"/>
          <c:tx>
            <c:strRef>
              <c:f>'Data 6.2'!$C$7</c:f>
              <c:strCache>
                <c:ptCount val="1"/>
                <c:pt idx="0">
                  <c:v>Divorced</c:v>
                </c:pt>
              </c:strCache>
            </c:strRef>
          </c:tx>
          <c:spPr>
            <a:solidFill>
              <a:srgbClr val="C9347C"/>
            </a:solidFill>
            <a:ln w="12700">
              <a:solidFill>
                <a:schemeClr val="bg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C92D-4E3E-8B46-7D8025552F55}"/>
                </c:ext>
              </c:extLst>
            </c:dLbl>
            <c:numFmt formatCode="#,##0" sourceLinked="0"/>
            <c:spPr>
              <a:noFill/>
            </c:spPr>
            <c:txPr>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6.2'!$A$8:$A$19</c:f>
              <c:numCache>
                <c:formatCode>General</c:formatCode>
                <c:ptCount val="12"/>
                <c:pt idx="0">
                  <c:v>1971</c:v>
                </c:pt>
                <c:pt idx="1">
                  <c:v>1981</c:v>
                </c:pt>
                <c:pt idx="2">
                  <c:v>1991</c:v>
                </c:pt>
                <c:pt idx="3">
                  <c:v>2001</c:v>
                </c:pt>
                <c:pt idx="4">
                  <c:v>2011</c:v>
                </c:pt>
                <c:pt idx="6">
                  <c:v>2012</c:v>
                </c:pt>
                <c:pt idx="7">
                  <c:v>2013</c:v>
                </c:pt>
                <c:pt idx="8">
                  <c:v>2014</c:v>
                </c:pt>
                <c:pt idx="9">
                  <c:v>2015</c:v>
                </c:pt>
                <c:pt idx="10">
                  <c:v>2016</c:v>
                </c:pt>
                <c:pt idx="11">
                  <c:v>2017</c:v>
                </c:pt>
              </c:numCache>
            </c:numRef>
          </c:cat>
          <c:val>
            <c:numRef>
              <c:f>'Data 6.2'!$C$8:$C$19</c:f>
              <c:numCache>
                <c:formatCode>0.0</c:formatCode>
                <c:ptCount val="12"/>
                <c:pt idx="0">
                  <c:v>5.8</c:v>
                </c:pt>
                <c:pt idx="1">
                  <c:v>15.1</c:v>
                </c:pt>
                <c:pt idx="2">
                  <c:v>21.8</c:v>
                </c:pt>
                <c:pt idx="3">
                  <c:v>27.8</c:v>
                </c:pt>
                <c:pt idx="4">
                  <c:v>24.9</c:v>
                </c:pt>
                <c:pt idx="6">
                  <c:v>24.5</c:v>
                </c:pt>
                <c:pt idx="7">
                  <c:v>24.1</c:v>
                </c:pt>
                <c:pt idx="8">
                  <c:v>23.9</c:v>
                </c:pt>
                <c:pt idx="9">
                  <c:v>23.3</c:v>
                </c:pt>
                <c:pt idx="10">
                  <c:v>24.2</c:v>
                </c:pt>
                <c:pt idx="11">
                  <c:v>24</c:v>
                </c:pt>
              </c:numCache>
            </c:numRef>
          </c:val>
          <c:extLst>
            <c:ext xmlns:c16="http://schemas.microsoft.com/office/drawing/2014/chart" uri="{C3380CC4-5D6E-409C-BE32-E72D297353CC}">
              <c16:uniqueId val="{00000004-C92D-4E3E-8B46-7D8025552F55}"/>
            </c:ext>
          </c:extLst>
        </c:ser>
        <c:ser>
          <c:idx val="2"/>
          <c:order val="2"/>
          <c:tx>
            <c:strRef>
              <c:f>'Data 6.2'!$D$7</c:f>
              <c:strCache>
                <c:ptCount val="1"/>
                <c:pt idx="0">
                  <c:v>Widowed </c:v>
                </c:pt>
              </c:strCache>
            </c:strRef>
          </c:tx>
          <c:spPr>
            <a:solidFill>
              <a:srgbClr val="EAA0C3"/>
            </a:solidFill>
            <a:ln w="12700">
              <a:solidFill>
                <a:schemeClr val="bg1"/>
              </a:solidFill>
            </a:ln>
          </c:spPr>
          <c:invertIfNegative val="0"/>
          <c:cat>
            <c:numRef>
              <c:f>'Data 6.2'!$A$8:$A$19</c:f>
              <c:numCache>
                <c:formatCode>General</c:formatCode>
                <c:ptCount val="12"/>
                <c:pt idx="0">
                  <c:v>1971</c:v>
                </c:pt>
                <c:pt idx="1">
                  <c:v>1981</c:v>
                </c:pt>
                <c:pt idx="2">
                  <c:v>1991</c:v>
                </c:pt>
                <c:pt idx="3">
                  <c:v>2001</c:v>
                </c:pt>
                <c:pt idx="4">
                  <c:v>2011</c:v>
                </c:pt>
                <c:pt idx="6">
                  <c:v>2012</c:v>
                </c:pt>
                <c:pt idx="7">
                  <c:v>2013</c:v>
                </c:pt>
                <c:pt idx="8">
                  <c:v>2014</c:v>
                </c:pt>
                <c:pt idx="9">
                  <c:v>2015</c:v>
                </c:pt>
                <c:pt idx="10">
                  <c:v>2016</c:v>
                </c:pt>
                <c:pt idx="11">
                  <c:v>2017</c:v>
                </c:pt>
              </c:numCache>
            </c:numRef>
          </c:cat>
          <c:val>
            <c:numRef>
              <c:f>'Data 6.2'!$D$8:$D$19</c:f>
              <c:numCache>
                <c:formatCode>0.0</c:formatCode>
                <c:ptCount val="12"/>
                <c:pt idx="0">
                  <c:v>3.5</c:v>
                </c:pt>
                <c:pt idx="1">
                  <c:v>3.2</c:v>
                </c:pt>
                <c:pt idx="2">
                  <c:v>2.6</c:v>
                </c:pt>
                <c:pt idx="3">
                  <c:v>2.2000000000000002</c:v>
                </c:pt>
                <c:pt idx="4">
                  <c:v>2</c:v>
                </c:pt>
                <c:pt idx="6">
                  <c:v>1.9</c:v>
                </c:pt>
                <c:pt idx="7">
                  <c:v>1.9</c:v>
                </c:pt>
                <c:pt idx="8">
                  <c:v>2.1</c:v>
                </c:pt>
                <c:pt idx="9">
                  <c:v>2.1</c:v>
                </c:pt>
                <c:pt idx="10">
                  <c:v>2.1</c:v>
                </c:pt>
                <c:pt idx="11">
                  <c:v>2</c:v>
                </c:pt>
              </c:numCache>
            </c:numRef>
          </c:val>
          <c:extLst>
            <c:ext xmlns:c16="http://schemas.microsoft.com/office/drawing/2014/chart" uri="{C3380CC4-5D6E-409C-BE32-E72D297353CC}">
              <c16:uniqueId val="{00000005-C92D-4E3E-8B46-7D8025552F55}"/>
            </c:ext>
          </c:extLst>
        </c:ser>
        <c:ser>
          <c:idx val="3"/>
          <c:order val="3"/>
          <c:tx>
            <c:strRef>
              <c:f>'Data 6.2'!$E$7</c:f>
              <c:strCache>
                <c:ptCount val="1"/>
                <c:pt idx="0">
                  <c:v>Civil Partner</c:v>
                </c:pt>
              </c:strCache>
            </c:strRef>
          </c:tx>
          <c:spPr>
            <a:solidFill>
              <a:srgbClr val="601A5E"/>
            </a:solidFill>
            <a:ln w="12700">
              <a:solidFill>
                <a:schemeClr val="bg1"/>
              </a:solidFill>
            </a:ln>
          </c:spPr>
          <c:invertIfNegative val="0"/>
          <c:cat>
            <c:numRef>
              <c:f>'Data 6.2'!$A$8:$A$19</c:f>
              <c:numCache>
                <c:formatCode>General</c:formatCode>
                <c:ptCount val="12"/>
                <c:pt idx="0">
                  <c:v>1971</c:v>
                </c:pt>
                <c:pt idx="1">
                  <c:v>1981</c:v>
                </c:pt>
                <c:pt idx="2">
                  <c:v>1991</c:v>
                </c:pt>
                <c:pt idx="3">
                  <c:v>2001</c:v>
                </c:pt>
                <c:pt idx="4">
                  <c:v>2011</c:v>
                </c:pt>
                <c:pt idx="6">
                  <c:v>2012</c:v>
                </c:pt>
                <c:pt idx="7">
                  <c:v>2013</c:v>
                </c:pt>
                <c:pt idx="8">
                  <c:v>2014</c:v>
                </c:pt>
                <c:pt idx="9">
                  <c:v>2015</c:v>
                </c:pt>
                <c:pt idx="10">
                  <c:v>2016</c:v>
                </c:pt>
                <c:pt idx="11">
                  <c:v>2017</c:v>
                </c:pt>
              </c:numCache>
            </c:numRef>
          </c:cat>
          <c:val>
            <c:numRef>
              <c:f>'Data 6.2'!$E$8:$E$19</c:f>
              <c:numCache>
                <c:formatCode>0.0</c:formatCode>
                <c:ptCount val="12"/>
                <c:pt idx="0">
                  <c:v>0</c:v>
                </c:pt>
                <c:pt idx="1">
                  <c:v>0</c:v>
                </c:pt>
                <c:pt idx="2">
                  <c:v>0</c:v>
                </c:pt>
                <c:pt idx="3">
                  <c:v>0</c:v>
                </c:pt>
                <c:pt idx="4">
                  <c:v>0</c:v>
                </c:pt>
                <c:pt idx="5">
                  <c:v>0</c:v>
                </c:pt>
                <c:pt idx="6">
                  <c:v>0</c:v>
                </c:pt>
                <c:pt idx="7">
                  <c:v>0</c:v>
                </c:pt>
                <c:pt idx="8">
                  <c:v>1.2</c:v>
                </c:pt>
                <c:pt idx="9">
                  <c:v>2.6</c:v>
                </c:pt>
                <c:pt idx="10">
                  <c:v>0.5</c:v>
                </c:pt>
                <c:pt idx="11">
                  <c:v>0.4</c:v>
                </c:pt>
              </c:numCache>
            </c:numRef>
          </c:val>
          <c:extLst>
            <c:ext xmlns:c16="http://schemas.microsoft.com/office/drawing/2014/chart" uri="{C3380CC4-5D6E-409C-BE32-E72D297353CC}">
              <c16:uniqueId val="{00000006-C92D-4E3E-8B46-7D8025552F55}"/>
            </c:ext>
          </c:extLst>
        </c:ser>
        <c:dLbls>
          <c:showLegendKey val="0"/>
          <c:showVal val="0"/>
          <c:showCatName val="0"/>
          <c:showSerName val="0"/>
          <c:showPercent val="0"/>
          <c:showBubbleSize val="0"/>
        </c:dLbls>
        <c:gapWidth val="20"/>
        <c:overlap val="100"/>
        <c:axId val="189173120"/>
        <c:axId val="189174912"/>
      </c:barChart>
      <c:catAx>
        <c:axId val="189173120"/>
        <c:scaling>
          <c:orientation val="minMax"/>
        </c:scaling>
        <c:delete val="0"/>
        <c:axPos val="b"/>
        <c:numFmt formatCode="General" sourceLinked="1"/>
        <c:majorTickMark val="out"/>
        <c:minorTickMark val="none"/>
        <c:tickLblPos val="nextTo"/>
        <c:txPr>
          <a:bodyPr/>
          <a:lstStyle/>
          <a:p>
            <a:pPr>
              <a:defRPr sz="1000" b="0">
                <a:solidFill>
                  <a:sysClr val="windowText" lastClr="000000"/>
                </a:solidFill>
              </a:defRPr>
            </a:pPr>
            <a:endParaRPr lang="en-US"/>
          </a:p>
        </c:txPr>
        <c:crossAx val="189174912"/>
        <c:crosses val="autoZero"/>
        <c:auto val="1"/>
        <c:lblAlgn val="ctr"/>
        <c:lblOffset val="100"/>
        <c:noMultiLvlLbl val="0"/>
      </c:catAx>
      <c:valAx>
        <c:axId val="189174912"/>
        <c:scaling>
          <c:orientation val="minMax"/>
        </c:scaling>
        <c:delete val="0"/>
        <c:axPos val="l"/>
        <c:numFmt formatCode="0%" sourceLinked="1"/>
        <c:majorTickMark val="out"/>
        <c:minorTickMark val="none"/>
        <c:tickLblPos val="nextTo"/>
        <c:txPr>
          <a:bodyPr/>
          <a:lstStyle/>
          <a:p>
            <a:pPr>
              <a:defRPr sz="1000">
                <a:solidFill>
                  <a:sysClr val="windowText" lastClr="000000"/>
                </a:solidFill>
              </a:defRPr>
            </a:pPr>
            <a:endParaRPr lang="en-US"/>
          </a:p>
        </c:txPr>
        <c:crossAx val="189173120"/>
        <c:crosses val="autoZero"/>
        <c:crossBetween val="between"/>
      </c:valAx>
    </c:plotArea>
    <c:legend>
      <c:legendPos val="b"/>
      <c:layout>
        <c:manualLayout>
          <c:xMode val="edge"/>
          <c:yMode val="edge"/>
          <c:x val="0.39322969401241142"/>
          <c:y val="2.4965061185533623E-3"/>
          <c:w val="0.60452566428362209"/>
          <c:h val="8.6691209053413792E-2"/>
        </c:manualLayout>
      </c:layout>
      <c:overlay val="0"/>
      <c:txPr>
        <a:bodyPr/>
        <a:lstStyle/>
        <a:p>
          <a:pPr>
            <a:defRPr sz="1100"/>
          </a:pPr>
          <a:endParaRPr lang="en-US"/>
        </a:p>
      </c:txPr>
    </c:legend>
    <c:plotVisOnly val="1"/>
    <c:dispBlanksAs val="gap"/>
    <c:showDLblsOverMax val="0"/>
  </c:chart>
  <c:spPr>
    <a:ln>
      <a:noFill/>
    </a:ln>
  </c:spPr>
  <c:txPr>
    <a:bodyPr/>
    <a:lstStyle/>
    <a:p>
      <a:pPr>
        <a:defRPr sz="1400">
          <a:latin typeface="Arial" pitchFamily="34" charset="0"/>
          <a:cs typeface="Arial" pitchFamily="34" charset="0"/>
        </a:defRPr>
      </a:pPr>
      <a:endParaRPr lang="en-US"/>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9337003606257"/>
          <c:y val="0.10352558202951903"/>
          <c:w val="0.86760984145274522"/>
          <c:h val="0.79956471350172142"/>
        </c:manualLayout>
      </c:layout>
      <c:barChart>
        <c:barDir val="col"/>
        <c:grouping val="percentStacked"/>
        <c:varyColors val="0"/>
        <c:ser>
          <c:idx val="0"/>
          <c:order val="0"/>
          <c:tx>
            <c:strRef>
              <c:f>'Data 6.2'!$B$23</c:f>
              <c:strCache>
                <c:ptCount val="1"/>
                <c:pt idx="0">
                  <c:v>Single</c:v>
                </c:pt>
              </c:strCache>
            </c:strRef>
          </c:tx>
          <c:spPr>
            <a:solidFill>
              <a:srgbClr val="6E1841"/>
            </a:solidFill>
            <a:ln w="12700">
              <a:solidFill>
                <a:schemeClr val="bg1"/>
              </a:solidFill>
            </a:ln>
          </c:spPr>
          <c:invertIfNegative val="0"/>
          <c:dPt>
            <c:idx val="4"/>
            <c:invertIfNegative val="0"/>
            <c:bubble3D val="0"/>
            <c:spPr>
              <a:solidFill>
                <a:srgbClr val="6E1841"/>
              </a:solidFill>
              <a:ln w="12700">
                <a:solidFill>
                  <a:schemeClr val="bg1"/>
                </a:solidFill>
                <a:prstDash val="solid"/>
              </a:ln>
            </c:spPr>
            <c:extLst>
              <c:ext xmlns:c16="http://schemas.microsoft.com/office/drawing/2014/chart" uri="{C3380CC4-5D6E-409C-BE32-E72D297353CC}">
                <c16:uniqueId val="{00000001-DB28-4FD7-B5C4-13DD6274C459}"/>
              </c:ext>
            </c:extLst>
          </c:dPt>
          <c:dLbls>
            <c:numFmt formatCode="#,##0" sourceLinked="0"/>
            <c:spPr>
              <a:noFill/>
              <a:ln>
                <a:noFill/>
              </a:ln>
              <a:effectLst/>
            </c:spPr>
            <c:txPr>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6.2'!$A$24:$A$35</c:f>
              <c:numCache>
                <c:formatCode>General</c:formatCode>
                <c:ptCount val="12"/>
                <c:pt idx="0">
                  <c:v>1971</c:v>
                </c:pt>
                <c:pt idx="1">
                  <c:v>1981</c:v>
                </c:pt>
                <c:pt idx="2">
                  <c:v>1991</c:v>
                </c:pt>
                <c:pt idx="3">
                  <c:v>2001</c:v>
                </c:pt>
                <c:pt idx="4">
                  <c:v>2011</c:v>
                </c:pt>
                <c:pt idx="6">
                  <c:v>2012</c:v>
                </c:pt>
                <c:pt idx="7">
                  <c:v>2013</c:v>
                </c:pt>
                <c:pt idx="8">
                  <c:v>2014</c:v>
                </c:pt>
                <c:pt idx="9">
                  <c:v>2015</c:v>
                </c:pt>
                <c:pt idx="10">
                  <c:v>2016</c:v>
                </c:pt>
                <c:pt idx="11">
                  <c:v>2017</c:v>
                </c:pt>
              </c:numCache>
            </c:numRef>
          </c:cat>
          <c:val>
            <c:numRef>
              <c:f>'Data 6.2'!$B$24:$B$35</c:f>
              <c:numCache>
                <c:formatCode>0.0</c:formatCode>
                <c:ptCount val="12"/>
                <c:pt idx="0">
                  <c:v>90.9</c:v>
                </c:pt>
                <c:pt idx="1">
                  <c:v>83.1</c:v>
                </c:pt>
                <c:pt idx="2">
                  <c:v>76.900000000000006</c:v>
                </c:pt>
                <c:pt idx="3">
                  <c:v>71.599999999999994</c:v>
                </c:pt>
                <c:pt idx="4">
                  <c:v>75.400000000000006</c:v>
                </c:pt>
                <c:pt idx="6">
                  <c:v>75.099999999999994</c:v>
                </c:pt>
                <c:pt idx="7">
                  <c:v>75.5</c:v>
                </c:pt>
                <c:pt idx="8">
                  <c:v>74.599999999999994</c:v>
                </c:pt>
                <c:pt idx="9">
                  <c:v>72.599999999999994</c:v>
                </c:pt>
                <c:pt idx="10">
                  <c:v>75</c:v>
                </c:pt>
                <c:pt idx="11">
                  <c:v>75.099999999999994</c:v>
                </c:pt>
              </c:numCache>
            </c:numRef>
          </c:val>
          <c:extLst>
            <c:ext xmlns:c16="http://schemas.microsoft.com/office/drawing/2014/chart" uri="{C3380CC4-5D6E-409C-BE32-E72D297353CC}">
              <c16:uniqueId val="{00000002-DB28-4FD7-B5C4-13DD6274C459}"/>
            </c:ext>
          </c:extLst>
        </c:ser>
        <c:ser>
          <c:idx val="1"/>
          <c:order val="1"/>
          <c:tx>
            <c:strRef>
              <c:f>'Data 6.2'!$C$23</c:f>
              <c:strCache>
                <c:ptCount val="1"/>
                <c:pt idx="0">
                  <c:v>Divorced</c:v>
                </c:pt>
              </c:strCache>
            </c:strRef>
          </c:tx>
          <c:spPr>
            <a:solidFill>
              <a:srgbClr val="C9347C"/>
            </a:solidFill>
            <a:ln w="12700">
              <a:solidFill>
                <a:schemeClr val="bg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B28-4FD7-B5C4-13DD6274C459}"/>
                </c:ext>
              </c:extLst>
            </c:dLbl>
            <c:numFmt formatCode="#,##0" sourceLinked="0"/>
            <c:spPr>
              <a:noFill/>
              <a:ln>
                <a:noFill/>
              </a:ln>
              <a:effectLst/>
            </c:spPr>
            <c:txPr>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6.2'!$A$24:$A$35</c:f>
              <c:numCache>
                <c:formatCode>General</c:formatCode>
                <c:ptCount val="12"/>
                <c:pt idx="0">
                  <c:v>1971</c:v>
                </c:pt>
                <c:pt idx="1">
                  <c:v>1981</c:v>
                </c:pt>
                <c:pt idx="2">
                  <c:v>1991</c:v>
                </c:pt>
                <c:pt idx="3">
                  <c:v>2001</c:v>
                </c:pt>
                <c:pt idx="4">
                  <c:v>2011</c:v>
                </c:pt>
                <c:pt idx="6">
                  <c:v>2012</c:v>
                </c:pt>
                <c:pt idx="7">
                  <c:v>2013</c:v>
                </c:pt>
                <c:pt idx="8">
                  <c:v>2014</c:v>
                </c:pt>
                <c:pt idx="9">
                  <c:v>2015</c:v>
                </c:pt>
                <c:pt idx="10">
                  <c:v>2016</c:v>
                </c:pt>
                <c:pt idx="11">
                  <c:v>2017</c:v>
                </c:pt>
              </c:numCache>
            </c:numRef>
          </c:cat>
          <c:val>
            <c:numRef>
              <c:f>'Data 6.2'!$C$24:$C$35</c:f>
              <c:numCache>
                <c:formatCode>0.0</c:formatCode>
                <c:ptCount val="12"/>
                <c:pt idx="0">
                  <c:v>5.9</c:v>
                </c:pt>
                <c:pt idx="1">
                  <c:v>14</c:v>
                </c:pt>
                <c:pt idx="2">
                  <c:v>20.9</c:v>
                </c:pt>
                <c:pt idx="3">
                  <c:v>26.4</c:v>
                </c:pt>
                <c:pt idx="4">
                  <c:v>22.9</c:v>
                </c:pt>
                <c:pt idx="6">
                  <c:v>23.1</c:v>
                </c:pt>
                <c:pt idx="7">
                  <c:v>22.9</c:v>
                </c:pt>
                <c:pt idx="8">
                  <c:v>22.3</c:v>
                </c:pt>
                <c:pt idx="9">
                  <c:v>22</c:v>
                </c:pt>
                <c:pt idx="10">
                  <c:v>22.4</c:v>
                </c:pt>
                <c:pt idx="11">
                  <c:v>22.6</c:v>
                </c:pt>
              </c:numCache>
            </c:numRef>
          </c:val>
          <c:extLst>
            <c:ext xmlns:c16="http://schemas.microsoft.com/office/drawing/2014/chart" uri="{C3380CC4-5D6E-409C-BE32-E72D297353CC}">
              <c16:uniqueId val="{00000004-DB28-4FD7-B5C4-13DD6274C459}"/>
            </c:ext>
          </c:extLst>
        </c:ser>
        <c:ser>
          <c:idx val="2"/>
          <c:order val="2"/>
          <c:tx>
            <c:strRef>
              <c:f>'Data 6.2'!$D$23</c:f>
              <c:strCache>
                <c:ptCount val="1"/>
                <c:pt idx="0">
                  <c:v>Widowed </c:v>
                </c:pt>
              </c:strCache>
            </c:strRef>
          </c:tx>
          <c:spPr>
            <a:solidFill>
              <a:srgbClr val="EAA0C3"/>
            </a:solidFill>
            <a:ln w="12700">
              <a:solidFill>
                <a:schemeClr val="bg1"/>
              </a:solidFill>
            </a:ln>
          </c:spPr>
          <c:invertIfNegative val="0"/>
          <c:cat>
            <c:numRef>
              <c:f>'Data 6.2'!$A$24:$A$35</c:f>
              <c:numCache>
                <c:formatCode>General</c:formatCode>
                <c:ptCount val="12"/>
                <c:pt idx="0">
                  <c:v>1971</c:v>
                </c:pt>
                <c:pt idx="1">
                  <c:v>1981</c:v>
                </c:pt>
                <c:pt idx="2">
                  <c:v>1991</c:v>
                </c:pt>
                <c:pt idx="3">
                  <c:v>2001</c:v>
                </c:pt>
                <c:pt idx="4">
                  <c:v>2011</c:v>
                </c:pt>
                <c:pt idx="6">
                  <c:v>2012</c:v>
                </c:pt>
                <c:pt idx="7">
                  <c:v>2013</c:v>
                </c:pt>
                <c:pt idx="8">
                  <c:v>2014</c:v>
                </c:pt>
                <c:pt idx="9">
                  <c:v>2015</c:v>
                </c:pt>
                <c:pt idx="10">
                  <c:v>2016</c:v>
                </c:pt>
                <c:pt idx="11">
                  <c:v>2017</c:v>
                </c:pt>
              </c:numCache>
            </c:numRef>
          </c:cat>
          <c:val>
            <c:numRef>
              <c:f>'Data 6.2'!$D$24:$D$35</c:f>
              <c:numCache>
                <c:formatCode>0.0</c:formatCode>
                <c:ptCount val="12"/>
                <c:pt idx="0">
                  <c:v>3.1</c:v>
                </c:pt>
                <c:pt idx="1">
                  <c:v>3</c:v>
                </c:pt>
                <c:pt idx="2">
                  <c:v>2.2000000000000002</c:v>
                </c:pt>
                <c:pt idx="3">
                  <c:v>1.9</c:v>
                </c:pt>
                <c:pt idx="4">
                  <c:v>1.8</c:v>
                </c:pt>
                <c:pt idx="6">
                  <c:v>1.8</c:v>
                </c:pt>
                <c:pt idx="7">
                  <c:v>1.6</c:v>
                </c:pt>
                <c:pt idx="8">
                  <c:v>1.8</c:v>
                </c:pt>
                <c:pt idx="9">
                  <c:v>1.7</c:v>
                </c:pt>
                <c:pt idx="10">
                  <c:v>1.9</c:v>
                </c:pt>
                <c:pt idx="11">
                  <c:v>1.8</c:v>
                </c:pt>
              </c:numCache>
            </c:numRef>
          </c:val>
          <c:extLst>
            <c:ext xmlns:c16="http://schemas.microsoft.com/office/drawing/2014/chart" uri="{C3380CC4-5D6E-409C-BE32-E72D297353CC}">
              <c16:uniqueId val="{00000005-DB28-4FD7-B5C4-13DD6274C459}"/>
            </c:ext>
          </c:extLst>
        </c:ser>
        <c:ser>
          <c:idx val="3"/>
          <c:order val="3"/>
          <c:tx>
            <c:strRef>
              <c:f>'Data 6.2'!$E$23</c:f>
              <c:strCache>
                <c:ptCount val="1"/>
                <c:pt idx="0">
                  <c:v>Civil Partner</c:v>
                </c:pt>
              </c:strCache>
            </c:strRef>
          </c:tx>
          <c:spPr>
            <a:solidFill>
              <a:srgbClr val="601A5E"/>
            </a:solidFill>
            <a:ln w="12700">
              <a:solidFill>
                <a:schemeClr val="bg1"/>
              </a:solidFill>
            </a:ln>
          </c:spPr>
          <c:invertIfNegative val="0"/>
          <c:cat>
            <c:numRef>
              <c:f>'Data 6.2'!$A$24:$A$35</c:f>
              <c:numCache>
                <c:formatCode>General</c:formatCode>
                <c:ptCount val="12"/>
                <c:pt idx="0">
                  <c:v>1971</c:v>
                </c:pt>
                <c:pt idx="1">
                  <c:v>1981</c:v>
                </c:pt>
                <c:pt idx="2">
                  <c:v>1991</c:v>
                </c:pt>
                <c:pt idx="3">
                  <c:v>2001</c:v>
                </c:pt>
                <c:pt idx="4">
                  <c:v>2011</c:v>
                </c:pt>
                <c:pt idx="6">
                  <c:v>2012</c:v>
                </c:pt>
                <c:pt idx="7">
                  <c:v>2013</c:v>
                </c:pt>
                <c:pt idx="8">
                  <c:v>2014</c:v>
                </c:pt>
                <c:pt idx="9">
                  <c:v>2015</c:v>
                </c:pt>
                <c:pt idx="10">
                  <c:v>2016</c:v>
                </c:pt>
                <c:pt idx="11">
                  <c:v>2017</c:v>
                </c:pt>
              </c:numCache>
            </c:numRef>
          </c:cat>
          <c:val>
            <c:numRef>
              <c:f>'Data 6.2'!$E$24:$E$35</c:f>
              <c:numCache>
                <c:formatCode>0.0</c:formatCode>
                <c:ptCount val="12"/>
                <c:pt idx="0">
                  <c:v>0</c:v>
                </c:pt>
                <c:pt idx="1">
                  <c:v>0</c:v>
                </c:pt>
                <c:pt idx="2">
                  <c:v>0</c:v>
                </c:pt>
                <c:pt idx="3">
                  <c:v>0</c:v>
                </c:pt>
                <c:pt idx="4">
                  <c:v>0</c:v>
                </c:pt>
                <c:pt idx="5">
                  <c:v>0</c:v>
                </c:pt>
                <c:pt idx="6">
                  <c:v>0</c:v>
                </c:pt>
                <c:pt idx="7">
                  <c:v>0</c:v>
                </c:pt>
                <c:pt idx="8">
                  <c:v>1.3</c:v>
                </c:pt>
                <c:pt idx="9">
                  <c:v>3.7</c:v>
                </c:pt>
                <c:pt idx="10">
                  <c:v>0.7</c:v>
                </c:pt>
                <c:pt idx="11">
                  <c:v>0.5</c:v>
                </c:pt>
              </c:numCache>
            </c:numRef>
          </c:val>
          <c:extLst>
            <c:ext xmlns:c16="http://schemas.microsoft.com/office/drawing/2014/chart" uri="{C3380CC4-5D6E-409C-BE32-E72D297353CC}">
              <c16:uniqueId val="{00000006-DB28-4FD7-B5C4-13DD6274C459}"/>
            </c:ext>
          </c:extLst>
        </c:ser>
        <c:dLbls>
          <c:showLegendKey val="0"/>
          <c:showVal val="0"/>
          <c:showCatName val="0"/>
          <c:showSerName val="0"/>
          <c:showPercent val="0"/>
          <c:showBubbleSize val="0"/>
        </c:dLbls>
        <c:gapWidth val="20"/>
        <c:overlap val="100"/>
        <c:axId val="189307904"/>
        <c:axId val="189321984"/>
      </c:barChart>
      <c:catAx>
        <c:axId val="189307904"/>
        <c:scaling>
          <c:orientation val="minMax"/>
        </c:scaling>
        <c:delete val="0"/>
        <c:axPos val="b"/>
        <c:numFmt formatCode="General" sourceLinked="1"/>
        <c:majorTickMark val="out"/>
        <c:minorTickMark val="none"/>
        <c:tickLblPos val="nextTo"/>
        <c:txPr>
          <a:bodyPr/>
          <a:lstStyle/>
          <a:p>
            <a:pPr>
              <a:defRPr sz="1000" b="0">
                <a:solidFill>
                  <a:sysClr val="windowText" lastClr="000000"/>
                </a:solidFill>
              </a:defRPr>
            </a:pPr>
            <a:endParaRPr lang="en-US"/>
          </a:p>
        </c:txPr>
        <c:crossAx val="189321984"/>
        <c:crosses val="autoZero"/>
        <c:auto val="1"/>
        <c:lblAlgn val="ctr"/>
        <c:lblOffset val="100"/>
        <c:noMultiLvlLbl val="0"/>
      </c:catAx>
      <c:valAx>
        <c:axId val="189321984"/>
        <c:scaling>
          <c:orientation val="minMax"/>
        </c:scaling>
        <c:delete val="0"/>
        <c:axPos val="l"/>
        <c:numFmt formatCode="0%" sourceLinked="1"/>
        <c:majorTickMark val="out"/>
        <c:minorTickMark val="none"/>
        <c:tickLblPos val="nextTo"/>
        <c:txPr>
          <a:bodyPr/>
          <a:lstStyle/>
          <a:p>
            <a:pPr>
              <a:defRPr sz="1000">
                <a:solidFill>
                  <a:sysClr val="windowText" lastClr="000000"/>
                </a:solidFill>
              </a:defRPr>
            </a:pPr>
            <a:endParaRPr lang="en-US"/>
          </a:p>
        </c:txPr>
        <c:crossAx val="189307904"/>
        <c:crosses val="autoZero"/>
        <c:crossBetween val="between"/>
      </c:valAx>
    </c:plotArea>
    <c:plotVisOnly val="1"/>
    <c:dispBlanksAs val="gap"/>
    <c:showDLblsOverMax val="0"/>
  </c:chart>
  <c:spPr>
    <a:ln>
      <a:noFill/>
    </a:ln>
  </c:spPr>
  <c:txPr>
    <a:bodyPr/>
    <a:lstStyle/>
    <a:p>
      <a:pPr>
        <a:defRPr sz="1400">
          <a:latin typeface="Arial" pitchFamily="34" charset="0"/>
          <a:cs typeface="Arial" pitchFamily="34" charset="0"/>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6.3: Marriages, by type of ceremony, 1971-2017</a:t>
            </a:r>
          </a:p>
        </c:rich>
      </c:tx>
      <c:overlay val="0"/>
    </c:title>
    <c:autoTitleDeleted val="0"/>
    <c:plotArea>
      <c:layout>
        <c:manualLayout>
          <c:layoutTarget val="inner"/>
          <c:xMode val="edge"/>
          <c:yMode val="edge"/>
          <c:x val="0.14368794178505465"/>
          <c:y val="8.9069004086353612E-2"/>
          <c:w val="0.76893386011933695"/>
          <c:h val="0.79104672297318768"/>
        </c:manualLayout>
      </c:layout>
      <c:lineChart>
        <c:grouping val="standard"/>
        <c:varyColors val="0"/>
        <c:ser>
          <c:idx val="0"/>
          <c:order val="1"/>
          <c:tx>
            <c:strRef>
              <c:f>'Data 6.3'!$C$6</c:f>
              <c:strCache>
                <c:ptCount val="1"/>
                <c:pt idx="0">
                  <c:v>Church of Scotland</c:v>
                </c:pt>
              </c:strCache>
            </c:strRef>
          </c:tx>
          <c:spPr>
            <a:ln w="19050" cap="sq">
              <a:solidFill>
                <a:srgbClr val="C9347C"/>
              </a:solidFill>
              <a:prstDash val="sysDash"/>
            </a:ln>
          </c:spPr>
          <c:marker>
            <c:symbol val="none"/>
          </c:marker>
          <c:dPt>
            <c:idx val="43"/>
            <c:bubble3D val="0"/>
            <c:extLst>
              <c:ext xmlns:c16="http://schemas.microsoft.com/office/drawing/2014/chart" uri="{C3380CC4-5D6E-409C-BE32-E72D297353CC}">
                <c16:uniqueId val="{00000000-9049-45A9-A7C5-C971D69D1D8C}"/>
              </c:ext>
            </c:extLst>
          </c:dPt>
          <c:dPt>
            <c:idx val="44"/>
            <c:bubble3D val="0"/>
            <c:extLst>
              <c:ext xmlns:c16="http://schemas.microsoft.com/office/drawing/2014/chart" uri="{C3380CC4-5D6E-409C-BE32-E72D297353CC}">
                <c16:uniqueId val="{00000001-9049-45A9-A7C5-C971D69D1D8C}"/>
              </c:ext>
            </c:extLst>
          </c:dPt>
          <c:dPt>
            <c:idx val="45"/>
            <c:bubble3D val="0"/>
            <c:extLst>
              <c:ext xmlns:c16="http://schemas.microsoft.com/office/drawing/2014/chart" uri="{C3380CC4-5D6E-409C-BE32-E72D297353CC}">
                <c16:uniqueId val="{00000002-9049-45A9-A7C5-C971D69D1D8C}"/>
              </c:ext>
            </c:extLst>
          </c:dPt>
          <c:dPt>
            <c:idx val="46"/>
            <c:marker>
              <c:symbol val="circle"/>
              <c:size val="10"/>
              <c:spPr>
                <a:solidFill>
                  <a:srgbClr val="C9347C"/>
                </a:solidFill>
                <a:ln>
                  <a:solidFill>
                    <a:srgbClr val="C9347C"/>
                  </a:solidFill>
                </a:ln>
              </c:spPr>
            </c:marker>
            <c:bubble3D val="0"/>
            <c:spPr>
              <a:ln w="19050" cap="sq">
                <a:solidFill>
                  <a:srgbClr val="C9347C"/>
                </a:solidFill>
                <a:prstDash val="sysDash"/>
              </a:ln>
            </c:spPr>
            <c:extLst>
              <c:ext xmlns:c16="http://schemas.microsoft.com/office/drawing/2014/chart" uri="{C3380CC4-5D6E-409C-BE32-E72D297353CC}">
                <c16:uniqueId val="{00000004-9049-45A9-A7C5-C971D69D1D8C}"/>
              </c:ext>
            </c:extLst>
          </c:dPt>
          <c:dPt>
            <c:idx val="47"/>
            <c:bubble3D val="0"/>
            <c:spPr>
              <a:ln w="19050" cap="sq">
                <a:solidFill>
                  <a:srgbClr val="C9347C"/>
                </a:solidFill>
                <a:prstDash val="sysDash"/>
              </a:ln>
            </c:spPr>
            <c:extLst>
              <c:ext xmlns:c16="http://schemas.microsoft.com/office/drawing/2014/chart" uri="{C3380CC4-5D6E-409C-BE32-E72D297353CC}">
                <c16:uniqueId val="{00000006-9049-45A9-A7C5-C971D69D1D8C}"/>
              </c:ext>
            </c:extLst>
          </c:dPt>
          <c:dLbls>
            <c:dLbl>
              <c:idx val="45"/>
              <c:layout>
                <c:manualLayout>
                  <c:x val="3.1517643028434399E-2"/>
                  <c:y val="1.674515960230246E-2"/>
                </c:manualLayout>
              </c:layout>
              <c:tx>
                <c:rich>
                  <a:bodyPr/>
                  <a:lstStyle/>
                  <a:p>
                    <a:r>
                      <a:rPr lang="en-US">
                        <a:solidFill>
                          <a:srgbClr val="C9347C"/>
                        </a:solidFill>
                      </a:rPr>
                      <a:t>3,166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49-45A9-A7C5-C971D69D1D8C}"/>
                </c:ext>
              </c:extLst>
            </c:dLbl>
            <c:spPr>
              <a:noFill/>
              <a:ln>
                <a:noFill/>
              </a:ln>
              <a:effectLst/>
            </c:spPr>
            <c:txPr>
              <a:bodyPr/>
              <a:lstStyle/>
              <a:p>
                <a:pPr>
                  <a:defRPr sz="1600" b="1">
                    <a:solidFill>
                      <a:srgbClr val="C9347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6.3'!$I$7:$I$53</c:f>
              <c:numCache>
                <c:formatCode>General</c:formatCode>
                <c:ptCount val="47"/>
                <c:pt idx="0">
                  <c:v>1971</c:v>
                </c:pt>
                <c:pt idx="5">
                  <c:v>1976</c:v>
                </c:pt>
                <c:pt idx="10">
                  <c:v>1981</c:v>
                </c:pt>
                <c:pt idx="15">
                  <c:v>1986</c:v>
                </c:pt>
                <c:pt idx="20">
                  <c:v>1991</c:v>
                </c:pt>
                <c:pt idx="25">
                  <c:v>1996</c:v>
                </c:pt>
                <c:pt idx="30">
                  <c:v>2001</c:v>
                </c:pt>
                <c:pt idx="35">
                  <c:v>2006</c:v>
                </c:pt>
                <c:pt idx="40">
                  <c:v>2011</c:v>
                </c:pt>
                <c:pt idx="46">
                  <c:v>2017</c:v>
                </c:pt>
              </c:numCache>
            </c:numRef>
          </c:cat>
          <c:val>
            <c:numRef>
              <c:f>'Data 6.3'!$C$7:$C$54</c:f>
              <c:numCache>
                <c:formatCode>#,##0</c:formatCode>
                <c:ptCount val="48"/>
                <c:pt idx="0">
                  <c:v>19500</c:v>
                </c:pt>
                <c:pt idx="1">
                  <c:v>18900</c:v>
                </c:pt>
                <c:pt idx="2">
                  <c:v>18300</c:v>
                </c:pt>
                <c:pt idx="3">
                  <c:v>17800</c:v>
                </c:pt>
                <c:pt idx="4">
                  <c:v>16900</c:v>
                </c:pt>
                <c:pt idx="5">
                  <c:v>15700</c:v>
                </c:pt>
                <c:pt idx="6">
                  <c:v>15400</c:v>
                </c:pt>
                <c:pt idx="7">
                  <c:v>15200</c:v>
                </c:pt>
                <c:pt idx="8">
                  <c:v>15300</c:v>
                </c:pt>
                <c:pt idx="9">
                  <c:v>15400</c:v>
                </c:pt>
                <c:pt idx="10">
                  <c:v>14500</c:v>
                </c:pt>
                <c:pt idx="11">
                  <c:v>13800</c:v>
                </c:pt>
                <c:pt idx="12">
                  <c:v>13800</c:v>
                </c:pt>
                <c:pt idx="13">
                  <c:v>14400</c:v>
                </c:pt>
                <c:pt idx="14">
                  <c:v>14300</c:v>
                </c:pt>
                <c:pt idx="15">
                  <c:v>14100</c:v>
                </c:pt>
                <c:pt idx="16">
                  <c:v>14100</c:v>
                </c:pt>
                <c:pt idx="17">
                  <c:v>14100</c:v>
                </c:pt>
                <c:pt idx="18">
                  <c:v>14100</c:v>
                </c:pt>
                <c:pt idx="19">
                  <c:v>14100</c:v>
                </c:pt>
                <c:pt idx="20">
                  <c:v>13100</c:v>
                </c:pt>
                <c:pt idx="21">
                  <c:v>13200</c:v>
                </c:pt>
                <c:pt idx="22">
                  <c:v>12700</c:v>
                </c:pt>
                <c:pt idx="23">
                  <c:v>11800</c:v>
                </c:pt>
                <c:pt idx="24">
                  <c:v>11200</c:v>
                </c:pt>
                <c:pt idx="25">
                  <c:v>10600</c:v>
                </c:pt>
                <c:pt idx="26">
                  <c:v>10300</c:v>
                </c:pt>
                <c:pt idx="27">
                  <c:v>10400</c:v>
                </c:pt>
                <c:pt idx="28">
                  <c:v>10400</c:v>
                </c:pt>
                <c:pt idx="29">
                  <c:v>11300</c:v>
                </c:pt>
                <c:pt idx="30">
                  <c:v>11400</c:v>
                </c:pt>
                <c:pt idx="31">
                  <c:v>11100</c:v>
                </c:pt>
                <c:pt idx="32">
                  <c:v>10000</c:v>
                </c:pt>
                <c:pt idx="33">
                  <c:v>9500</c:v>
                </c:pt>
                <c:pt idx="34">
                  <c:v>8900</c:v>
                </c:pt>
                <c:pt idx="35">
                  <c:v>8000</c:v>
                </c:pt>
                <c:pt idx="36">
                  <c:v>7700</c:v>
                </c:pt>
                <c:pt idx="37">
                  <c:v>7000</c:v>
                </c:pt>
                <c:pt idx="38">
                  <c:v>6100</c:v>
                </c:pt>
                <c:pt idx="39">
                  <c:v>6000</c:v>
                </c:pt>
                <c:pt idx="40">
                  <c:v>5600</c:v>
                </c:pt>
                <c:pt idx="41">
                  <c:v>5500</c:v>
                </c:pt>
                <c:pt idx="42">
                  <c:v>4600</c:v>
                </c:pt>
                <c:pt idx="43">
                  <c:v>4500</c:v>
                </c:pt>
                <c:pt idx="44">
                  <c:v>4100</c:v>
                </c:pt>
                <c:pt idx="45">
                  <c:v>3700</c:v>
                </c:pt>
                <c:pt idx="46">
                  <c:v>3200</c:v>
                </c:pt>
              </c:numCache>
            </c:numRef>
          </c:val>
          <c:smooth val="0"/>
          <c:extLst>
            <c:ext xmlns:c16="http://schemas.microsoft.com/office/drawing/2014/chart" uri="{C3380CC4-5D6E-409C-BE32-E72D297353CC}">
              <c16:uniqueId val="{00000007-9049-45A9-A7C5-C971D69D1D8C}"/>
            </c:ext>
          </c:extLst>
        </c:ser>
        <c:ser>
          <c:idx val="6"/>
          <c:order val="2"/>
          <c:tx>
            <c:strRef>
              <c:f>'Data 6.3'!$E$6</c:f>
              <c:strCache>
                <c:ptCount val="1"/>
                <c:pt idx="0">
                  <c:v>Other religious and other beliefs</c:v>
                </c:pt>
              </c:strCache>
            </c:strRef>
          </c:tx>
          <c:spPr>
            <a:ln w="50800" cap="sq">
              <a:solidFill>
                <a:srgbClr val="C9347C"/>
              </a:solidFill>
              <a:prstDash val="sysDash"/>
            </a:ln>
          </c:spPr>
          <c:marker>
            <c:symbol val="none"/>
          </c:marker>
          <c:dPt>
            <c:idx val="43"/>
            <c:bubble3D val="0"/>
            <c:extLst>
              <c:ext xmlns:c16="http://schemas.microsoft.com/office/drawing/2014/chart" uri="{C3380CC4-5D6E-409C-BE32-E72D297353CC}">
                <c16:uniqueId val="{00000008-9049-45A9-A7C5-C971D69D1D8C}"/>
              </c:ext>
            </c:extLst>
          </c:dPt>
          <c:dPt>
            <c:idx val="44"/>
            <c:bubble3D val="0"/>
            <c:extLst>
              <c:ext xmlns:c16="http://schemas.microsoft.com/office/drawing/2014/chart" uri="{C3380CC4-5D6E-409C-BE32-E72D297353CC}">
                <c16:uniqueId val="{00000009-9049-45A9-A7C5-C971D69D1D8C}"/>
              </c:ext>
            </c:extLst>
          </c:dPt>
          <c:dPt>
            <c:idx val="45"/>
            <c:bubble3D val="0"/>
            <c:extLst>
              <c:ext xmlns:c16="http://schemas.microsoft.com/office/drawing/2014/chart" uri="{C3380CC4-5D6E-409C-BE32-E72D297353CC}">
                <c16:uniqueId val="{0000000A-9049-45A9-A7C5-C971D69D1D8C}"/>
              </c:ext>
            </c:extLst>
          </c:dPt>
          <c:dPt>
            <c:idx val="46"/>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0B-9049-45A9-A7C5-C971D69D1D8C}"/>
              </c:ext>
            </c:extLst>
          </c:dPt>
          <c:dPt>
            <c:idx val="47"/>
            <c:bubble3D val="0"/>
            <c:extLst>
              <c:ext xmlns:c16="http://schemas.microsoft.com/office/drawing/2014/chart" uri="{C3380CC4-5D6E-409C-BE32-E72D297353CC}">
                <c16:uniqueId val="{0000000C-9049-45A9-A7C5-C971D69D1D8C}"/>
              </c:ext>
            </c:extLst>
          </c:dPt>
          <c:dLbls>
            <c:dLbl>
              <c:idx val="45"/>
              <c:layout>
                <c:manualLayout>
                  <c:x val="3.1517643028434399E-2"/>
                  <c:y val="-3.5583464154892726E-2"/>
                </c:manualLayout>
              </c:layout>
              <c:tx>
                <c:rich>
                  <a:bodyPr/>
                  <a:lstStyle/>
                  <a:p>
                    <a:r>
                      <a:rPr lang="en-US">
                        <a:solidFill>
                          <a:srgbClr val="C9347C"/>
                        </a:solidFill>
                      </a:rPr>
                      <a:t>9,891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49-45A9-A7C5-C971D69D1D8C}"/>
                </c:ext>
              </c:extLst>
            </c:dLbl>
            <c:spPr>
              <a:noFill/>
              <a:ln>
                <a:noFill/>
              </a:ln>
              <a:effectLst/>
            </c:spPr>
            <c:txPr>
              <a:bodyPr/>
              <a:lstStyle/>
              <a:p>
                <a:pPr>
                  <a:defRPr sz="1600" b="1">
                    <a:solidFill>
                      <a:srgbClr val="C9347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6.3'!$I$7:$I$53</c:f>
              <c:numCache>
                <c:formatCode>General</c:formatCode>
                <c:ptCount val="47"/>
                <c:pt idx="0">
                  <c:v>1971</c:v>
                </c:pt>
                <c:pt idx="5">
                  <c:v>1976</c:v>
                </c:pt>
                <c:pt idx="10">
                  <c:v>1981</c:v>
                </c:pt>
                <c:pt idx="15">
                  <c:v>1986</c:v>
                </c:pt>
                <c:pt idx="20">
                  <c:v>1991</c:v>
                </c:pt>
                <c:pt idx="25">
                  <c:v>1996</c:v>
                </c:pt>
                <c:pt idx="30">
                  <c:v>2001</c:v>
                </c:pt>
                <c:pt idx="35">
                  <c:v>2006</c:v>
                </c:pt>
                <c:pt idx="40">
                  <c:v>2011</c:v>
                </c:pt>
                <c:pt idx="46">
                  <c:v>2017</c:v>
                </c:pt>
              </c:numCache>
            </c:numRef>
          </c:cat>
          <c:val>
            <c:numRef>
              <c:f>'Data 6.3'!$E$7:$E$54</c:f>
              <c:numCache>
                <c:formatCode>#,##0</c:formatCode>
                <c:ptCount val="48"/>
                <c:pt idx="0">
                  <c:v>3000</c:v>
                </c:pt>
                <c:pt idx="1">
                  <c:v>2800</c:v>
                </c:pt>
                <c:pt idx="2">
                  <c:v>2700</c:v>
                </c:pt>
                <c:pt idx="3">
                  <c:v>2700</c:v>
                </c:pt>
                <c:pt idx="4">
                  <c:v>2400</c:v>
                </c:pt>
                <c:pt idx="5">
                  <c:v>2100</c:v>
                </c:pt>
                <c:pt idx="6">
                  <c:v>2100</c:v>
                </c:pt>
                <c:pt idx="7">
                  <c:v>2200</c:v>
                </c:pt>
                <c:pt idx="8">
                  <c:v>2300</c:v>
                </c:pt>
                <c:pt idx="9">
                  <c:v>2400</c:v>
                </c:pt>
                <c:pt idx="10">
                  <c:v>2300</c:v>
                </c:pt>
                <c:pt idx="11">
                  <c:v>2300</c:v>
                </c:pt>
                <c:pt idx="12">
                  <c:v>2100</c:v>
                </c:pt>
                <c:pt idx="13">
                  <c:v>2100</c:v>
                </c:pt>
                <c:pt idx="14">
                  <c:v>2200</c:v>
                </c:pt>
                <c:pt idx="15">
                  <c:v>2200</c:v>
                </c:pt>
                <c:pt idx="16">
                  <c:v>2300</c:v>
                </c:pt>
                <c:pt idx="17">
                  <c:v>2200</c:v>
                </c:pt>
                <c:pt idx="18">
                  <c:v>2200</c:v>
                </c:pt>
                <c:pt idx="19">
                  <c:v>2300</c:v>
                </c:pt>
                <c:pt idx="20">
                  <c:v>2200</c:v>
                </c:pt>
                <c:pt idx="21">
                  <c:v>2300</c:v>
                </c:pt>
                <c:pt idx="22">
                  <c:v>2300</c:v>
                </c:pt>
                <c:pt idx="23">
                  <c:v>2200</c:v>
                </c:pt>
                <c:pt idx="24">
                  <c:v>2300</c:v>
                </c:pt>
                <c:pt idx="25">
                  <c:v>3000</c:v>
                </c:pt>
                <c:pt idx="26">
                  <c:v>3600</c:v>
                </c:pt>
                <c:pt idx="27">
                  <c:v>4000</c:v>
                </c:pt>
                <c:pt idx="28">
                  <c:v>4900</c:v>
                </c:pt>
                <c:pt idx="29">
                  <c:v>4800</c:v>
                </c:pt>
                <c:pt idx="30">
                  <c:v>4700</c:v>
                </c:pt>
                <c:pt idx="31">
                  <c:v>5200</c:v>
                </c:pt>
                <c:pt idx="32">
                  <c:v>4800</c:v>
                </c:pt>
                <c:pt idx="33">
                  <c:v>4800</c:v>
                </c:pt>
                <c:pt idx="34">
                  <c:v>4500</c:v>
                </c:pt>
                <c:pt idx="35">
                  <c:v>4700</c:v>
                </c:pt>
                <c:pt idx="36">
                  <c:v>4700</c:v>
                </c:pt>
                <c:pt idx="37">
                  <c:v>4800</c:v>
                </c:pt>
                <c:pt idx="38">
                  <c:v>5400</c:v>
                </c:pt>
                <c:pt idx="39">
                  <c:v>6200</c:v>
                </c:pt>
                <c:pt idx="40">
                  <c:v>6800</c:v>
                </c:pt>
                <c:pt idx="41">
                  <c:v>7600</c:v>
                </c:pt>
                <c:pt idx="42">
                  <c:v>7300</c:v>
                </c:pt>
                <c:pt idx="43">
                  <c:v>8000</c:v>
                </c:pt>
                <c:pt idx="44">
                  <c:v>8600</c:v>
                </c:pt>
                <c:pt idx="45">
                  <c:v>9100</c:v>
                </c:pt>
                <c:pt idx="46">
                  <c:v>9900</c:v>
                </c:pt>
              </c:numCache>
            </c:numRef>
          </c:val>
          <c:smooth val="0"/>
          <c:extLst>
            <c:ext xmlns:c16="http://schemas.microsoft.com/office/drawing/2014/chart" uri="{C3380CC4-5D6E-409C-BE32-E72D297353CC}">
              <c16:uniqueId val="{0000000D-9049-45A9-A7C5-C971D69D1D8C}"/>
            </c:ext>
          </c:extLst>
        </c:ser>
        <c:ser>
          <c:idx val="7"/>
          <c:order val="3"/>
          <c:tx>
            <c:strRef>
              <c:f>'Data 6.3'!$D$6</c:f>
              <c:strCache>
                <c:ptCount val="1"/>
                <c:pt idx="0">
                  <c:v>Roman Catholic</c:v>
                </c:pt>
              </c:strCache>
            </c:strRef>
          </c:tx>
          <c:spPr>
            <a:ln w="19050">
              <a:solidFill>
                <a:srgbClr val="C9347C"/>
              </a:solidFill>
              <a:prstDash val="solid"/>
            </a:ln>
          </c:spPr>
          <c:marker>
            <c:symbol val="none"/>
          </c:marker>
          <c:dPt>
            <c:idx val="43"/>
            <c:bubble3D val="0"/>
            <c:extLst>
              <c:ext xmlns:c16="http://schemas.microsoft.com/office/drawing/2014/chart" uri="{C3380CC4-5D6E-409C-BE32-E72D297353CC}">
                <c16:uniqueId val="{0000000E-9049-45A9-A7C5-C971D69D1D8C}"/>
              </c:ext>
            </c:extLst>
          </c:dPt>
          <c:dPt>
            <c:idx val="44"/>
            <c:bubble3D val="0"/>
            <c:extLst>
              <c:ext xmlns:c16="http://schemas.microsoft.com/office/drawing/2014/chart" uri="{C3380CC4-5D6E-409C-BE32-E72D297353CC}">
                <c16:uniqueId val="{0000000F-9049-45A9-A7C5-C971D69D1D8C}"/>
              </c:ext>
            </c:extLst>
          </c:dPt>
          <c:dPt>
            <c:idx val="45"/>
            <c:bubble3D val="0"/>
            <c:extLst>
              <c:ext xmlns:c16="http://schemas.microsoft.com/office/drawing/2014/chart" uri="{C3380CC4-5D6E-409C-BE32-E72D297353CC}">
                <c16:uniqueId val="{00000010-9049-45A9-A7C5-C971D69D1D8C}"/>
              </c:ext>
            </c:extLst>
          </c:dPt>
          <c:dPt>
            <c:idx val="46"/>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11-9049-45A9-A7C5-C971D69D1D8C}"/>
              </c:ext>
            </c:extLst>
          </c:dPt>
          <c:dPt>
            <c:idx val="47"/>
            <c:bubble3D val="0"/>
            <c:extLst>
              <c:ext xmlns:c16="http://schemas.microsoft.com/office/drawing/2014/chart" uri="{C3380CC4-5D6E-409C-BE32-E72D297353CC}">
                <c16:uniqueId val="{00000012-9049-45A9-A7C5-C971D69D1D8C}"/>
              </c:ext>
            </c:extLst>
          </c:dPt>
          <c:dLbls>
            <c:dLbl>
              <c:idx val="45"/>
              <c:layout>
                <c:manualLayout>
                  <c:x val="3.014731072285029E-2"/>
                  <c:y val="0"/>
                </c:manualLayout>
              </c:layout>
              <c:tx>
                <c:rich>
                  <a:bodyPr/>
                  <a:lstStyle/>
                  <a:p>
                    <a:r>
                      <a:rPr lang="en-US"/>
                      <a:t>1,182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49-45A9-A7C5-C971D69D1D8C}"/>
                </c:ext>
              </c:extLst>
            </c:dLbl>
            <c:spPr>
              <a:noFill/>
              <a:ln>
                <a:noFill/>
              </a:ln>
              <a:effectLst/>
            </c:spPr>
            <c:txPr>
              <a:bodyPr/>
              <a:lstStyle/>
              <a:p>
                <a:pPr>
                  <a:defRPr sz="1600" b="1">
                    <a:solidFill>
                      <a:srgbClr val="C9347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6.3'!$I$7:$I$53</c:f>
              <c:numCache>
                <c:formatCode>General</c:formatCode>
                <c:ptCount val="47"/>
                <c:pt idx="0">
                  <c:v>1971</c:v>
                </c:pt>
                <c:pt idx="5">
                  <c:v>1976</c:v>
                </c:pt>
                <c:pt idx="10">
                  <c:v>1981</c:v>
                </c:pt>
                <c:pt idx="15">
                  <c:v>1986</c:v>
                </c:pt>
                <c:pt idx="20">
                  <c:v>1991</c:v>
                </c:pt>
                <c:pt idx="25">
                  <c:v>1996</c:v>
                </c:pt>
                <c:pt idx="30">
                  <c:v>2001</c:v>
                </c:pt>
                <c:pt idx="35">
                  <c:v>2006</c:v>
                </c:pt>
                <c:pt idx="40">
                  <c:v>2011</c:v>
                </c:pt>
                <c:pt idx="46">
                  <c:v>2017</c:v>
                </c:pt>
              </c:numCache>
            </c:numRef>
          </c:cat>
          <c:val>
            <c:numRef>
              <c:f>'Data 6.3'!$D$7:$D$54</c:f>
              <c:numCache>
                <c:formatCode>#,##0</c:formatCode>
                <c:ptCount val="48"/>
                <c:pt idx="0">
                  <c:v>6900</c:v>
                </c:pt>
                <c:pt idx="1">
                  <c:v>6600</c:v>
                </c:pt>
                <c:pt idx="2">
                  <c:v>6600</c:v>
                </c:pt>
                <c:pt idx="3">
                  <c:v>6400</c:v>
                </c:pt>
                <c:pt idx="4">
                  <c:v>6000</c:v>
                </c:pt>
                <c:pt idx="5">
                  <c:v>5600</c:v>
                </c:pt>
                <c:pt idx="6">
                  <c:v>5500</c:v>
                </c:pt>
                <c:pt idx="7">
                  <c:v>5500</c:v>
                </c:pt>
                <c:pt idx="8">
                  <c:v>5700</c:v>
                </c:pt>
                <c:pt idx="9">
                  <c:v>5700</c:v>
                </c:pt>
                <c:pt idx="10">
                  <c:v>5200</c:v>
                </c:pt>
                <c:pt idx="11">
                  <c:v>4900</c:v>
                </c:pt>
                <c:pt idx="12">
                  <c:v>4800</c:v>
                </c:pt>
                <c:pt idx="13">
                  <c:v>5000</c:v>
                </c:pt>
                <c:pt idx="14">
                  <c:v>4800</c:v>
                </c:pt>
                <c:pt idx="15">
                  <c:v>4700</c:v>
                </c:pt>
                <c:pt idx="16">
                  <c:v>4400</c:v>
                </c:pt>
                <c:pt idx="17">
                  <c:v>4500</c:v>
                </c:pt>
                <c:pt idx="18">
                  <c:v>4400</c:v>
                </c:pt>
                <c:pt idx="19">
                  <c:v>4100</c:v>
                </c:pt>
                <c:pt idx="20">
                  <c:v>3900</c:v>
                </c:pt>
                <c:pt idx="21">
                  <c:v>3700</c:v>
                </c:pt>
                <c:pt idx="22">
                  <c:v>3400</c:v>
                </c:pt>
                <c:pt idx="23">
                  <c:v>3000</c:v>
                </c:pt>
                <c:pt idx="24">
                  <c:v>2900</c:v>
                </c:pt>
                <c:pt idx="25">
                  <c:v>2500</c:v>
                </c:pt>
                <c:pt idx="26">
                  <c:v>2500</c:v>
                </c:pt>
                <c:pt idx="27">
                  <c:v>2400</c:v>
                </c:pt>
                <c:pt idx="28">
                  <c:v>2200</c:v>
                </c:pt>
                <c:pt idx="29">
                  <c:v>2200</c:v>
                </c:pt>
                <c:pt idx="30">
                  <c:v>2100</c:v>
                </c:pt>
                <c:pt idx="31">
                  <c:v>2000</c:v>
                </c:pt>
                <c:pt idx="32">
                  <c:v>2000</c:v>
                </c:pt>
                <c:pt idx="33">
                  <c:v>2000</c:v>
                </c:pt>
                <c:pt idx="34">
                  <c:v>2000</c:v>
                </c:pt>
                <c:pt idx="35">
                  <c:v>2000</c:v>
                </c:pt>
                <c:pt idx="36">
                  <c:v>2000</c:v>
                </c:pt>
                <c:pt idx="37">
                  <c:v>1900</c:v>
                </c:pt>
                <c:pt idx="38">
                  <c:v>1800</c:v>
                </c:pt>
                <c:pt idx="39">
                  <c:v>1800</c:v>
                </c:pt>
                <c:pt idx="40">
                  <c:v>1700</c:v>
                </c:pt>
                <c:pt idx="41">
                  <c:v>1800</c:v>
                </c:pt>
                <c:pt idx="42">
                  <c:v>1600</c:v>
                </c:pt>
                <c:pt idx="43">
                  <c:v>1600</c:v>
                </c:pt>
                <c:pt idx="44">
                  <c:v>1400</c:v>
                </c:pt>
                <c:pt idx="45">
                  <c:v>1300</c:v>
                </c:pt>
                <c:pt idx="46">
                  <c:v>1200</c:v>
                </c:pt>
              </c:numCache>
            </c:numRef>
          </c:val>
          <c:smooth val="0"/>
          <c:extLst>
            <c:ext xmlns:c16="http://schemas.microsoft.com/office/drawing/2014/chart" uri="{C3380CC4-5D6E-409C-BE32-E72D297353CC}">
              <c16:uniqueId val="{00000013-9049-45A9-A7C5-C971D69D1D8C}"/>
            </c:ext>
          </c:extLst>
        </c:ser>
        <c:dLbls>
          <c:showLegendKey val="0"/>
          <c:showVal val="0"/>
          <c:showCatName val="0"/>
          <c:showSerName val="0"/>
          <c:showPercent val="0"/>
          <c:showBubbleSize val="0"/>
        </c:dLbls>
        <c:marker val="1"/>
        <c:smooth val="0"/>
        <c:axId val="189824000"/>
        <c:axId val="189838464"/>
      </c:lineChart>
      <c:lineChart>
        <c:grouping val="standard"/>
        <c:varyColors val="0"/>
        <c:ser>
          <c:idx val="1"/>
          <c:order val="0"/>
          <c:tx>
            <c:strRef>
              <c:f>'Data 6.3'!$F$6</c:f>
              <c:strCache>
                <c:ptCount val="1"/>
                <c:pt idx="0">
                  <c:v>Civil</c:v>
                </c:pt>
              </c:strCache>
            </c:strRef>
          </c:tx>
          <c:spPr>
            <a:ln w="50800">
              <a:solidFill>
                <a:srgbClr val="C9347C"/>
              </a:solidFill>
            </a:ln>
          </c:spPr>
          <c:marker>
            <c:symbol val="none"/>
          </c:marker>
          <c:dPt>
            <c:idx val="43"/>
            <c:bubble3D val="0"/>
            <c:extLst>
              <c:ext xmlns:c16="http://schemas.microsoft.com/office/drawing/2014/chart" uri="{C3380CC4-5D6E-409C-BE32-E72D297353CC}">
                <c16:uniqueId val="{00000014-9049-45A9-A7C5-C971D69D1D8C}"/>
              </c:ext>
            </c:extLst>
          </c:dPt>
          <c:dPt>
            <c:idx val="44"/>
            <c:bubble3D val="0"/>
            <c:extLst>
              <c:ext xmlns:c16="http://schemas.microsoft.com/office/drawing/2014/chart" uri="{C3380CC4-5D6E-409C-BE32-E72D297353CC}">
                <c16:uniqueId val="{00000015-9049-45A9-A7C5-C971D69D1D8C}"/>
              </c:ext>
            </c:extLst>
          </c:dPt>
          <c:dPt>
            <c:idx val="45"/>
            <c:bubble3D val="0"/>
            <c:extLst>
              <c:ext xmlns:c16="http://schemas.microsoft.com/office/drawing/2014/chart" uri="{C3380CC4-5D6E-409C-BE32-E72D297353CC}">
                <c16:uniqueId val="{00000016-9049-45A9-A7C5-C971D69D1D8C}"/>
              </c:ext>
            </c:extLst>
          </c:dPt>
          <c:dPt>
            <c:idx val="46"/>
            <c:marker>
              <c:symbol val="circle"/>
              <c:size val="10"/>
              <c:spPr>
                <a:solidFill>
                  <a:srgbClr val="C9347C"/>
                </a:solidFill>
                <a:ln>
                  <a:solidFill>
                    <a:srgbClr val="C9347C"/>
                  </a:solidFill>
                </a:ln>
              </c:spPr>
            </c:marker>
            <c:bubble3D val="0"/>
            <c:spPr>
              <a:ln w="50800">
                <a:solidFill>
                  <a:srgbClr val="C9347C"/>
                </a:solidFill>
              </a:ln>
            </c:spPr>
            <c:extLst>
              <c:ext xmlns:c16="http://schemas.microsoft.com/office/drawing/2014/chart" uri="{C3380CC4-5D6E-409C-BE32-E72D297353CC}">
                <c16:uniqueId val="{00000018-9049-45A9-A7C5-C971D69D1D8C}"/>
              </c:ext>
            </c:extLst>
          </c:dPt>
          <c:dPt>
            <c:idx val="47"/>
            <c:bubble3D val="0"/>
            <c:spPr>
              <a:ln w="50800">
                <a:solidFill>
                  <a:srgbClr val="C9347C"/>
                </a:solidFill>
              </a:ln>
            </c:spPr>
            <c:extLst>
              <c:ext xmlns:c16="http://schemas.microsoft.com/office/drawing/2014/chart" uri="{C3380CC4-5D6E-409C-BE32-E72D297353CC}">
                <c16:uniqueId val="{0000001A-9049-45A9-A7C5-C971D69D1D8C}"/>
              </c:ext>
            </c:extLst>
          </c:dPt>
          <c:dLbls>
            <c:dLbl>
              <c:idx val="45"/>
              <c:layout>
                <c:manualLayout>
                  <c:x val="2.1925316889345667E-2"/>
                  <c:y val="3.3490319204604921E-2"/>
                </c:manualLayout>
              </c:layout>
              <c:tx>
                <c:rich>
                  <a:bodyPr/>
                  <a:lstStyle/>
                  <a:p>
                    <a:r>
                      <a:rPr lang="en-US">
                        <a:solidFill>
                          <a:srgbClr val="C9347C"/>
                        </a:solidFill>
                      </a:rPr>
                      <a:t>14,201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049-45A9-A7C5-C971D69D1D8C}"/>
                </c:ext>
              </c:extLst>
            </c:dLbl>
            <c:spPr>
              <a:noFill/>
              <a:ln>
                <a:noFill/>
              </a:ln>
              <a:effectLst/>
            </c:spPr>
            <c:txPr>
              <a:bodyPr/>
              <a:lstStyle/>
              <a:p>
                <a:pPr>
                  <a:defRPr sz="1600" b="1">
                    <a:solidFill>
                      <a:srgbClr val="C9347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6.3'!$I$7:$I$53</c:f>
              <c:numCache>
                <c:formatCode>General</c:formatCode>
                <c:ptCount val="47"/>
                <c:pt idx="0">
                  <c:v>1971</c:v>
                </c:pt>
                <c:pt idx="5">
                  <c:v>1976</c:v>
                </c:pt>
                <c:pt idx="10">
                  <c:v>1981</c:v>
                </c:pt>
                <c:pt idx="15">
                  <c:v>1986</c:v>
                </c:pt>
                <c:pt idx="20">
                  <c:v>1991</c:v>
                </c:pt>
                <c:pt idx="25">
                  <c:v>1996</c:v>
                </c:pt>
                <c:pt idx="30">
                  <c:v>2001</c:v>
                </c:pt>
                <c:pt idx="35">
                  <c:v>2006</c:v>
                </c:pt>
                <c:pt idx="40">
                  <c:v>2011</c:v>
                </c:pt>
                <c:pt idx="46">
                  <c:v>2017</c:v>
                </c:pt>
              </c:numCache>
            </c:numRef>
          </c:cat>
          <c:val>
            <c:numRef>
              <c:f>'Data 6.3'!$F$7:$F$54</c:f>
              <c:numCache>
                <c:formatCode>#,##0</c:formatCode>
                <c:ptCount val="48"/>
                <c:pt idx="0">
                  <c:v>13100</c:v>
                </c:pt>
                <c:pt idx="1">
                  <c:v>13800</c:v>
                </c:pt>
                <c:pt idx="2">
                  <c:v>14400</c:v>
                </c:pt>
                <c:pt idx="3">
                  <c:v>14300</c:v>
                </c:pt>
                <c:pt idx="4">
                  <c:v>13900</c:v>
                </c:pt>
                <c:pt idx="5">
                  <c:v>14100</c:v>
                </c:pt>
                <c:pt idx="6">
                  <c:v>14300</c:v>
                </c:pt>
                <c:pt idx="7">
                  <c:v>15000</c:v>
                </c:pt>
                <c:pt idx="8">
                  <c:v>14700</c:v>
                </c:pt>
                <c:pt idx="9">
                  <c:v>15100</c:v>
                </c:pt>
                <c:pt idx="10">
                  <c:v>14200</c:v>
                </c:pt>
                <c:pt idx="11">
                  <c:v>14000</c:v>
                </c:pt>
                <c:pt idx="12">
                  <c:v>14300</c:v>
                </c:pt>
                <c:pt idx="13">
                  <c:v>14800</c:v>
                </c:pt>
                <c:pt idx="14">
                  <c:v>15000</c:v>
                </c:pt>
                <c:pt idx="15">
                  <c:v>14800</c:v>
                </c:pt>
                <c:pt idx="16">
                  <c:v>14900</c:v>
                </c:pt>
                <c:pt idx="17">
                  <c:v>14800</c:v>
                </c:pt>
                <c:pt idx="18">
                  <c:v>14600</c:v>
                </c:pt>
                <c:pt idx="19">
                  <c:v>14100</c:v>
                </c:pt>
                <c:pt idx="20">
                  <c:v>14500</c:v>
                </c:pt>
                <c:pt idx="21">
                  <c:v>15800</c:v>
                </c:pt>
                <c:pt idx="22">
                  <c:v>15000</c:v>
                </c:pt>
                <c:pt idx="23">
                  <c:v>14500</c:v>
                </c:pt>
                <c:pt idx="24">
                  <c:v>14200</c:v>
                </c:pt>
                <c:pt idx="25">
                  <c:v>14100</c:v>
                </c:pt>
                <c:pt idx="26">
                  <c:v>13200</c:v>
                </c:pt>
                <c:pt idx="27">
                  <c:v>12900</c:v>
                </c:pt>
                <c:pt idx="28">
                  <c:v>12400</c:v>
                </c:pt>
                <c:pt idx="29">
                  <c:v>12100</c:v>
                </c:pt>
                <c:pt idx="30">
                  <c:v>11500</c:v>
                </c:pt>
                <c:pt idx="31">
                  <c:v>11500</c:v>
                </c:pt>
                <c:pt idx="32">
                  <c:v>13900</c:v>
                </c:pt>
                <c:pt idx="33">
                  <c:v>15900</c:v>
                </c:pt>
                <c:pt idx="34">
                  <c:v>15500</c:v>
                </c:pt>
                <c:pt idx="35">
                  <c:v>15200</c:v>
                </c:pt>
                <c:pt idx="36">
                  <c:v>15500</c:v>
                </c:pt>
                <c:pt idx="37">
                  <c:v>15200</c:v>
                </c:pt>
                <c:pt idx="38">
                  <c:v>14200</c:v>
                </c:pt>
                <c:pt idx="39">
                  <c:v>14400</c:v>
                </c:pt>
                <c:pt idx="40">
                  <c:v>15100</c:v>
                </c:pt>
                <c:pt idx="41">
                  <c:v>15600</c:v>
                </c:pt>
                <c:pt idx="42">
                  <c:v>14000</c:v>
                </c:pt>
                <c:pt idx="43">
                  <c:v>15000</c:v>
                </c:pt>
                <c:pt idx="44">
                  <c:v>15600</c:v>
                </c:pt>
                <c:pt idx="45">
                  <c:v>15100</c:v>
                </c:pt>
                <c:pt idx="46">
                  <c:v>14200</c:v>
                </c:pt>
              </c:numCache>
            </c:numRef>
          </c:val>
          <c:smooth val="0"/>
          <c:extLst>
            <c:ext xmlns:c16="http://schemas.microsoft.com/office/drawing/2014/chart" uri="{C3380CC4-5D6E-409C-BE32-E72D297353CC}">
              <c16:uniqueId val="{0000001B-9049-45A9-A7C5-C971D69D1D8C}"/>
            </c:ext>
          </c:extLst>
        </c:ser>
        <c:dLbls>
          <c:showLegendKey val="0"/>
          <c:showVal val="0"/>
          <c:showCatName val="0"/>
          <c:showSerName val="0"/>
          <c:showPercent val="0"/>
          <c:showBubbleSize val="0"/>
        </c:dLbls>
        <c:marker val="1"/>
        <c:smooth val="0"/>
        <c:axId val="189854464"/>
        <c:axId val="189840384"/>
      </c:lineChart>
      <c:catAx>
        <c:axId val="189824000"/>
        <c:scaling>
          <c:orientation val="minMax"/>
        </c:scaling>
        <c:delete val="0"/>
        <c:axPos val="b"/>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rPr>
                  <a:t>Year</a:t>
                </a:r>
              </a:p>
            </c:rich>
          </c:tx>
          <c:layout>
            <c:manualLayout>
              <c:xMode val="edge"/>
              <c:yMode val="edge"/>
              <c:x val="0.49209693672779353"/>
              <c:y val="0.95381909587585545"/>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189838464"/>
        <c:crosses val="autoZero"/>
        <c:auto val="1"/>
        <c:lblAlgn val="ctr"/>
        <c:lblOffset val="100"/>
        <c:tickLblSkip val="5"/>
        <c:tickMarkSkip val="5"/>
        <c:noMultiLvlLbl val="0"/>
      </c:catAx>
      <c:valAx>
        <c:axId val="189838464"/>
        <c:scaling>
          <c:orientation val="minMax"/>
          <c:max val="22000"/>
          <c:min val="0"/>
        </c:scaling>
        <c:delete val="0"/>
        <c:axPos val="l"/>
        <c:title>
          <c:tx>
            <c:rich>
              <a:bodyPr/>
              <a:lstStyle/>
              <a:p>
                <a:pPr>
                  <a:defRPr sz="1400" b="1" i="0" u="none" strike="noStrike" baseline="0">
                    <a:solidFill>
                      <a:sysClr val="windowText" lastClr="000000"/>
                    </a:solidFill>
                    <a:latin typeface="Arial"/>
                    <a:ea typeface="Arial"/>
                    <a:cs typeface="Arial"/>
                  </a:defRPr>
                </a:pPr>
                <a:r>
                  <a:rPr lang="en-GB" sz="1400">
                    <a:solidFill>
                      <a:sysClr val="windowText" lastClr="000000"/>
                    </a:solidFill>
                  </a:rPr>
                  <a:t>Number of marriages </a:t>
                </a:r>
              </a:p>
            </c:rich>
          </c:tx>
          <c:layout>
            <c:manualLayout>
              <c:xMode val="edge"/>
              <c:yMode val="edge"/>
              <c:x val="9.1442273419526255E-3"/>
              <c:y val="0.34309927360774817"/>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200" b="0" i="0" u="none" strike="noStrike" baseline="0">
                <a:solidFill>
                  <a:schemeClr val="bg1"/>
                </a:solidFill>
                <a:latin typeface="Arial"/>
                <a:ea typeface="Arial"/>
                <a:cs typeface="Arial"/>
              </a:defRPr>
            </a:pPr>
            <a:endParaRPr lang="en-US"/>
          </a:p>
        </c:txPr>
        <c:crossAx val="189824000"/>
        <c:crossesAt val="1"/>
        <c:crossBetween val="midCat"/>
      </c:valAx>
      <c:valAx>
        <c:axId val="189840384"/>
        <c:scaling>
          <c:orientation val="minMax"/>
          <c:max val="22000"/>
          <c:min val="0"/>
        </c:scaling>
        <c:delete val="0"/>
        <c:axPos val="l"/>
        <c:numFmt formatCode="#,##0" sourceLinked="0"/>
        <c:majorTickMark val="out"/>
        <c:minorTickMark val="none"/>
        <c:tickLblPos val="nextTo"/>
        <c:spPr>
          <a:ln>
            <a:solidFill>
              <a:schemeClr val="tx1"/>
            </a:solidFill>
          </a:ln>
        </c:spPr>
        <c:txPr>
          <a:bodyPr/>
          <a:lstStyle/>
          <a:p>
            <a:pPr>
              <a:defRPr sz="1200"/>
            </a:pPr>
            <a:endParaRPr lang="en-US"/>
          </a:p>
        </c:txPr>
        <c:crossAx val="189854464"/>
        <c:crosses val="autoZero"/>
        <c:crossBetween val="midCat"/>
        <c:majorUnit val="2000"/>
      </c:valAx>
      <c:catAx>
        <c:axId val="189854464"/>
        <c:scaling>
          <c:orientation val="minMax"/>
        </c:scaling>
        <c:delete val="0"/>
        <c:axPos val="b"/>
        <c:numFmt formatCode="General" sourceLinked="1"/>
        <c:majorTickMark val="out"/>
        <c:minorTickMark val="none"/>
        <c:tickLblPos val="nextTo"/>
        <c:spPr>
          <a:ln>
            <a:solidFill>
              <a:schemeClr val="tx1"/>
            </a:solidFill>
          </a:ln>
        </c:spPr>
        <c:txPr>
          <a:bodyPr/>
          <a:lstStyle/>
          <a:p>
            <a:pPr>
              <a:defRPr sz="1200"/>
            </a:pPr>
            <a:endParaRPr lang="en-US"/>
          </a:p>
        </c:txPr>
        <c:crossAx val="189840384"/>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550" b="0" i="0" u="none" strike="noStrike" baseline="0">
          <a:solidFill>
            <a:srgbClr val="000000"/>
          </a:solidFill>
          <a:latin typeface="Arial"/>
          <a:ea typeface="Arial"/>
          <a:cs typeface="Arial"/>
        </a:defRPr>
      </a:pPr>
      <a:endParaRPr lang="en-US"/>
    </a:p>
  </c:txPr>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i="0" baseline="0">
                <a:effectLst/>
                <a:latin typeface="Arial" panose="020B0604020202020204" pitchFamily="34" charset="0"/>
                <a:cs typeface="Arial" panose="020B0604020202020204" pitchFamily="34" charset="0"/>
              </a:rPr>
              <a:t>Figure 6.4: Civil partnerships, 2005-2017</a:t>
            </a:r>
          </a:p>
        </c:rich>
      </c:tx>
      <c:layout>
        <c:manualLayout>
          <c:xMode val="edge"/>
          <c:yMode val="edge"/>
          <c:x val="0.31023589743589741"/>
          <c:y val="1.889763779527559E-2"/>
        </c:manualLayout>
      </c:layout>
      <c:overlay val="1"/>
    </c:title>
    <c:autoTitleDeleted val="0"/>
    <c:plotArea>
      <c:layout>
        <c:manualLayout>
          <c:layoutTarget val="inner"/>
          <c:xMode val="edge"/>
          <c:yMode val="edge"/>
          <c:x val="9.6864428698605357E-2"/>
          <c:y val="0.10432714007282112"/>
          <c:w val="0.80606910290059897"/>
          <c:h val="0.74840746481492959"/>
        </c:manualLayout>
      </c:layout>
      <c:lineChart>
        <c:grouping val="standard"/>
        <c:varyColors val="0"/>
        <c:ser>
          <c:idx val="0"/>
          <c:order val="0"/>
          <c:tx>
            <c:strRef>
              <c:f>'Data 6.4'!$B$5</c:f>
              <c:strCache>
                <c:ptCount val="1"/>
                <c:pt idx="0">
                  <c:v>Partnerships</c:v>
                </c:pt>
              </c:strCache>
            </c:strRef>
          </c:tx>
          <c:spPr>
            <a:ln w="57150">
              <a:solidFill>
                <a:srgbClr val="C9347C"/>
              </a:solidFill>
            </a:ln>
          </c:spPr>
          <c:marker>
            <c:symbol val="none"/>
          </c:marker>
          <c:dPt>
            <c:idx val="1"/>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00-FCBB-470E-B9A2-8614A698B96B}"/>
              </c:ext>
            </c:extLst>
          </c:dPt>
          <c:dPt>
            <c:idx val="12"/>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01-FCBB-470E-B9A2-8614A698B96B}"/>
              </c:ext>
            </c:extLst>
          </c:dPt>
          <c:cat>
            <c:strRef>
              <c:f>'Data 6.4'!$A$6:$A$18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'Data 6.4'!$B$6:$B$18</c:f>
              <c:numCache>
                <c:formatCode>_-* #,##0_-;\-* #,##0_-;_-* "-"??_-;_-@_-</c:formatCode>
                <c:ptCount val="13"/>
                <c:pt idx="0">
                  <c:v>84</c:v>
                </c:pt>
                <c:pt idx="1">
                  <c:v>1047</c:v>
                </c:pt>
                <c:pt idx="2">
                  <c:v>688</c:v>
                </c:pt>
                <c:pt idx="3">
                  <c:v>525</c:v>
                </c:pt>
                <c:pt idx="4">
                  <c:v>498</c:v>
                </c:pt>
                <c:pt idx="5">
                  <c:v>465</c:v>
                </c:pt>
                <c:pt idx="6">
                  <c:v>554</c:v>
                </c:pt>
                <c:pt idx="7">
                  <c:v>574</c:v>
                </c:pt>
                <c:pt idx="8">
                  <c:v>530</c:v>
                </c:pt>
                <c:pt idx="9">
                  <c:v>436</c:v>
                </c:pt>
                <c:pt idx="10">
                  <c:v>64</c:v>
                </c:pt>
                <c:pt idx="11">
                  <c:v>70</c:v>
                </c:pt>
                <c:pt idx="12">
                  <c:v>70</c:v>
                </c:pt>
              </c:numCache>
            </c:numRef>
          </c:val>
          <c:smooth val="0"/>
          <c:extLst>
            <c:ext xmlns:c16="http://schemas.microsoft.com/office/drawing/2014/chart" uri="{C3380CC4-5D6E-409C-BE32-E72D297353CC}">
              <c16:uniqueId val="{00000002-FCBB-470E-B9A2-8614A698B96B}"/>
            </c:ext>
          </c:extLst>
        </c:ser>
        <c:ser>
          <c:idx val="2"/>
          <c:order val="1"/>
          <c:tx>
            <c:strRef>
              <c:f>'Data 6.4'!$D$5</c:f>
              <c:strCache>
                <c:ptCount val="1"/>
                <c:pt idx="0">
                  <c:v>Female partnerships</c:v>
                </c:pt>
              </c:strCache>
            </c:strRef>
          </c:tx>
          <c:spPr>
            <a:ln>
              <a:solidFill>
                <a:srgbClr val="C9347C"/>
              </a:solidFill>
            </a:ln>
          </c:spPr>
          <c:marker>
            <c:symbol val="none"/>
          </c:marker>
          <c:dPt>
            <c:idx val="12"/>
            <c:bubble3D val="0"/>
            <c:extLst>
              <c:ext xmlns:c16="http://schemas.microsoft.com/office/drawing/2014/chart" uri="{C3380CC4-5D6E-409C-BE32-E72D297353CC}">
                <c16:uniqueId val="{00000003-FCBB-470E-B9A2-8614A698B96B}"/>
              </c:ext>
            </c:extLst>
          </c:dPt>
          <c:cat>
            <c:strRef>
              <c:f>'Data 6.4'!$A$6:$A$18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'Data 6.4'!$D$6:$D$18</c:f>
              <c:numCache>
                <c:formatCode>_-* #,##0_-;\-* #,##0_-;_-* "-"??_-;_-@_-</c:formatCode>
                <c:ptCount val="13"/>
                <c:pt idx="0">
                  <c:v>31</c:v>
                </c:pt>
                <c:pt idx="1">
                  <c:v>469</c:v>
                </c:pt>
                <c:pt idx="2">
                  <c:v>348</c:v>
                </c:pt>
                <c:pt idx="3">
                  <c:v>280</c:v>
                </c:pt>
                <c:pt idx="4">
                  <c:v>279</c:v>
                </c:pt>
                <c:pt idx="5">
                  <c:v>268</c:v>
                </c:pt>
                <c:pt idx="6">
                  <c:v>325</c:v>
                </c:pt>
                <c:pt idx="7">
                  <c:v>317</c:v>
                </c:pt>
                <c:pt idx="8">
                  <c:v>313</c:v>
                </c:pt>
                <c:pt idx="9">
                  <c:v>243</c:v>
                </c:pt>
                <c:pt idx="10">
                  <c:v>31</c:v>
                </c:pt>
                <c:pt idx="11">
                  <c:v>28</c:v>
                </c:pt>
                <c:pt idx="12">
                  <c:v>29</c:v>
                </c:pt>
              </c:numCache>
            </c:numRef>
          </c:val>
          <c:smooth val="0"/>
          <c:extLst>
            <c:ext xmlns:c16="http://schemas.microsoft.com/office/drawing/2014/chart" uri="{C3380CC4-5D6E-409C-BE32-E72D297353CC}">
              <c16:uniqueId val="{00000004-FCBB-470E-B9A2-8614A698B96B}"/>
            </c:ext>
          </c:extLst>
        </c:ser>
        <c:ser>
          <c:idx val="1"/>
          <c:order val="2"/>
          <c:tx>
            <c:strRef>
              <c:f>'Data 6.4'!$C$5</c:f>
              <c:strCache>
                <c:ptCount val="1"/>
                <c:pt idx="0">
                  <c:v>Male partnerships</c:v>
                </c:pt>
              </c:strCache>
            </c:strRef>
          </c:tx>
          <c:spPr>
            <a:ln>
              <a:solidFill>
                <a:srgbClr val="C9347C"/>
              </a:solidFill>
              <a:prstDash val="sysDash"/>
            </a:ln>
          </c:spPr>
          <c:marker>
            <c:symbol val="none"/>
          </c:marker>
          <c:cat>
            <c:strRef>
              <c:f>'Data 6.4'!$A$6:$A$18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'Data 6.4'!$C$6:$C$18</c:f>
              <c:numCache>
                <c:formatCode>_-* #,##0_-;\-* #,##0_-;_-* "-"??_-;_-@_-</c:formatCode>
                <c:ptCount val="13"/>
                <c:pt idx="0">
                  <c:v>53</c:v>
                </c:pt>
                <c:pt idx="1">
                  <c:v>578</c:v>
                </c:pt>
                <c:pt idx="2">
                  <c:v>340</c:v>
                </c:pt>
                <c:pt idx="3">
                  <c:v>245</c:v>
                </c:pt>
                <c:pt idx="4">
                  <c:v>219</c:v>
                </c:pt>
                <c:pt idx="5">
                  <c:v>197</c:v>
                </c:pt>
                <c:pt idx="6">
                  <c:v>229</c:v>
                </c:pt>
                <c:pt idx="7">
                  <c:v>257</c:v>
                </c:pt>
                <c:pt idx="8">
                  <c:v>217</c:v>
                </c:pt>
                <c:pt idx="9">
                  <c:v>193</c:v>
                </c:pt>
                <c:pt idx="10">
                  <c:v>33</c:v>
                </c:pt>
                <c:pt idx="11">
                  <c:v>42</c:v>
                </c:pt>
                <c:pt idx="12">
                  <c:v>41</c:v>
                </c:pt>
              </c:numCache>
            </c:numRef>
          </c:val>
          <c:smooth val="0"/>
          <c:extLst>
            <c:ext xmlns:c16="http://schemas.microsoft.com/office/drawing/2014/chart" uri="{C3380CC4-5D6E-409C-BE32-E72D297353CC}">
              <c16:uniqueId val="{00000005-FCBB-470E-B9A2-8614A698B96B}"/>
            </c:ext>
          </c:extLst>
        </c:ser>
        <c:dLbls>
          <c:showLegendKey val="0"/>
          <c:showVal val="0"/>
          <c:showCatName val="0"/>
          <c:showSerName val="0"/>
          <c:showPercent val="0"/>
          <c:showBubbleSize val="0"/>
        </c:dLbls>
        <c:smooth val="0"/>
        <c:axId val="190017536"/>
        <c:axId val="190019456"/>
      </c:lineChart>
      <c:catAx>
        <c:axId val="190017536"/>
        <c:scaling>
          <c:orientation val="minMax"/>
        </c:scaling>
        <c:delete val="0"/>
        <c:axPos val="b"/>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Year</a:t>
                </a:r>
              </a:p>
            </c:rich>
          </c:tx>
          <c:overlay val="0"/>
        </c:title>
        <c:numFmt formatCode="General" sourceLinked="0"/>
        <c:majorTickMark val="none"/>
        <c:minorTickMark val="out"/>
        <c:tickLblPos val="nextTo"/>
        <c:txPr>
          <a:bodyPr/>
          <a:lstStyle/>
          <a:p>
            <a:pPr>
              <a:defRPr sz="1200">
                <a:latin typeface="Arial" panose="020B0604020202020204" pitchFamily="34" charset="0"/>
                <a:cs typeface="Arial" panose="020B0604020202020204" pitchFamily="34" charset="0"/>
              </a:defRPr>
            </a:pPr>
            <a:endParaRPr lang="en-US"/>
          </a:p>
        </c:txPr>
        <c:crossAx val="190019456"/>
        <c:crosses val="autoZero"/>
        <c:auto val="1"/>
        <c:lblAlgn val="ctr"/>
        <c:lblOffset val="100"/>
        <c:tickLblSkip val="1"/>
        <c:tickMarkSkip val="1"/>
        <c:noMultiLvlLbl val="0"/>
      </c:catAx>
      <c:valAx>
        <c:axId val="190019456"/>
        <c:scaling>
          <c:orientation val="minMax"/>
          <c:max val="1200"/>
          <c:min val="0"/>
        </c:scaling>
        <c:delete val="0"/>
        <c:axPos val="l"/>
        <c:title>
          <c:tx>
            <c:rich>
              <a:bodyPr rot="-5400000" vert="horz"/>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Number of partnerships</a:t>
                </a:r>
              </a:p>
            </c:rich>
          </c:tx>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90017536"/>
        <c:crosses val="autoZero"/>
        <c:crossBetween val="between"/>
        <c:majorUnit val="200"/>
      </c:valAx>
      <c:spPr>
        <a:noFill/>
        <a:ln w="25400">
          <a:noFill/>
        </a:ln>
      </c:spPr>
    </c:plotArea>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latin typeface="Arial" panose="020B0604020202020204" pitchFamily="34" charset="0"/>
                <a:cs typeface="Arial" panose="020B0604020202020204" pitchFamily="34" charset="0"/>
              </a:rPr>
              <a:t>Figure 1.5: Projected percentage change in Scotland’s population by age group</a:t>
            </a:r>
          </a:p>
        </c:rich>
      </c:tx>
      <c:overlay val="1"/>
    </c:title>
    <c:autoTitleDeleted val="0"/>
    <c:plotArea>
      <c:layout>
        <c:manualLayout>
          <c:layoutTarget val="inner"/>
          <c:xMode val="edge"/>
          <c:yMode val="edge"/>
          <c:x val="8.5143054119269215E-2"/>
          <c:y val="3.2751310126638213E-2"/>
          <c:w val="0.89900034470872114"/>
          <c:h val="0.87007361453555676"/>
        </c:manualLayout>
      </c:layout>
      <c:barChart>
        <c:barDir val="col"/>
        <c:grouping val="clustered"/>
        <c:varyColors val="0"/>
        <c:ser>
          <c:idx val="1"/>
          <c:order val="0"/>
          <c:tx>
            <c:strRef>
              <c:f>'Data 1.5'!$I$6</c:f>
              <c:strCache>
                <c:ptCount val="1"/>
                <c:pt idx="0">
                  <c:v>Change over 10 years (2016-2026)</c:v>
                </c:pt>
              </c:strCache>
            </c:strRef>
          </c:tx>
          <c:spPr>
            <a:solidFill>
              <a:srgbClr val="2DA197"/>
            </a:solidFill>
            <a:ln>
              <a:solidFill>
                <a:srgbClr val="2DA197"/>
              </a:solidFill>
            </a:ln>
          </c:spPr>
          <c:invertIfNegative val="0"/>
          <c:dLbls>
            <c:spPr>
              <a:noFill/>
              <a:ln>
                <a:noFill/>
              </a:ln>
              <a:effectLst/>
            </c:spPr>
            <c:txPr>
              <a:bodyPr/>
              <a:lstStyle/>
              <a:p>
                <a:pPr>
                  <a:defRPr sz="1400" b="1">
                    <a:solidFill>
                      <a:srgbClr val="2DA197"/>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'Data 1.5'!$E$7:$E$12</c:f>
              <c:numCache>
                <c:formatCode>0%</c:formatCode>
                <c:ptCount val="6"/>
                <c:pt idx="0">
                  <c:v>1.7204615702077809E-2</c:v>
                </c:pt>
                <c:pt idx="1">
                  <c:v>-8.9838731990750806E-2</c:v>
                </c:pt>
                <c:pt idx="2">
                  <c:v>5.3681541552994476E-2</c:v>
                </c:pt>
                <c:pt idx="3">
                  <c:v>-3.5094530665888829E-2</c:v>
                </c:pt>
                <c:pt idx="4">
                  <c:v>0.12548176870430497</c:v>
                </c:pt>
                <c:pt idx="5">
                  <c:v>0.27293136698552367</c:v>
                </c:pt>
              </c:numCache>
            </c:numRef>
          </c:val>
          <c:extLst>
            <c:ext xmlns:c16="http://schemas.microsoft.com/office/drawing/2014/chart" uri="{C3380CC4-5D6E-409C-BE32-E72D297353CC}">
              <c16:uniqueId val="{00000000-68FE-4E10-8E58-602CCB57247E}"/>
            </c:ext>
          </c:extLst>
        </c:ser>
        <c:ser>
          <c:idx val="0"/>
          <c:order val="1"/>
          <c:tx>
            <c:strRef>
              <c:f>'Data 1.5'!$I$7</c:f>
              <c:strCache>
                <c:ptCount val="1"/>
                <c:pt idx="0">
                  <c:v>Change over 25 years (2016-2041)</c:v>
                </c:pt>
              </c:strCache>
            </c:strRef>
          </c:tx>
          <c:spPr>
            <a:solidFill>
              <a:srgbClr val="1C625B"/>
            </a:solidFill>
            <a:ln w="12700">
              <a:solidFill>
                <a:srgbClr val="1C625B"/>
              </a:solidFill>
              <a:prstDash val="solid"/>
            </a:ln>
          </c:spPr>
          <c:invertIfNegative val="0"/>
          <c:dLbls>
            <c:dLbl>
              <c:idx val="2"/>
              <c:layout>
                <c:manualLayout>
                  <c:x val="1.2720023233910843E-3"/>
                  <c:y val="-1.68528849148094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FE-4E10-8E58-602CCB57247E}"/>
                </c:ext>
              </c:extLst>
            </c:dLbl>
            <c:spPr>
              <a:noFill/>
              <a:ln w="25400">
                <a:noFill/>
              </a:ln>
            </c:spPr>
            <c:txPr>
              <a:bodyPr/>
              <a:lstStyle/>
              <a:p>
                <a:pPr>
                  <a:defRPr sz="1400" b="1" i="0" u="none" strike="noStrike" baseline="0">
                    <a:solidFill>
                      <a:srgbClr val="1C625B"/>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1.5'!$A$7:$A$12</c:f>
              <c:strCache>
                <c:ptCount val="6"/>
                <c:pt idx="0">
                  <c:v>0-15</c:v>
                </c:pt>
                <c:pt idx="1">
                  <c:v>16-24</c:v>
                </c:pt>
                <c:pt idx="2">
                  <c:v>25-44</c:v>
                </c:pt>
                <c:pt idx="3">
                  <c:v>45-64</c:v>
                </c:pt>
                <c:pt idx="4">
                  <c:v>65-74</c:v>
                </c:pt>
                <c:pt idx="5">
                  <c:v>75+</c:v>
                </c:pt>
              </c:strCache>
            </c:strRef>
          </c:cat>
          <c:val>
            <c:numRef>
              <c:f>'Data 1.5'!$F$7:$F$12</c:f>
              <c:numCache>
                <c:formatCode>0%</c:formatCode>
                <c:ptCount val="6"/>
                <c:pt idx="0">
                  <c:v>-1.5227362304662977E-2</c:v>
                </c:pt>
                <c:pt idx="1">
                  <c:v>-7.7939616724968214E-2</c:v>
                </c:pt>
                <c:pt idx="2">
                  <c:v>-2.7766438507777623E-2</c:v>
                </c:pt>
                <c:pt idx="3">
                  <c:v>-3.5714788626145383E-2</c:v>
                </c:pt>
                <c:pt idx="4">
                  <c:v>0.16866441586723757</c:v>
                </c:pt>
                <c:pt idx="5">
                  <c:v>0.78632810998645741</c:v>
                </c:pt>
              </c:numCache>
            </c:numRef>
          </c:val>
          <c:extLst>
            <c:ext xmlns:c16="http://schemas.microsoft.com/office/drawing/2014/chart" uri="{C3380CC4-5D6E-409C-BE32-E72D297353CC}">
              <c16:uniqueId val="{00000002-68FE-4E10-8E58-602CCB57247E}"/>
            </c:ext>
          </c:extLst>
        </c:ser>
        <c:dLbls>
          <c:showLegendKey val="0"/>
          <c:showVal val="0"/>
          <c:showCatName val="0"/>
          <c:showSerName val="0"/>
          <c:showPercent val="0"/>
          <c:showBubbleSize val="0"/>
        </c:dLbls>
        <c:gapWidth val="100"/>
        <c:axId val="43575168"/>
        <c:axId val="43778048"/>
      </c:barChart>
      <c:catAx>
        <c:axId val="4357516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GB" sz="1400"/>
                  <a:t>Age group</a:t>
                </a:r>
              </a:p>
            </c:rich>
          </c:tx>
          <c:layout>
            <c:manualLayout>
              <c:xMode val="edge"/>
              <c:yMode val="edge"/>
              <c:x val="0.49465701482247498"/>
              <c:y val="0.94576271186440675"/>
            </c:manualLayout>
          </c:layout>
          <c:overlay val="0"/>
          <c:spPr>
            <a:noFill/>
            <a:ln w="25400">
              <a:noFill/>
            </a:ln>
          </c:spPr>
        </c:title>
        <c:numFmt formatCode="General" sourceLinked="1"/>
        <c:majorTickMark val="out"/>
        <c:minorTickMark val="none"/>
        <c:tickLblPos val="low"/>
        <c:spPr>
          <a:ln w="12700">
            <a:solidFill>
              <a:schemeClr val="bg1">
                <a:lumMod val="65000"/>
              </a:schemeClr>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3778048"/>
        <c:crosses val="autoZero"/>
        <c:auto val="1"/>
        <c:lblAlgn val="ctr"/>
        <c:lblOffset val="10"/>
        <c:tickLblSkip val="1"/>
        <c:tickMarkSkip val="1"/>
        <c:noMultiLvlLbl val="0"/>
      </c:catAx>
      <c:valAx>
        <c:axId val="43778048"/>
        <c:scaling>
          <c:orientation val="minMax"/>
          <c:max val="1"/>
        </c:scaling>
        <c:delete val="0"/>
        <c:axPos val="l"/>
        <c:title>
          <c:tx>
            <c:rich>
              <a:bodyPr/>
              <a:lstStyle/>
              <a:p>
                <a:pPr>
                  <a:defRPr sz="1400" b="1" i="0" u="none" strike="noStrike" baseline="0">
                    <a:solidFill>
                      <a:srgbClr val="000000"/>
                    </a:solidFill>
                    <a:latin typeface="Arial"/>
                    <a:ea typeface="Arial"/>
                    <a:cs typeface="Arial"/>
                  </a:defRPr>
                </a:pPr>
                <a:r>
                  <a:rPr lang="en-GB" sz="1400"/>
                  <a:t>Percentage change</a:t>
                </a:r>
              </a:p>
            </c:rich>
          </c:tx>
          <c:layout>
            <c:manualLayout>
              <c:xMode val="edge"/>
              <c:yMode val="edge"/>
              <c:x val="4.4812133746983795E-3"/>
              <c:y val="0.39152542372881355"/>
            </c:manualLayout>
          </c:layout>
          <c:overlay val="0"/>
          <c:spPr>
            <a:noFill/>
            <a:ln w="25400">
              <a:noFill/>
            </a:ln>
          </c:spPr>
        </c:title>
        <c:numFmt formatCode="0%" sourceLinked="1"/>
        <c:majorTickMark val="out"/>
        <c:minorTickMark val="none"/>
        <c:tickLblPos val="nextTo"/>
        <c:spPr>
          <a:ln>
            <a:solidFill>
              <a:schemeClr val="bg1">
                <a:lumMod val="65000"/>
              </a:schemeClr>
            </a:solidFill>
          </a:ln>
        </c:spPr>
        <c:txPr>
          <a:bodyPr rot="0" vert="horz"/>
          <a:lstStyle/>
          <a:p>
            <a:pPr>
              <a:defRPr sz="1200" b="0" i="0" u="none" strike="noStrike" baseline="0">
                <a:solidFill>
                  <a:srgbClr val="000000"/>
                </a:solidFill>
                <a:latin typeface="Arial"/>
                <a:ea typeface="Arial"/>
                <a:cs typeface="Arial"/>
              </a:defRPr>
            </a:pPr>
            <a:endParaRPr lang="en-US"/>
          </a:p>
        </c:txPr>
        <c:crossAx val="43575168"/>
        <c:crosses val="autoZero"/>
        <c:crossBetween val="between"/>
      </c:valAx>
      <c:spPr>
        <a:noFill/>
        <a:ln w="12700">
          <a:noFill/>
          <a:prstDash val="solid"/>
        </a:ln>
      </c:spPr>
    </c:plotArea>
    <c:legend>
      <c:legendPos val="r"/>
      <c:layout>
        <c:manualLayout>
          <c:xMode val="edge"/>
          <c:yMode val="edge"/>
          <c:x val="0.10914830301384741"/>
          <c:y val="0.16612092312459228"/>
          <c:w val="0.4118860995529644"/>
          <c:h val="0.14538914958862464"/>
        </c:manualLayout>
      </c:layout>
      <c:overlay val="1"/>
      <c:txPr>
        <a:bodyPr/>
        <a:lstStyle/>
        <a:p>
          <a:pPr>
            <a:defRPr sz="1400" b="1"/>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7.1: Adoptions, Scotland, 1930-2017</a:t>
            </a:r>
          </a:p>
        </c:rich>
      </c:tx>
      <c:overlay val="1"/>
    </c:title>
    <c:autoTitleDeleted val="0"/>
    <c:plotArea>
      <c:layout>
        <c:manualLayout>
          <c:layoutTarget val="inner"/>
          <c:xMode val="edge"/>
          <c:yMode val="edge"/>
          <c:x val="0.11595041720303605"/>
          <c:y val="0.14501004471856524"/>
          <c:w val="0.82351253861489981"/>
          <c:h val="0.75995444435733117"/>
        </c:manualLayout>
      </c:layout>
      <c:lineChart>
        <c:grouping val="standard"/>
        <c:varyColors val="0"/>
        <c:ser>
          <c:idx val="0"/>
          <c:order val="0"/>
          <c:spPr>
            <a:ln>
              <a:solidFill>
                <a:srgbClr val="EE6214"/>
              </a:solidFill>
            </a:ln>
          </c:spPr>
          <c:marker>
            <c:symbol val="none"/>
          </c:marker>
          <c:dPt>
            <c:idx val="0"/>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0-AC78-45BB-A2F5-8599CE3448DE}"/>
              </c:ext>
            </c:extLst>
          </c:dPt>
          <c:dPt>
            <c:idx val="16"/>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1-AC78-45BB-A2F5-8599CE3448DE}"/>
              </c:ext>
            </c:extLst>
          </c:dPt>
          <c:dPt>
            <c:idx val="29"/>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2-AC78-45BB-A2F5-8599CE3448DE}"/>
              </c:ext>
            </c:extLst>
          </c:dPt>
          <c:dPt>
            <c:idx val="39"/>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3-AC78-45BB-A2F5-8599CE3448DE}"/>
              </c:ext>
            </c:extLst>
          </c:dPt>
          <c:dPt>
            <c:idx val="87"/>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4-AC78-45BB-A2F5-8599CE3448DE}"/>
              </c:ext>
            </c:extLst>
          </c:dPt>
          <c:cat>
            <c:numRef>
              <c:f>'Data 7.1'!$E$6:$E$93</c:f>
              <c:numCache>
                <c:formatCode>General</c:formatCode>
                <c:ptCount val="88"/>
                <c:pt idx="0">
                  <c:v>1930</c:v>
                </c:pt>
                <c:pt idx="5">
                  <c:v>1935</c:v>
                </c:pt>
                <c:pt idx="10">
                  <c:v>1940</c:v>
                </c:pt>
                <c:pt idx="15">
                  <c:v>1945</c:v>
                </c:pt>
                <c:pt idx="20">
                  <c:v>1950</c:v>
                </c:pt>
                <c:pt idx="25">
                  <c:v>1955</c:v>
                </c:pt>
                <c:pt idx="30">
                  <c:v>1960</c:v>
                </c:pt>
                <c:pt idx="35">
                  <c:v>1965</c:v>
                </c:pt>
                <c:pt idx="40">
                  <c:v>1970</c:v>
                </c:pt>
                <c:pt idx="45">
                  <c:v>1975</c:v>
                </c:pt>
                <c:pt idx="50">
                  <c:v>1980</c:v>
                </c:pt>
                <c:pt idx="55">
                  <c:v>1985</c:v>
                </c:pt>
                <c:pt idx="60">
                  <c:v>1990</c:v>
                </c:pt>
                <c:pt idx="65">
                  <c:v>1995</c:v>
                </c:pt>
                <c:pt idx="70">
                  <c:v>2000</c:v>
                </c:pt>
                <c:pt idx="75">
                  <c:v>2005</c:v>
                </c:pt>
                <c:pt idx="80">
                  <c:v>2010</c:v>
                </c:pt>
                <c:pt idx="87">
                  <c:v>2017</c:v>
                </c:pt>
              </c:numCache>
            </c:numRef>
          </c:cat>
          <c:val>
            <c:numRef>
              <c:f>'Data 7.1'!$B$6:$B$93</c:f>
              <c:numCache>
                <c:formatCode>General</c:formatCode>
                <c:ptCount val="88"/>
                <c:pt idx="0">
                  <c:v>3</c:v>
                </c:pt>
                <c:pt idx="1">
                  <c:v>347</c:v>
                </c:pt>
                <c:pt idx="2">
                  <c:v>492</c:v>
                </c:pt>
                <c:pt idx="3">
                  <c:v>437</c:v>
                </c:pt>
                <c:pt idx="4">
                  <c:v>602</c:v>
                </c:pt>
                <c:pt idx="5">
                  <c:v>683</c:v>
                </c:pt>
                <c:pt idx="6">
                  <c:v>704</c:v>
                </c:pt>
                <c:pt idx="7">
                  <c:v>820</c:v>
                </c:pt>
                <c:pt idx="8">
                  <c:v>812</c:v>
                </c:pt>
                <c:pt idx="9">
                  <c:v>1100</c:v>
                </c:pt>
                <c:pt idx="10">
                  <c:v>1424</c:v>
                </c:pt>
                <c:pt idx="11">
                  <c:v>1222</c:v>
                </c:pt>
                <c:pt idx="12">
                  <c:v>1563</c:v>
                </c:pt>
                <c:pt idx="13">
                  <c:v>1747</c:v>
                </c:pt>
                <c:pt idx="14">
                  <c:v>1681</c:v>
                </c:pt>
                <c:pt idx="15">
                  <c:v>1876</c:v>
                </c:pt>
                <c:pt idx="16">
                  <c:v>2292</c:v>
                </c:pt>
                <c:pt idx="17">
                  <c:v>1890</c:v>
                </c:pt>
                <c:pt idx="18">
                  <c:v>2073</c:v>
                </c:pt>
                <c:pt idx="19">
                  <c:v>1764</c:v>
                </c:pt>
                <c:pt idx="20">
                  <c:v>1289</c:v>
                </c:pt>
                <c:pt idx="21">
                  <c:v>1562</c:v>
                </c:pt>
                <c:pt idx="22">
                  <c:v>1523</c:v>
                </c:pt>
                <c:pt idx="23">
                  <c:v>1486</c:v>
                </c:pt>
                <c:pt idx="24">
                  <c:v>1343</c:v>
                </c:pt>
                <c:pt idx="25">
                  <c:v>1352</c:v>
                </c:pt>
                <c:pt idx="26">
                  <c:v>1358</c:v>
                </c:pt>
                <c:pt idx="27">
                  <c:v>1405</c:v>
                </c:pt>
                <c:pt idx="28">
                  <c:v>1365</c:v>
                </c:pt>
                <c:pt idx="29">
                  <c:v>1236</c:v>
                </c:pt>
                <c:pt idx="30">
                  <c:v>1457</c:v>
                </c:pt>
                <c:pt idx="31">
                  <c:v>1609</c:v>
                </c:pt>
                <c:pt idx="32">
                  <c:v>1621</c:v>
                </c:pt>
                <c:pt idx="33">
                  <c:v>1683</c:v>
                </c:pt>
                <c:pt idx="34">
                  <c:v>1945</c:v>
                </c:pt>
                <c:pt idx="35">
                  <c:v>2018</c:v>
                </c:pt>
                <c:pt idx="36">
                  <c:v>2040</c:v>
                </c:pt>
                <c:pt idx="37">
                  <c:v>2140</c:v>
                </c:pt>
                <c:pt idx="38">
                  <c:v>2155</c:v>
                </c:pt>
                <c:pt idx="39">
                  <c:v>2268</c:v>
                </c:pt>
                <c:pt idx="40">
                  <c:v>2040</c:v>
                </c:pt>
                <c:pt idx="41">
                  <c:v>1904</c:v>
                </c:pt>
                <c:pt idx="42">
                  <c:v>1691</c:v>
                </c:pt>
                <c:pt idx="43">
                  <c:v>1900</c:v>
                </c:pt>
                <c:pt idx="44">
                  <c:v>1664</c:v>
                </c:pt>
                <c:pt idx="45">
                  <c:v>1680</c:v>
                </c:pt>
                <c:pt idx="46">
                  <c:v>1612</c:v>
                </c:pt>
                <c:pt idx="47">
                  <c:v>1604</c:v>
                </c:pt>
                <c:pt idx="48">
                  <c:v>1356</c:v>
                </c:pt>
                <c:pt idx="49">
                  <c:v>1144</c:v>
                </c:pt>
                <c:pt idx="50">
                  <c:v>1400</c:v>
                </c:pt>
                <c:pt idx="51">
                  <c:v>1116</c:v>
                </c:pt>
                <c:pt idx="52">
                  <c:v>1212</c:v>
                </c:pt>
                <c:pt idx="53">
                  <c:v>1164</c:v>
                </c:pt>
                <c:pt idx="54">
                  <c:v>972</c:v>
                </c:pt>
                <c:pt idx="55">
                  <c:v>936</c:v>
                </c:pt>
                <c:pt idx="56">
                  <c:v>1068</c:v>
                </c:pt>
                <c:pt idx="57">
                  <c:v>1056</c:v>
                </c:pt>
                <c:pt idx="58">
                  <c:v>868</c:v>
                </c:pt>
                <c:pt idx="59">
                  <c:v>848</c:v>
                </c:pt>
                <c:pt idx="60">
                  <c:v>821</c:v>
                </c:pt>
                <c:pt idx="61">
                  <c:v>815</c:v>
                </c:pt>
                <c:pt idx="62">
                  <c:v>823</c:v>
                </c:pt>
                <c:pt idx="63">
                  <c:v>805</c:v>
                </c:pt>
                <c:pt idx="64">
                  <c:v>664</c:v>
                </c:pt>
                <c:pt idx="65">
                  <c:v>640</c:v>
                </c:pt>
                <c:pt idx="66">
                  <c:v>580</c:v>
                </c:pt>
                <c:pt idx="67">
                  <c:v>470</c:v>
                </c:pt>
                <c:pt idx="68">
                  <c:v>490</c:v>
                </c:pt>
                <c:pt idx="69">
                  <c:v>486</c:v>
                </c:pt>
                <c:pt idx="70">
                  <c:v>391</c:v>
                </c:pt>
                <c:pt idx="71">
                  <c:v>470</c:v>
                </c:pt>
                <c:pt idx="72">
                  <c:v>385</c:v>
                </c:pt>
                <c:pt idx="73">
                  <c:v>467</c:v>
                </c:pt>
                <c:pt idx="74">
                  <c:v>393</c:v>
                </c:pt>
                <c:pt idx="75">
                  <c:v>439</c:v>
                </c:pt>
                <c:pt idx="76">
                  <c:v>418</c:v>
                </c:pt>
                <c:pt idx="77">
                  <c:v>441</c:v>
                </c:pt>
                <c:pt idx="78">
                  <c:v>421</c:v>
                </c:pt>
                <c:pt idx="79">
                  <c:v>455</c:v>
                </c:pt>
                <c:pt idx="80">
                  <c:v>466</c:v>
                </c:pt>
                <c:pt idx="81">
                  <c:v>496</c:v>
                </c:pt>
                <c:pt idx="82">
                  <c:v>495</c:v>
                </c:pt>
                <c:pt idx="83">
                  <c:v>489</c:v>
                </c:pt>
                <c:pt idx="84">
                  <c:v>455</c:v>
                </c:pt>
                <c:pt idx="85">
                  <c:v>504</c:v>
                </c:pt>
                <c:pt idx="86">
                  <c:v>523</c:v>
                </c:pt>
                <c:pt idx="87">
                  <c:v>543</c:v>
                </c:pt>
              </c:numCache>
            </c:numRef>
          </c:val>
          <c:smooth val="0"/>
          <c:extLst>
            <c:ext xmlns:c16="http://schemas.microsoft.com/office/drawing/2014/chart" uri="{C3380CC4-5D6E-409C-BE32-E72D297353CC}">
              <c16:uniqueId val="{00000005-AC78-45BB-A2F5-8599CE3448DE}"/>
            </c:ext>
          </c:extLst>
        </c:ser>
        <c:dLbls>
          <c:showLegendKey val="0"/>
          <c:showVal val="0"/>
          <c:showCatName val="0"/>
          <c:showSerName val="0"/>
          <c:showPercent val="0"/>
          <c:showBubbleSize val="0"/>
        </c:dLbls>
        <c:smooth val="0"/>
        <c:axId val="191519360"/>
        <c:axId val="191525632"/>
      </c:lineChart>
      <c:catAx>
        <c:axId val="191519360"/>
        <c:scaling>
          <c:orientation val="minMax"/>
        </c:scaling>
        <c:delete val="0"/>
        <c:axPos val="b"/>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Year</a:t>
                </a:r>
              </a:p>
            </c:rich>
          </c:tx>
          <c:overlay val="0"/>
        </c:title>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91525632"/>
        <c:crosses val="autoZero"/>
        <c:auto val="1"/>
        <c:lblAlgn val="ctr"/>
        <c:lblOffset val="100"/>
        <c:tickMarkSkip val="1"/>
        <c:noMultiLvlLbl val="1"/>
      </c:catAx>
      <c:valAx>
        <c:axId val="191525632"/>
        <c:scaling>
          <c:orientation val="minMax"/>
          <c:max val="3000"/>
        </c:scaling>
        <c:delete val="0"/>
        <c:axPos val="l"/>
        <c:title>
          <c:tx>
            <c:rich>
              <a:bodyPr rot="-5400000" vert="horz"/>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Number of adoptions</a:t>
                </a:r>
              </a:p>
            </c:rich>
          </c:tx>
          <c:layout>
            <c:manualLayout>
              <c:xMode val="edge"/>
              <c:yMode val="edge"/>
              <c:x val="2.4378598828992529E-2"/>
              <c:y val="0.37091367516068363"/>
            </c:manualLayout>
          </c:layout>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91519360"/>
        <c:crosses val="autoZero"/>
        <c:crossBetween val="midCat"/>
      </c:valAx>
    </c:plotArea>
    <c:plotVisOnly val="1"/>
    <c:dispBlanksAs val="gap"/>
    <c:showDLblsOverMax val="0"/>
  </c:chart>
  <c:spPr>
    <a:ln>
      <a:noFill/>
    </a:ln>
  </c:spPr>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itchFamily="34" charset="0"/>
                <a:cs typeface="Arial" pitchFamily="34" charset="0"/>
              </a:defRPr>
            </a:pPr>
            <a:r>
              <a:rPr lang="en-GB" sz="1400">
                <a:latin typeface="Arial" pitchFamily="34" charset="0"/>
                <a:cs typeface="Arial" pitchFamily="34" charset="0"/>
              </a:rPr>
              <a:t>Figure 7.2: Age at adoption, Scotland, 2017</a:t>
            </a:r>
          </a:p>
        </c:rich>
      </c:tx>
      <c:overlay val="0"/>
    </c:title>
    <c:autoTitleDeleted val="0"/>
    <c:plotArea>
      <c:layout>
        <c:manualLayout>
          <c:layoutTarget val="inner"/>
          <c:xMode val="edge"/>
          <c:yMode val="edge"/>
          <c:x val="0.10675438951426036"/>
          <c:y val="0.12659274733515452"/>
          <c:w val="0.84535163320412288"/>
          <c:h val="0.71914115131212997"/>
        </c:manualLayout>
      </c:layout>
      <c:barChart>
        <c:barDir val="col"/>
        <c:grouping val="clustered"/>
        <c:varyColors val="0"/>
        <c:ser>
          <c:idx val="0"/>
          <c:order val="0"/>
          <c:tx>
            <c:strRef>
              <c:f>'Data 7.2'!$B$5</c:f>
              <c:strCache>
                <c:ptCount val="1"/>
                <c:pt idx="0">
                  <c:v>Number of Adoptions</c:v>
                </c:pt>
              </c:strCache>
            </c:strRef>
          </c:tx>
          <c:spPr>
            <a:solidFill>
              <a:srgbClr val="EE6214"/>
            </a:solidFill>
            <a:ln w="38100">
              <a:noFill/>
            </a:ln>
          </c:spPr>
          <c:invertIfNegative val="0"/>
          <c:dLbls>
            <c:spPr>
              <a:noFill/>
              <a:ln>
                <a:noFill/>
              </a:ln>
              <a:effectLst/>
            </c:spPr>
            <c:txPr>
              <a:bodyPr/>
              <a:lstStyle/>
              <a:p>
                <a:pPr>
                  <a:defRPr sz="2000" b="1">
                    <a:solidFill>
                      <a:srgbClr val="EE6214"/>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7.2'!$A$6:$A$21</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strCache>
            </c:strRef>
          </c:cat>
          <c:val>
            <c:numRef>
              <c:f>'Data 7.2'!$B$6:$B$21</c:f>
              <c:numCache>
                <c:formatCode>General</c:formatCode>
                <c:ptCount val="16"/>
                <c:pt idx="0">
                  <c:v>21</c:v>
                </c:pt>
                <c:pt idx="1">
                  <c:v>61</c:v>
                </c:pt>
                <c:pt idx="2">
                  <c:v>82</c:v>
                </c:pt>
                <c:pt idx="3">
                  <c:v>65</c:v>
                </c:pt>
                <c:pt idx="4">
                  <c:v>61</c:v>
                </c:pt>
                <c:pt idx="5">
                  <c:v>49</c:v>
                </c:pt>
                <c:pt idx="6">
                  <c:v>34</c:v>
                </c:pt>
                <c:pt idx="7">
                  <c:v>22</c:v>
                </c:pt>
                <c:pt idx="8">
                  <c:v>20</c:v>
                </c:pt>
                <c:pt idx="9">
                  <c:v>13</c:v>
                </c:pt>
                <c:pt idx="10">
                  <c:v>20</c:v>
                </c:pt>
                <c:pt idx="11">
                  <c:v>13</c:v>
                </c:pt>
                <c:pt idx="12">
                  <c:v>17</c:v>
                </c:pt>
                <c:pt idx="13">
                  <c:v>15</c:v>
                </c:pt>
                <c:pt idx="14">
                  <c:v>12</c:v>
                </c:pt>
                <c:pt idx="15">
                  <c:v>38</c:v>
                </c:pt>
              </c:numCache>
            </c:numRef>
          </c:val>
          <c:extLst>
            <c:ext xmlns:c16="http://schemas.microsoft.com/office/drawing/2014/chart" uri="{C3380CC4-5D6E-409C-BE32-E72D297353CC}">
              <c16:uniqueId val="{00000000-5CE8-4E7D-959C-E940FB245424}"/>
            </c:ext>
          </c:extLst>
        </c:ser>
        <c:dLbls>
          <c:showLegendKey val="0"/>
          <c:showVal val="0"/>
          <c:showCatName val="0"/>
          <c:showSerName val="0"/>
          <c:showPercent val="0"/>
          <c:showBubbleSize val="0"/>
        </c:dLbls>
        <c:gapWidth val="30"/>
        <c:axId val="205731712"/>
        <c:axId val="205754368"/>
      </c:barChart>
      <c:catAx>
        <c:axId val="205731712"/>
        <c:scaling>
          <c:orientation val="minMax"/>
        </c:scaling>
        <c:delete val="0"/>
        <c:axPos val="b"/>
        <c:title>
          <c:tx>
            <c:rich>
              <a:bodyPr/>
              <a:lstStyle/>
              <a:p>
                <a:pPr>
                  <a:defRPr sz="1400">
                    <a:solidFill>
                      <a:sysClr val="windowText" lastClr="000000"/>
                    </a:solidFill>
                    <a:latin typeface="Arial" pitchFamily="34" charset="0"/>
                    <a:cs typeface="Arial" pitchFamily="34" charset="0"/>
                  </a:defRPr>
                </a:pPr>
                <a:r>
                  <a:rPr lang="en-GB" sz="1400">
                    <a:solidFill>
                      <a:sysClr val="windowText" lastClr="000000"/>
                    </a:solidFill>
                    <a:latin typeface="Arial" pitchFamily="34" charset="0"/>
                    <a:cs typeface="Arial" pitchFamily="34" charset="0"/>
                  </a:rPr>
                  <a:t>Age</a:t>
                </a:r>
              </a:p>
            </c:rich>
          </c:tx>
          <c:layout>
            <c:manualLayout>
              <c:xMode val="edge"/>
              <c:yMode val="edge"/>
              <c:x val="0.50708639837286529"/>
              <c:y val="0.90172107607428187"/>
            </c:manualLayout>
          </c:layout>
          <c:overlay val="0"/>
        </c:title>
        <c:numFmt formatCode="General" sourceLinked="1"/>
        <c:majorTickMark val="out"/>
        <c:minorTickMark val="none"/>
        <c:tickLblPos val="nextTo"/>
        <c:spPr>
          <a:ln>
            <a:solidFill>
              <a:schemeClr val="tx1"/>
            </a:solidFill>
          </a:ln>
        </c:spPr>
        <c:txPr>
          <a:bodyPr rot="0" vert="horz"/>
          <a:lstStyle/>
          <a:p>
            <a:pPr>
              <a:defRPr sz="1200">
                <a:solidFill>
                  <a:sysClr val="windowText" lastClr="000000"/>
                </a:solidFill>
                <a:latin typeface="Arial" pitchFamily="34" charset="0"/>
                <a:cs typeface="Arial" pitchFamily="34" charset="0"/>
              </a:defRPr>
            </a:pPr>
            <a:endParaRPr lang="en-US"/>
          </a:p>
        </c:txPr>
        <c:crossAx val="205754368"/>
        <c:crosses val="autoZero"/>
        <c:auto val="1"/>
        <c:lblAlgn val="ctr"/>
        <c:lblOffset val="100"/>
        <c:noMultiLvlLbl val="0"/>
      </c:catAx>
      <c:valAx>
        <c:axId val="205754368"/>
        <c:scaling>
          <c:orientation val="minMax"/>
          <c:max val="120"/>
          <c:min val="0"/>
        </c:scaling>
        <c:delete val="0"/>
        <c:axPos val="l"/>
        <c:title>
          <c:tx>
            <c:rich>
              <a:bodyPr/>
              <a:lstStyle/>
              <a:p>
                <a:pPr>
                  <a:defRPr sz="1400">
                    <a:solidFill>
                      <a:sysClr val="windowText" lastClr="000000"/>
                    </a:solidFill>
                    <a:latin typeface="Arial" pitchFamily="34" charset="0"/>
                    <a:cs typeface="Arial" pitchFamily="34" charset="0"/>
                  </a:defRPr>
                </a:pPr>
                <a:r>
                  <a:rPr lang="en-GB" sz="1400">
                    <a:solidFill>
                      <a:sysClr val="windowText" lastClr="000000"/>
                    </a:solidFill>
                    <a:latin typeface="Arial" pitchFamily="34" charset="0"/>
                    <a:cs typeface="Arial" pitchFamily="34" charset="0"/>
                  </a:rPr>
                  <a:t>Number of adoptions</a:t>
                </a:r>
              </a:p>
            </c:rich>
          </c:tx>
          <c:layout>
            <c:manualLayout>
              <c:xMode val="edge"/>
              <c:yMode val="edge"/>
              <c:x val="2.5700096840412932E-2"/>
              <c:y val="0.36191547485135789"/>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latin typeface="Arial" pitchFamily="34" charset="0"/>
                <a:cs typeface="Arial" pitchFamily="34" charset="0"/>
              </a:defRPr>
            </a:pPr>
            <a:endParaRPr lang="en-US"/>
          </a:p>
        </c:txPr>
        <c:crossAx val="205731712"/>
        <c:crosses val="autoZero"/>
        <c:crossBetween val="between"/>
      </c:valAx>
    </c:plotArea>
    <c:plotVisOnly val="1"/>
    <c:dispBlanksAs val="gap"/>
    <c:showDLblsOverMax val="0"/>
  </c:chart>
  <c:spPr>
    <a:ln>
      <a:noFill/>
    </a:ln>
  </c:spPr>
  <c:txPr>
    <a:bodyPr/>
    <a:lstStyle/>
    <a:p>
      <a:pPr>
        <a:defRPr sz="1800"/>
      </a:pPr>
      <a:endParaRPr lang="en-US"/>
    </a:p>
  </c:txPr>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8.1: Trends in households and population, </a:t>
            </a:r>
            <a:r>
              <a:rPr lang="en-GB" sz="1400" baseline="0">
                <a:latin typeface="Arial" panose="020B0604020202020204" pitchFamily="34" charset="0"/>
                <a:cs typeface="Arial" panose="020B0604020202020204" pitchFamily="34" charset="0"/>
              </a:rPr>
              <a:t> </a:t>
            </a:r>
            <a:r>
              <a:rPr lang="en-GB" sz="1400">
                <a:latin typeface="Arial" panose="020B0604020202020204" pitchFamily="34" charset="0"/>
                <a:cs typeface="Arial" panose="020B0604020202020204" pitchFamily="34" charset="0"/>
              </a:rPr>
              <a:t>June 2007 to 2017</a:t>
            </a:r>
          </a:p>
        </c:rich>
      </c:tx>
      <c:overlay val="1"/>
    </c:title>
    <c:autoTitleDeleted val="0"/>
    <c:plotArea>
      <c:layout>
        <c:manualLayout>
          <c:layoutTarget val="inner"/>
          <c:xMode val="edge"/>
          <c:yMode val="edge"/>
          <c:x val="0.22626923649749947"/>
          <c:y val="0.13778578295231678"/>
          <c:w val="0.53670539726879618"/>
          <c:h val="0.71195359442628492"/>
        </c:manualLayout>
      </c:layout>
      <c:lineChart>
        <c:grouping val="standard"/>
        <c:varyColors val="0"/>
        <c:ser>
          <c:idx val="1"/>
          <c:order val="0"/>
          <c:spPr>
            <a:ln w="38100">
              <a:solidFill>
                <a:srgbClr val="7F7F7F"/>
              </a:solidFill>
              <a:prstDash val="solid"/>
            </a:ln>
          </c:spPr>
          <c:marker>
            <c:symbol val="none"/>
          </c:marker>
          <c:cat>
            <c:numRef>
              <c:f>'Data 8.1'!$A$7:$A$17</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'Data 8.1'!$D$7:$D$17</c:f>
              <c:numCache>
                <c:formatCode>0.0%</c:formatCode>
                <c:ptCount val="11"/>
                <c:pt idx="0">
                  <c:v>0</c:v>
                </c:pt>
                <c:pt idx="1">
                  <c:v>6.3636363636363638E-3</c:v>
                </c:pt>
                <c:pt idx="2">
                  <c:v>1.1972920696324952E-2</c:v>
                </c:pt>
                <c:pt idx="3">
                  <c:v>1.783365570599613E-2</c:v>
                </c:pt>
                <c:pt idx="4">
                  <c:v>2.5125725338491296E-2</c:v>
                </c:pt>
                <c:pt idx="5">
                  <c:v>2.7775628626692455E-2</c:v>
                </c:pt>
                <c:pt idx="6">
                  <c:v>3.0502901353965182E-2</c:v>
                </c:pt>
                <c:pt idx="7">
                  <c:v>3.4352030947775627E-2</c:v>
                </c:pt>
                <c:pt idx="8">
                  <c:v>3.9264990328820117E-2</c:v>
                </c:pt>
                <c:pt idx="9">
                  <c:v>4.5396518375241779E-2</c:v>
                </c:pt>
                <c:pt idx="10">
                  <c:v>4.9284332688588006E-2</c:v>
                </c:pt>
              </c:numCache>
            </c:numRef>
          </c:val>
          <c:smooth val="0"/>
          <c:extLst>
            <c:ext xmlns:c16="http://schemas.microsoft.com/office/drawing/2014/chart" uri="{C3380CC4-5D6E-409C-BE32-E72D297353CC}">
              <c16:uniqueId val="{00000000-A036-4A58-B7F7-680D40BB36BA}"/>
            </c:ext>
          </c:extLst>
        </c:ser>
        <c:ser>
          <c:idx val="2"/>
          <c:order val="1"/>
          <c:spPr>
            <a:ln w="38100">
              <a:solidFill>
                <a:srgbClr val="5C7B1E"/>
              </a:solidFill>
            </a:ln>
          </c:spPr>
          <c:marker>
            <c:symbol val="none"/>
          </c:marker>
          <c:cat>
            <c:numRef>
              <c:f>'Data 8.1'!$A$7:$A$17</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'Data 8.1'!$E$7:$E$17</c:f>
              <c:numCache>
                <c:formatCode>0.0%</c:formatCode>
                <c:ptCount val="11"/>
                <c:pt idx="0">
                  <c:v>0</c:v>
                </c:pt>
                <c:pt idx="1">
                  <c:v>8.1937380711920738E-3</c:v>
                </c:pt>
                <c:pt idx="2">
                  <c:v>1.4150272147155241E-2</c:v>
                </c:pt>
                <c:pt idx="3">
                  <c:v>1.9786404802830226E-2</c:v>
                </c:pt>
                <c:pt idx="4">
                  <c:v>2.4777422351168581E-2</c:v>
                </c:pt>
                <c:pt idx="5">
                  <c:v>2.9191458606982596E-2</c:v>
                </c:pt>
                <c:pt idx="6">
                  <c:v>3.5091501988386203E-2</c:v>
                </c:pt>
                <c:pt idx="7">
                  <c:v>4.1849686455083863E-2</c:v>
                </c:pt>
                <c:pt idx="8">
                  <c:v>4.7856242825466175E-2</c:v>
                </c:pt>
                <c:pt idx="9">
                  <c:v>5.4854189324034935E-2</c:v>
                </c:pt>
                <c:pt idx="10">
                  <c:v>6.2356671033555473E-2</c:v>
                </c:pt>
              </c:numCache>
            </c:numRef>
          </c:val>
          <c:smooth val="0"/>
          <c:extLst>
            <c:ext xmlns:c16="http://schemas.microsoft.com/office/drawing/2014/chart" uri="{C3380CC4-5D6E-409C-BE32-E72D297353CC}">
              <c16:uniqueId val="{00000001-A036-4A58-B7F7-680D40BB36BA}"/>
            </c:ext>
          </c:extLst>
        </c:ser>
        <c:dLbls>
          <c:showLegendKey val="0"/>
          <c:showVal val="0"/>
          <c:showCatName val="0"/>
          <c:showSerName val="0"/>
          <c:showPercent val="0"/>
          <c:showBubbleSize val="0"/>
        </c:dLbls>
        <c:smooth val="0"/>
        <c:axId val="186095488"/>
        <c:axId val="186097024"/>
      </c:lineChart>
      <c:catAx>
        <c:axId val="186095488"/>
        <c:scaling>
          <c:orientation val="minMax"/>
        </c:scaling>
        <c:delete val="1"/>
        <c:axPos val="b"/>
        <c:numFmt formatCode="General" sourceLinked="1"/>
        <c:majorTickMark val="out"/>
        <c:minorTickMark val="none"/>
        <c:tickLblPos val="nextTo"/>
        <c:crossAx val="186097024"/>
        <c:crosses val="autoZero"/>
        <c:auto val="1"/>
        <c:lblAlgn val="ctr"/>
        <c:lblOffset val="100"/>
        <c:noMultiLvlLbl val="0"/>
      </c:catAx>
      <c:valAx>
        <c:axId val="186097024"/>
        <c:scaling>
          <c:orientation val="minMax"/>
          <c:max val="7.2000000000000008E-2"/>
          <c:min val="0"/>
        </c:scaling>
        <c:delete val="0"/>
        <c:axPos val="l"/>
        <c:numFmt formatCode="0.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86095488"/>
        <c:crosses val="autoZero"/>
        <c:crossBetween val="midCat"/>
      </c:valAx>
    </c:plotArea>
    <c:plotVisOnly val="1"/>
    <c:dispBlanksAs val="gap"/>
    <c:showDLblsOverMax val="0"/>
  </c:chart>
  <c:spPr>
    <a:ln w="0">
      <a:noFill/>
    </a:ln>
  </c:spPr>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GB" sz="1400"/>
              <a:t>Figure 8.3: Households in Scotland by household type: 2016 </a:t>
            </a:r>
            <a:r>
              <a:rPr lang="en-GB" sz="1400" baseline="0"/>
              <a:t> </a:t>
            </a:r>
            <a:r>
              <a:rPr lang="en-GB" sz="1400"/>
              <a:t>and 2041</a:t>
            </a:r>
          </a:p>
        </c:rich>
      </c:tx>
      <c:overlay val="1"/>
    </c:title>
    <c:autoTitleDeleted val="0"/>
    <c:plotArea>
      <c:layout>
        <c:manualLayout>
          <c:layoutTarget val="inner"/>
          <c:xMode val="edge"/>
          <c:yMode val="edge"/>
          <c:x val="0.1568460401483264"/>
          <c:y val="0.15254237288135594"/>
          <c:w val="0.81626667555950183"/>
          <c:h val="0.67522568167943353"/>
        </c:manualLayout>
      </c:layout>
      <c:barChart>
        <c:barDir val="col"/>
        <c:grouping val="clustered"/>
        <c:varyColors val="0"/>
        <c:ser>
          <c:idx val="0"/>
          <c:order val="0"/>
          <c:tx>
            <c:strRef>
              <c:f>'Data 8.3'!$B$5</c:f>
              <c:strCache>
                <c:ptCount val="1"/>
                <c:pt idx="0">
                  <c:v>2016</c:v>
                </c:pt>
              </c:strCache>
            </c:strRef>
          </c:tx>
          <c:spPr>
            <a:solidFill>
              <a:srgbClr val="DEE4D2"/>
            </a:solidFill>
            <a:ln>
              <a:solidFill>
                <a:srgbClr val="121806"/>
              </a:solidFill>
            </a:ln>
          </c:spPr>
          <c:invertIfNegative val="0"/>
          <c:cat>
            <c:strRef>
              <c:f>'Data 8.3'!$A$6:$A$10</c:f>
              <c:strCache>
                <c:ptCount val="5"/>
                <c:pt idx="0">
                  <c:v>1 adult</c:v>
                </c:pt>
                <c:pt idx="1">
                  <c:v>2 adults</c:v>
                </c:pt>
                <c:pt idx="2">
                  <c:v>1 adult with children</c:v>
                </c:pt>
                <c:pt idx="3">
                  <c:v>2+ adults with children</c:v>
                </c:pt>
                <c:pt idx="4">
                  <c:v>3+ adults</c:v>
                </c:pt>
              </c:strCache>
            </c:strRef>
          </c:cat>
          <c:val>
            <c:numRef>
              <c:f>'Data 8.3'!$B$6:$B$10</c:f>
              <c:numCache>
                <c:formatCode>#,##0</c:formatCode>
                <c:ptCount val="5"/>
                <c:pt idx="0">
                  <c:v>889708</c:v>
                </c:pt>
                <c:pt idx="1">
                  <c:v>761030</c:v>
                </c:pt>
                <c:pt idx="2">
                  <c:v>159183</c:v>
                </c:pt>
                <c:pt idx="3">
                  <c:v>434061</c:v>
                </c:pt>
                <c:pt idx="4">
                  <c:v>202188</c:v>
                </c:pt>
              </c:numCache>
            </c:numRef>
          </c:val>
          <c:extLst>
            <c:ext xmlns:c16="http://schemas.microsoft.com/office/drawing/2014/chart" uri="{C3380CC4-5D6E-409C-BE32-E72D297353CC}">
              <c16:uniqueId val="{00000000-E031-4AD8-9F23-B4ECD0DAF50C}"/>
            </c:ext>
          </c:extLst>
        </c:ser>
        <c:ser>
          <c:idx val="1"/>
          <c:order val="1"/>
          <c:tx>
            <c:strRef>
              <c:f>'Data 8.3'!$C$5</c:f>
              <c:strCache>
                <c:ptCount val="1"/>
                <c:pt idx="0">
                  <c:v>2041</c:v>
                </c:pt>
              </c:strCache>
            </c:strRef>
          </c:tx>
          <c:spPr>
            <a:solidFill>
              <a:srgbClr val="5C7B1E"/>
            </a:solidFill>
            <a:ln>
              <a:solidFill>
                <a:srgbClr val="121806"/>
              </a:solidFill>
            </a:ln>
          </c:spPr>
          <c:invertIfNegative val="0"/>
          <c:cat>
            <c:strRef>
              <c:f>'Data 8.3'!$A$6:$A$10</c:f>
              <c:strCache>
                <c:ptCount val="5"/>
                <c:pt idx="0">
                  <c:v>1 adult</c:v>
                </c:pt>
                <c:pt idx="1">
                  <c:v>2 adults</c:v>
                </c:pt>
                <c:pt idx="2">
                  <c:v>1 adult with children</c:v>
                </c:pt>
                <c:pt idx="3">
                  <c:v>2+ adults with children</c:v>
                </c:pt>
                <c:pt idx="4">
                  <c:v>3+ adults</c:v>
                </c:pt>
              </c:strCache>
            </c:strRef>
          </c:cat>
          <c:val>
            <c:numRef>
              <c:f>'Data 8.3'!$C$6:$C$10</c:f>
              <c:numCache>
                <c:formatCode>#,##0</c:formatCode>
                <c:ptCount val="5"/>
                <c:pt idx="0">
                  <c:v>1141616</c:v>
                </c:pt>
                <c:pt idx="1">
                  <c:v>871724</c:v>
                </c:pt>
                <c:pt idx="2">
                  <c:v>194369</c:v>
                </c:pt>
                <c:pt idx="3">
                  <c:v>388109</c:v>
                </c:pt>
                <c:pt idx="4">
                  <c:v>167271</c:v>
                </c:pt>
              </c:numCache>
            </c:numRef>
          </c:val>
          <c:extLst>
            <c:ext xmlns:c16="http://schemas.microsoft.com/office/drawing/2014/chart" uri="{C3380CC4-5D6E-409C-BE32-E72D297353CC}">
              <c16:uniqueId val="{00000001-E031-4AD8-9F23-B4ECD0DAF50C}"/>
            </c:ext>
          </c:extLst>
        </c:ser>
        <c:dLbls>
          <c:showLegendKey val="0"/>
          <c:showVal val="0"/>
          <c:showCatName val="0"/>
          <c:showSerName val="0"/>
          <c:showPercent val="0"/>
          <c:showBubbleSize val="0"/>
        </c:dLbls>
        <c:gapWidth val="150"/>
        <c:axId val="48436352"/>
        <c:axId val="48438272"/>
      </c:barChart>
      <c:catAx>
        <c:axId val="48436352"/>
        <c:scaling>
          <c:orientation val="minMax"/>
        </c:scaling>
        <c:delete val="0"/>
        <c:axPos val="b"/>
        <c:title>
          <c:tx>
            <c:rich>
              <a:bodyPr/>
              <a:lstStyle/>
              <a:p>
                <a:pPr>
                  <a:defRPr sz="1400"/>
                </a:pPr>
                <a:r>
                  <a:rPr lang="en-GB" sz="1400"/>
                  <a:t>Type of household</a:t>
                </a:r>
              </a:p>
            </c:rich>
          </c:tx>
          <c:layout>
            <c:manualLayout>
              <c:xMode val="edge"/>
              <c:yMode val="edge"/>
              <c:x val="0.46845839922183641"/>
              <c:y val="0.91591119637964036"/>
            </c:manualLayout>
          </c:layout>
          <c:overlay val="0"/>
        </c:title>
        <c:numFmt formatCode="General" sourceLinked="1"/>
        <c:majorTickMark val="out"/>
        <c:minorTickMark val="none"/>
        <c:tickLblPos val="nextTo"/>
        <c:spPr>
          <a:ln w="12700">
            <a:solidFill>
              <a:schemeClr val="tx1"/>
            </a:solidFill>
          </a:ln>
        </c:spPr>
        <c:txPr>
          <a:bodyPr rot="0" vert="horz"/>
          <a:lstStyle/>
          <a:p>
            <a:pPr>
              <a:defRPr sz="1200"/>
            </a:pPr>
            <a:endParaRPr lang="en-US"/>
          </a:p>
        </c:txPr>
        <c:crossAx val="48438272"/>
        <c:crosses val="autoZero"/>
        <c:auto val="1"/>
        <c:lblAlgn val="ctr"/>
        <c:lblOffset val="100"/>
        <c:tickLblSkip val="1"/>
        <c:tickMarkSkip val="1"/>
        <c:noMultiLvlLbl val="0"/>
      </c:catAx>
      <c:valAx>
        <c:axId val="48438272"/>
        <c:scaling>
          <c:orientation val="minMax"/>
          <c:max val="1600000"/>
          <c:min val="0"/>
        </c:scaling>
        <c:delete val="0"/>
        <c:axPos val="l"/>
        <c:title>
          <c:tx>
            <c:rich>
              <a:bodyPr/>
              <a:lstStyle/>
              <a:p>
                <a:pPr>
                  <a:defRPr sz="1400"/>
                </a:pPr>
                <a:r>
                  <a:rPr lang="en-GB" sz="1400"/>
                  <a:t>Number of households</a:t>
                </a:r>
              </a:p>
            </c:rich>
          </c:tx>
          <c:layout>
            <c:manualLayout>
              <c:xMode val="edge"/>
              <c:yMode val="edge"/>
              <c:x val="1.655456111464328E-2"/>
              <c:y val="0.28135594725786178"/>
            </c:manualLayout>
          </c:layout>
          <c:overlay val="0"/>
        </c:title>
        <c:numFmt formatCode="#,##0" sourceLinked="1"/>
        <c:majorTickMark val="out"/>
        <c:minorTickMark val="none"/>
        <c:tickLblPos val="nextTo"/>
        <c:spPr>
          <a:ln w="12700">
            <a:solidFill>
              <a:schemeClr val="tx1"/>
            </a:solidFill>
          </a:ln>
        </c:spPr>
        <c:txPr>
          <a:bodyPr rot="0" vert="horz"/>
          <a:lstStyle/>
          <a:p>
            <a:pPr>
              <a:defRPr sz="1200"/>
            </a:pPr>
            <a:endParaRPr lang="en-US"/>
          </a:p>
        </c:txPr>
        <c:crossAx val="48436352"/>
        <c:crosses val="autoZero"/>
        <c:crossBetween val="between"/>
      </c:valAx>
      <c:spPr>
        <a:noFill/>
        <a:ln w="3175">
          <a:noFill/>
        </a:ln>
      </c:spPr>
    </c:plotArea>
    <c:legend>
      <c:legendPos val="r"/>
      <c:layout>
        <c:manualLayout>
          <c:xMode val="edge"/>
          <c:yMode val="edge"/>
          <c:x val="0.87625101210174816"/>
          <c:y val="0.18314299998214509"/>
          <c:w val="8.2392527021078882E-2"/>
          <c:h val="0.10455818022747157"/>
        </c:manualLayout>
      </c:layout>
      <c:overlay val="0"/>
      <c:spPr>
        <a:solidFill>
          <a:schemeClr val="bg1"/>
        </a:solidFill>
        <a:ln>
          <a:noFill/>
        </a:ln>
      </c:spPr>
      <c:txPr>
        <a:bodyPr/>
        <a:lstStyle/>
        <a:p>
          <a:pPr>
            <a:defRPr sz="1200"/>
          </a:pPr>
          <a:endParaRPr lang="en-US"/>
        </a:p>
      </c:txPr>
    </c:legend>
    <c:plotVisOnly val="1"/>
    <c:dispBlanksAs val="gap"/>
    <c:showDLblsOverMax val="0"/>
  </c:chart>
  <c:spPr>
    <a:ln>
      <a:noFill/>
    </a:ln>
  </c:spPr>
  <c:txPr>
    <a:bodyPr/>
    <a:lstStyle/>
    <a:p>
      <a:pPr>
        <a:defRPr sz="1600">
          <a:latin typeface="Arial" pitchFamily="34" charset="0"/>
          <a:cs typeface="Arial" pitchFamily="34" charset="0"/>
        </a:defRPr>
      </a:pPr>
      <a:endParaRPr lang="en-US"/>
    </a:p>
  </c:txPr>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GB" sz="1400"/>
              <a:t>Figure 8.4: Households in Scotland by age of head of household: 2016 and 2041</a:t>
            </a:r>
          </a:p>
        </c:rich>
      </c:tx>
      <c:layout>
        <c:manualLayout>
          <c:xMode val="edge"/>
          <c:yMode val="edge"/>
          <c:x val="0.12922699879906316"/>
          <c:y val="2.7072758037225041E-2"/>
        </c:manualLayout>
      </c:layout>
      <c:overlay val="1"/>
    </c:title>
    <c:autoTitleDeleted val="0"/>
    <c:plotArea>
      <c:layout>
        <c:manualLayout>
          <c:layoutTarget val="inner"/>
          <c:xMode val="edge"/>
          <c:yMode val="edge"/>
          <c:x val="0.15733964237521952"/>
          <c:y val="0.1876389984358916"/>
          <c:w val="0.69949977791237639"/>
          <c:h val="0.62682888659360503"/>
        </c:manualLayout>
      </c:layout>
      <c:lineChart>
        <c:grouping val="standard"/>
        <c:varyColors val="0"/>
        <c:ser>
          <c:idx val="0"/>
          <c:order val="0"/>
          <c:spPr>
            <a:ln w="19050">
              <a:solidFill>
                <a:schemeClr val="tx1">
                  <a:lumMod val="65000"/>
                  <a:lumOff val="35000"/>
                </a:schemeClr>
              </a:solidFill>
            </a:ln>
          </c:spPr>
          <c:marker>
            <c:symbol val="none"/>
          </c:marker>
          <c:cat>
            <c:strRef>
              <c:f>'Data 8.4'!$A$6:$A$21</c:f>
              <c:strCache>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Cache>
            </c:strRef>
          </c:cat>
          <c:val>
            <c:numRef>
              <c:f>'Data 8.4'!$B$6:$B$21</c:f>
              <c:numCache>
                <c:formatCode>#,##0</c:formatCode>
                <c:ptCount val="16"/>
                <c:pt idx="0">
                  <c:v>17518</c:v>
                </c:pt>
                <c:pt idx="1">
                  <c:v>96920</c:v>
                </c:pt>
                <c:pt idx="2">
                  <c:v>171317</c:v>
                </c:pt>
                <c:pt idx="3">
                  <c:v>192640</c:v>
                </c:pt>
                <c:pt idx="4">
                  <c:v>190138</c:v>
                </c:pt>
                <c:pt idx="5">
                  <c:v>202256</c:v>
                </c:pt>
                <c:pt idx="6">
                  <c:v>237628</c:v>
                </c:pt>
                <c:pt idx="7">
                  <c:v>246712</c:v>
                </c:pt>
                <c:pt idx="8">
                  <c:v>224647</c:v>
                </c:pt>
                <c:pt idx="9">
                  <c:v>195398</c:v>
                </c:pt>
                <c:pt idx="10">
                  <c:v>197797</c:v>
                </c:pt>
                <c:pt idx="11">
                  <c:v>155542</c:v>
                </c:pt>
                <c:pt idx="12">
                  <c:v>130433</c:v>
                </c:pt>
                <c:pt idx="13">
                  <c:v>101354</c:v>
                </c:pt>
                <c:pt idx="14">
                  <c:v>58453</c:v>
                </c:pt>
                <c:pt idx="15">
                  <c:v>27418</c:v>
                </c:pt>
              </c:numCache>
            </c:numRef>
          </c:val>
          <c:smooth val="0"/>
          <c:extLst>
            <c:ext xmlns:c16="http://schemas.microsoft.com/office/drawing/2014/chart" uri="{C3380CC4-5D6E-409C-BE32-E72D297353CC}">
              <c16:uniqueId val="{00000000-617F-4EA3-9452-A41322C1A711}"/>
            </c:ext>
          </c:extLst>
        </c:ser>
        <c:ser>
          <c:idx val="1"/>
          <c:order val="1"/>
          <c:spPr>
            <a:ln w="38100">
              <a:solidFill>
                <a:srgbClr val="5C7B1E"/>
              </a:solidFill>
            </a:ln>
          </c:spPr>
          <c:marker>
            <c:symbol val="none"/>
          </c:marker>
          <c:cat>
            <c:strRef>
              <c:f>'Data 8.4'!$A$6:$A$21</c:f>
              <c:strCache>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Cache>
            </c:strRef>
          </c:cat>
          <c:val>
            <c:numRef>
              <c:f>'Data 8.4'!$C$6:$C$21</c:f>
              <c:numCache>
                <c:formatCode>#,##0</c:formatCode>
                <c:ptCount val="16"/>
                <c:pt idx="0">
                  <c:v>23584</c:v>
                </c:pt>
                <c:pt idx="1">
                  <c:v>96365</c:v>
                </c:pt>
                <c:pt idx="2">
                  <c:v>158506</c:v>
                </c:pt>
                <c:pt idx="3">
                  <c:v>198814</c:v>
                </c:pt>
                <c:pt idx="4">
                  <c:v>200856</c:v>
                </c:pt>
                <c:pt idx="5">
                  <c:v>226776</c:v>
                </c:pt>
                <c:pt idx="6">
                  <c:v>254514</c:v>
                </c:pt>
                <c:pt idx="7">
                  <c:v>252636</c:v>
                </c:pt>
                <c:pt idx="8">
                  <c:v>226090</c:v>
                </c:pt>
                <c:pt idx="9">
                  <c:v>193720</c:v>
                </c:pt>
                <c:pt idx="10">
                  <c:v>184331</c:v>
                </c:pt>
                <c:pt idx="11">
                  <c:v>199910</c:v>
                </c:pt>
                <c:pt idx="12">
                  <c:v>200952</c:v>
                </c:pt>
                <c:pt idx="13">
                  <c:v>167573</c:v>
                </c:pt>
                <c:pt idx="14">
                  <c:v>108222</c:v>
                </c:pt>
                <c:pt idx="15">
                  <c:v>70239</c:v>
                </c:pt>
              </c:numCache>
            </c:numRef>
          </c:val>
          <c:smooth val="0"/>
          <c:extLst>
            <c:ext xmlns:c16="http://schemas.microsoft.com/office/drawing/2014/chart" uri="{C3380CC4-5D6E-409C-BE32-E72D297353CC}">
              <c16:uniqueId val="{00000001-617F-4EA3-9452-A41322C1A711}"/>
            </c:ext>
          </c:extLst>
        </c:ser>
        <c:dLbls>
          <c:showLegendKey val="0"/>
          <c:showVal val="0"/>
          <c:showCatName val="0"/>
          <c:showSerName val="0"/>
          <c:showPercent val="0"/>
          <c:showBubbleSize val="0"/>
        </c:dLbls>
        <c:smooth val="0"/>
        <c:axId val="46532096"/>
        <c:axId val="46534016"/>
      </c:lineChart>
      <c:catAx>
        <c:axId val="46532096"/>
        <c:scaling>
          <c:orientation val="minMax"/>
        </c:scaling>
        <c:delete val="0"/>
        <c:axPos val="b"/>
        <c:title>
          <c:tx>
            <c:rich>
              <a:bodyPr rot="0" vert="horz"/>
              <a:lstStyle/>
              <a:p>
                <a:pPr>
                  <a:defRPr sz="1400"/>
                </a:pPr>
                <a:r>
                  <a:rPr lang="en-GB" sz="1400"/>
                  <a:t>Age group of head of household</a:t>
                </a:r>
              </a:p>
            </c:rich>
          </c:tx>
          <c:layout>
            <c:manualLayout>
              <c:xMode val="edge"/>
              <c:yMode val="edge"/>
              <c:x val="0.33875732924688767"/>
              <c:y val="0.91986685026001636"/>
            </c:manualLayout>
          </c:layout>
          <c:overlay val="0"/>
        </c:title>
        <c:numFmt formatCode="General" sourceLinked="1"/>
        <c:majorTickMark val="out"/>
        <c:minorTickMark val="none"/>
        <c:tickLblPos val="nextTo"/>
        <c:spPr>
          <a:ln w="12700">
            <a:solidFill>
              <a:schemeClr val="tx1"/>
            </a:solidFill>
          </a:ln>
        </c:spPr>
        <c:txPr>
          <a:bodyPr rot="-2700000" vert="horz"/>
          <a:lstStyle/>
          <a:p>
            <a:pPr>
              <a:defRPr sz="1200"/>
            </a:pPr>
            <a:endParaRPr lang="en-US"/>
          </a:p>
        </c:txPr>
        <c:crossAx val="46534016"/>
        <c:crosses val="autoZero"/>
        <c:auto val="1"/>
        <c:lblAlgn val="ctr"/>
        <c:lblOffset val="100"/>
        <c:noMultiLvlLbl val="0"/>
      </c:catAx>
      <c:valAx>
        <c:axId val="46534016"/>
        <c:scaling>
          <c:orientation val="minMax"/>
        </c:scaling>
        <c:delete val="0"/>
        <c:axPos val="l"/>
        <c:title>
          <c:tx>
            <c:rich>
              <a:bodyPr rot="-5400000" vert="horz"/>
              <a:lstStyle/>
              <a:p>
                <a:pPr>
                  <a:defRPr sz="1400"/>
                </a:pPr>
                <a:r>
                  <a:rPr lang="en-GB" sz="1400"/>
                  <a:t>Number of households</a:t>
                </a:r>
              </a:p>
            </c:rich>
          </c:tx>
          <c:layout>
            <c:manualLayout>
              <c:xMode val="edge"/>
              <c:yMode val="edge"/>
              <c:x val="3.3790232742646302E-2"/>
              <c:y val="0.29711751107772516"/>
            </c:manualLayout>
          </c:layout>
          <c:overlay val="0"/>
        </c:title>
        <c:numFmt formatCode="#,##0" sourceLinked="1"/>
        <c:majorTickMark val="out"/>
        <c:minorTickMark val="none"/>
        <c:tickLblPos val="nextTo"/>
        <c:spPr>
          <a:ln w="12700">
            <a:solidFill>
              <a:schemeClr val="tx1"/>
            </a:solidFill>
          </a:ln>
        </c:spPr>
        <c:txPr>
          <a:bodyPr rot="0" vert="horz"/>
          <a:lstStyle/>
          <a:p>
            <a:pPr>
              <a:defRPr sz="1200"/>
            </a:pPr>
            <a:endParaRPr lang="en-US"/>
          </a:p>
        </c:txPr>
        <c:crossAx val="46532096"/>
        <c:crosses val="autoZero"/>
        <c:crossBetween val="midCat"/>
      </c:valAx>
      <c:spPr>
        <a:ln>
          <a:noFill/>
        </a:ln>
      </c:spPr>
    </c:plotArea>
    <c:plotVisOnly val="1"/>
    <c:dispBlanksAs val="gap"/>
    <c:showDLblsOverMax val="0"/>
  </c:chart>
  <c:spPr>
    <a:ln>
      <a:noFill/>
    </a:ln>
  </c:spPr>
  <c:txPr>
    <a:bodyPr/>
    <a:lstStyle/>
    <a:p>
      <a:pPr>
        <a:defRPr sz="1600">
          <a:latin typeface="Arial" pitchFamily="34" charset="0"/>
          <a:cs typeface="Arial" pitchFamily="34" charset="0"/>
        </a:defRPr>
      </a:pPr>
      <a:endParaRPr lang="en-US"/>
    </a:p>
  </c:txPr>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GB" sz="1400"/>
              <a:t>Figure 8.5: Projected percentage change in the number of households by council area, 2016 to 2041</a:t>
            </a:r>
          </a:p>
        </c:rich>
      </c:tx>
      <c:layout>
        <c:manualLayout>
          <c:xMode val="edge"/>
          <c:yMode val="edge"/>
          <c:x val="0.11355893111786224"/>
          <c:y val="2.3264267539076698E-2"/>
        </c:manualLayout>
      </c:layout>
      <c:overlay val="1"/>
    </c:title>
    <c:autoTitleDeleted val="0"/>
    <c:plotArea>
      <c:layout>
        <c:manualLayout>
          <c:layoutTarget val="inner"/>
          <c:xMode val="edge"/>
          <c:yMode val="edge"/>
          <c:x val="0.26183809700952737"/>
          <c:y val="0.18214330078969138"/>
          <c:w val="0.74496169953677416"/>
          <c:h val="0.77826542674532095"/>
        </c:manualLayout>
      </c:layout>
      <c:barChart>
        <c:barDir val="bar"/>
        <c:grouping val="clustered"/>
        <c:varyColors val="0"/>
        <c:ser>
          <c:idx val="1"/>
          <c:order val="0"/>
          <c:spPr>
            <a:solidFill>
              <a:srgbClr val="DEE4D2"/>
            </a:solidFill>
            <a:ln>
              <a:solidFill>
                <a:srgbClr val="121806"/>
              </a:solidFill>
            </a:ln>
          </c:spPr>
          <c:invertIfNegative val="0"/>
          <c:dPt>
            <c:idx val="11"/>
            <c:invertIfNegative val="0"/>
            <c:bubble3D val="0"/>
            <c:spPr>
              <a:solidFill>
                <a:srgbClr val="DEE4D2"/>
              </a:solidFill>
              <a:ln>
                <a:solidFill>
                  <a:srgbClr val="374912"/>
                </a:solidFill>
              </a:ln>
            </c:spPr>
            <c:extLst>
              <c:ext xmlns:c16="http://schemas.microsoft.com/office/drawing/2014/chart" uri="{C3380CC4-5D6E-409C-BE32-E72D297353CC}">
                <c16:uniqueId val="{00000001-690D-40E0-9057-327A7EF6016C}"/>
              </c:ext>
            </c:extLst>
          </c:dPt>
          <c:dPt>
            <c:idx val="12"/>
            <c:invertIfNegative val="0"/>
            <c:bubble3D val="0"/>
            <c:extLst>
              <c:ext xmlns:c16="http://schemas.microsoft.com/office/drawing/2014/chart" uri="{C3380CC4-5D6E-409C-BE32-E72D297353CC}">
                <c16:uniqueId val="{00000002-690D-40E0-9057-327A7EF6016C}"/>
              </c:ext>
            </c:extLst>
          </c:dPt>
          <c:dPt>
            <c:idx val="18"/>
            <c:invertIfNegative val="0"/>
            <c:bubble3D val="0"/>
            <c:spPr>
              <a:solidFill>
                <a:srgbClr val="5C7B1E"/>
              </a:solidFill>
              <a:ln>
                <a:solidFill>
                  <a:srgbClr val="121806"/>
                </a:solidFill>
              </a:ln>
            </c:spPr>
            <c:extLst>
              <c:ext xmlns:c16="http://schemas.microsoft.com/office/drawing/2014/chart" uri="{C3380CC4-5D6E-409C-BE32-E72D297353CC}">
                <c16:uniqueId val="{00000004-690D-40E0-9057-327A7EF6016C}"/>
              </c:ext>
            </c:extLst>
          </c:dPt>
          <c:dPt>
            <c:idx val="20"/>
            <c:invertIfNegative val="0"/>
            <c:bubble3D val="0"/>
            <c:spPr>
              <a:solidFill>
                <a:srgbClr val="DEE4D2"/>
              </a:solidFill>
              <a:ln>
                <a:solidFill>
                  <a:srgbClr val="374912"/>
                </a:solidFill>
              </a:ln>
            </c:spPr>
            <c:extLst>
              <c:ext xmlns:c16="http://schemas.microsoft.com/office/drawing/2014/chart" uri="{C3380CC4-5D6E-409C-BE32-E72D297353CC}">
                <c16:uniqueId val="{00000006-690D-40E0-9057-327A7EF6016C}"/>
              </c:ext>
            </c:extLst>
          </c:dPt>
          <c:cat>
            <c:strRef>
              <c:f>'Data 8.5'!$I$6:$I$38</c:f>
              <c:strCache>
                <c:ptCount val="33"/>
                <c:pt idx="0">
                  <c:v>Na h-Eileanan Siar</c:v>
                </c:pt>
                <c:pt idx="1">
                  <c:v>Inverclyde</c:v>
                </c:pt>
                <c:pt idx="2">
                  <c:v>Argyll and Bute</c:v>
                </c:pt>
                <c:pt idx="3">
                  <c:v>North Ayrshire</c:v>
                </c:pt>
                <c:pt idx="4">
                  <c:v>Dumfries and Galloway</c:v>
                </c:pt>
                <c:pt idx="5">
                  <c:v>South Ayrshire</c:v>
                </c:pt>
                <c:pt idx="6">
                  <c:v>Clackmannanshire</c:v>
                </c:pt>
                <c:pt idx="7">
                  <c:v>East Ayrshire</c:v>
                </c:pt>
                <c:pt idx="8">
                  <c:v>West Dunbartonshire</c:v>
                </c:pt>
                <c:pt idx="9">
                  <c:v>Shetland Islands</c:v>
                </c:pt>
                <c:pt idx="10">
                  <c:v>Angus</c:v>
                </c:pt>
                <c:pt idx="11">
                  <c:v>Highland</c:v>
                </c:pt>
                <c:pt idx="12">
                  <c:v>Orkney Islands</c:v>
                </c:pt>
                <c:pt idx="13">
                  <c:v>Scottish Borders</c:v>
                </c:pt>
                <c:pt idx="14">
                  <c:v>Fife</c:v>
                </c:pt>
                <c:pt idx="15">
                  <c:v>North Lanarkshire</c:v>
                </c:pt>
                <c:pt idx="16">
                  <c:v>Dundee City</c:v>
                </c:pt>
                <c:pt idx="17">
                  <c:v>South Lanarkshire</c:v>
                </c:pt>
                <c:pt idx="19">
                  <c:v>Renfrewshire</c:v>
                </c:pt>
                <c:pt idx="20">
                  <c:v>Aberdeen City</c:v>
                </c:pt>
                <c:pt idx="21">
                  <c:v>East Dunbartonshire</c:v>
                </c:pt>
                <c:pt idx="22">
                  <c:v>Falkirk</c:v>
                </c:pt>
                <c:pt idx="23">
                  <c:v>Perth and Kinross</c:v>
                </c:pt>
                <c:pt idx="24">
                  <c:v>Glasgow City</c:v>
                </c:pt>
                <c:pt idx="25">
                  <c:v>Aberdeenshire</c:v>
                </c:pt>
                <c:pt idx="26">
                  <c:v>Moray</c:v>
                </c:pt>
                <c:pt idx="27">
                  <c:v>Stirling</c:v>
                </c:pt>
                <c:pt idx="28">
                  <c:v>West Lothian</c:v>
                </c:pt>
                <c:pt idx="29">
                  <c:v>East Renfrewshire</c:v>
                </c:pt>
                <c:pt idx="30">
                  <c:v>City of Edinburgh</c:v>
                </c:pt>
                <c:pt idx="31">
                  <c:v>East Lothian</c:v>
                </c:pt>
                <c:pt idx="32">
                  <c:v>Midlothian</c:v>
                </c:pt>
              </c:strCache>
            </c:strRef>
          </c:cat>
          <c:val>
            <c:numRef>
              <c:f>'Data 8.5'!$F$6:$F$38</c:f>
              <c:numCache>
                <c:formatCode>0%</c:formatCode>
                <c:ptCount val="33"/>
                <c:pt idx="0">
                  <c:v>-0.06</c:v>
                </c:pt>
                <c:pt idx="1">
                  <c:v>-0.05</c:v>
                </c:pt>
                <c:pt idx="2">
                  <c:v>-0.02</c:v>
                </c:pt>
                <c:pt idx="3">
                  <c:v>-0.01</c:v>
                </c:pt>
                <c:pt idx="4">
                  <c:v>0.02</c:v>
                </c:pt>
                <c:pt idx="5">
                  <c:v>0.02</c:v>
                </c:pt>
                <c:pt idx="6">
                  <c:v>0.03</c:v>
                </c:pt>
                <c:pt idx="7">
                  <c:v>0.03</c:v>
                </c:pt>
                <c:pt idx="8">
                  <c:v>0.03</c:v>
                </c:pt>
                <c:pt idx="9">
                  <c:v>0.06</c:v>
                </c:pt>
                <c:pt idx="10">
                  <c:v>0.08</c:v>
                </c:pt>
                <c:pt idx="11">
                  <c:v>0.08</c:v>
                </c:pt>
                <c:pt idx="12">
                  <c:v>0.08</c:v>
                </c:pt>
                <c:pt idx="13">
                  <c:v>0.08</c:v>
                </c:pt>
                <c:pt idx="14">
                  <c:v>0.09</c:v>
                </c:pt>
                <c:pt idx="15">
                  <c:v>0.09</c:v>
                </c:pt>
                <c:pt idx="16">
                  <c:v>0.1</c:v>
                </c:pt>
                <c:pt idx="17">
                  <c:v>0.12</c:v>
                </c:pt>
                <c:pt idx="18">
                  <c:v>0.13</c:v>
                </c:pt>
                <c:pt idx="19">
                  <c:v>0.13</c:v>
                </c:pt>
                <c:pt idx="20">
                  <c:v>0.14000000000000001</c:v>
                </c:pt>
                <c:pt idx="21">
                  <c:v>0.15</c:v>
                </c:pt>
                <c:pt idx="22">
                  <c:v>0.15</c:v>
                </c:pt>
                <c:pt idx="23">
                  <c:v>0.15</c:v>
                </c:pt>
                <c:pt idx="24">
                  <c:v>0.16</c:v>
                </c:pt>
                <c:pt idx="25">
                  <c:v>0.17</c:v>
                </c:pt>
                <c:pt idx="26">
                  <c:v>0.17</c:v>
                </c:pt>
                <c:pt idx="27">
                  <c:v>0.18</c:v>
                </c:pt>
                <c:pt idx="28">
                  <c:v>0.21</c:v>
                </c:pt>
                <c:pt idx="29">
                  <c:v>0.24</c:v>
                </c:pt>
                <c:pt idx="30">
                  <c:v>0.26</c:v>
                </c:pt>
                <c:pt idx="31">
                  <c:v>0.26</c:v>
                </c:pt>
                <c:pt idx="32">
                  <c:v>0.36</c:v>
                </c:pt>
              </c:numCache>
            </c:numRef>
          </c:val>
          <c:extLst>
            <c:ext xmlns:c16="http://schemas.microsoft.com/office/drawing/2014/chart" uri="{C3380CC4-5D6E-409C-BE32-E72D297353CC}">
              <c16:uniqueId val="{00000007-690D-40E0-9057-327A7EF6016C}"/>
            </c:ext>
          </c:extLst>
        </c:ser>
        <c:dLbls>
          <c:showLegendKey val="0"/>
          <c:showVal val="0"/>
          <c:showCatName val="0"/>
          <c:showSerName val="0"/>
          <c:showPercent val="0"/>
          <c:showBubbleSize val="0"/>
        </c:dLbls>
        <c:gapWidth val="150"/>
        <c:axId val="50226304"/>
        <c:axId val="50227840"/>
      </c:barChart>
      <c:catAx>
        <c:axId val="50226304"/>
        <c:scaling>
          <c:orientation val="minMax"/>
        </c:scaling>
        <c:delete val="0"/>
        <c:axPos val="l"/>
        <c:numFmt formatCode="General" sourceLinked="1"/>
        <c:majorTickMark val="none"/>
        <c:minorTickMark val="none"/>
        <c:tickLblPos val="low"/>
        <c:spPr>
          <a:ln w="12700">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50227840"/>
        <c:crosses val="autoZero"/>
        <c:auto val="0"/>
        <c:lblAlgn val="ctr"/>
        <c:lblOffset val="100"/>
        <c:noMultiLvlLbl val="0"/>
      </c:catAx>
      <c:valAx>
        <c:axId val="50227840"/>
        <c:scaling>
          <c:orientation val="minMax"/>
          <c:max val="0.4"/>
          <c:min val="-0.1"/>
        </c:scaling>
        <c:delete val="0"/>
        <c:axPos val="t"/>
        <c:title>
          <c:tx>
            <c:rich>
              <a:bodyPr/>
              <a:lstStyle/>
              <a:p>
                <a:pPr>
                  <a:defRPr sz="1400"/>
                </a:pPr>
                <a:r>
                  <a:rPr lang="en-GB" sz="1400"/>
                  <a:t>Percentage change</a:t>
                </a:r>
              </a:p>
            </c:rich>
          </c:tx>
          <c:layout>
            <c:manualLayout>
              <c:xMode val="edge"/>
              <c:yMode val="edge"/>
              <c:x val="0.47360009920019841"/>
              <c:y val="0.11727102814438271"/>
            </c:manualLayout>
          </c:layout>
          <c:overlay val="0"/>
        </c:title>
        <c:numFmt formatCode="0%" sourceLinked="1"/>
        <c:majorTickMark val="out"/>
        <c:minorTickMark val="none"/>
        <c:tickLblPos val="nextTo"/>
        <c:spPr>
          <a:ln w="12700">
            <a:solidFill>
              <a:schemeClr val="tx1"/>
            </a:solidFill>
          </a:ln>
        </c:spPr>
        <c:txPr>
          <a:bodyPr rot="0" vert="horz"/>
          <a:lstStyle/>
          <a:p>
            <a:pPr>
              <a:defRPr sz="1200"/>
            </a:pPr>
            <a:endParaRPr lang="en-US"/>
          </a:p>
        </c:txPr>
        <c:crossAx val="50226304"/>
        <c:crosses val="max"/>
        <c:crossBetween val="between"/>
      </c:valAx>
      <c:spPr>
        <a:noFill/>
        <a:ln w="25400">
          <a:noFill/>
        </a:ln>
      </c:spPr>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latin typeface="Arial" panose="020B0604020202020204" pitchFamily="34" charset="0"/>
                <a:cs typeface="Arial" panose="020B0604020202020204" pitchFamily="34" charset="0"/>
              </a:rPr>
              <a:t>Figure 10.1. Burden of disease (DALY) ranked by individual diseases with the highest burden, Scotland, 2016</a:t>
            </a:r>
          </a:p>
          <a:p>
            <a:pPr>
              <a:defRPr/>
            </a:pPr>
            <a:r>
              <a:rPr lang="en-US" sz="1600" baseline="0">
                <a:latin typeface="Arial" panose="020B0604020202020204" pitchFamily="34" charset="0"/>
                <a:cs typeface="Arial" panose="020B0604020202020204" pitchFamily="34" charset="0"/>
              </a:rPr>
              <a:t>  </a:t>
            </a:r>
            <a:endParaRPr lang="en-US" sz="1600">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38262827915741304"/>
          <c:y val="0.16815987765308865"/>
          <c:w val="0.54076554276869238"/>
          <c:h val="0.75439932213197758"/>
        </c:manualLayout>
      </c:layout>
      <c:barChart>
        <c:barDir val="bar"/>
        <c:grouping val="clustered"/>
        <c:varyColors val="0"/>
        <c:ser>
          <c:idx val="2"/>
          <c:order val="0"/>
          <c:tx>
            <c:strRef>
              <c:f>'Data 10.1'!$G$5</c:f>
              <c:strCache>
                <c:ptCount val="1"/>
                <c:pt idx="0">
                  <c:v>DALY labels</c:v>
                </c:pt>
              </c:strCache>
            </c:strRef>
          </c:tx>
          <c:spPr>
            <a:solidFill>
              <a:srgbClr val="B70D0D"/>
            </a:solidFill>
            <a:ln>
              <a:solidFill>
                <a:srgbClr val="B70D0D"/>
              </a:solidFill>
            </a:ln>
            <a:effectLst/>
          </c:spPr>
          <c:invertIfNegative val="0"/>
          <c:dLbls>
            <c:spPr>
              <a:noFill/>
              <a:ln>
                <a:noFill/>
              </a:ln>
              <a:effectLst/>
            </c:spPr>
            <c:txPr>
              <a:bodyPr/>
              <a:lstStyle/>
              <a:p>
                <a:pPr>
                  <a:defRPr sz="12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10.1'!$C$6:$C$30</c:f>
              <c:strCache>
                <c:ptCount val="25"/>
                <c:pt idx="0">
                  <c:v>Ischaemic heart disease</c:v>
                </c:pt>
                <c:pt idx="1">
                  <c:v>Low back and neck pain</c:v>
                </c:pt>
                <c:pt idx="2">
                  <c:v>Depression</c:v>
                </c:pt>
                <c:pt idx="3">
                  <c:v>Lung cancer</c:v>
                </c:pt>
                <c:pt idx="4">
                  <c:v>Stroke</c:v>
                </c:pt>
                <c:pt idx="5">
                  <c:v>Alzheimer's and other dementias</c:v>
                </c:pt>
                <c:pt idx="6">
                  <c:v>Migraine</c:v>
                </c:pt>
                <c:pt idx="7">
                  <c:v>Drug use disorders</c:v>
                </c:pt>
                <c:pt idx="8">
                  <c:v>COPD</c:v>
                </c:pt>
                <c:pt idx="9">
                  <c:v>Anxiety disorders</c:v>
                </c:pt>
                <c:pt idx="10">
                  <c:v>Sense organ diseases</c:v>
                </c:pt>
                <c:pt idx="11">
                  <c:v>Diabetes</c:v>
                </c:pt>
                <c:pt idx="12">
                  <c:v>Alcohol dependence</c:v>
                </c:pt>
                <c:pt idx="13">
                  <c:v>Chronic liver disease</c:v>
                </c:pt>
                <c:pt idx="14">
                  <c:v>Colorectal cancer</c:v>
                </c:pt>
                <c:pt idx="15">
                  <c:v>Suicide and self-harm related injuries</c:v>
                </c:pt>
                <c:pt idx="16">
                  <c:v>Breast cancer</c:v>
                </c:pt>
                <c:pt idx="17">
                  <c:v>Lower respiratory infections</c:v>
                </c:pt>
                <c:pt idx="18">
                  <c:v>Osteoarthritis</c:v>
                </c:pt>
                <c:pt idx="19">
                  <c:v>Other musculoskeletal disorders</c:v>
                </c:pt>
                <c:pt idx="20">
                  <c:v>Other cardiovascular/circulatory</c:v>
                </c:pt>
                <c:pt idx="21">
                  <c:v>Skin diseases</c:v>
                </c:pt>
                <c:pt idx="22">
                  <c:v>Asthma</c:v>
                </c:pt>
                <c:pt idx="23">
                  <c:v>Anomalies present at birth</c:v>
                </c:pt>
                <c:pt idx="24">
                  <c:v>Falls</c:v>
                </c:pt>
              </c:strCache>
            </c:strRef>
          </c:cat>
          <c:val>
            <c:numRef>
              <c:f>'Data 10.1'!$G$6:$G$30</c:f>
              <c:numCache>
                <c:formatCode>_-* #,##0_-;\-* #,##0_-;_-* "-"??_-;_-@_-</c:formatCode>
                <c:ptCount val="25"/>
                <c:pt idx="0">
                  <c:v>93500</c:v>
                </c:pt>
                <c:pt idx="1">
                  <c:v>68000</c:v>
                </c:pt>
                <c:pt idx="2">
                  <c:v>67000</c:v>
                </c:pt>
                <c:pt idx="3">
                  <c:v>57500</c:v>
                </c:pt>
                <c:pt idx="4">
                  <c:v>56500</c:v>
                </c:pt>
                <c:pt idx="5">
                  <c:v>49000</c:v>
                </c:pt>
                <c:pt idx="6">
                  <c:v>48000</c:v>
                </c:pt>
                <c:pt idx="7">
                  <c:v>48000</c:v>
                </c:pt>
                <c:pt idx="8">
                  <c:v>47500</c:v>
                </c:pt>
                <c:pt idx="9">
                  <c:v>46000</c:v>
                </c:pt>
                <c:pt idx="10">
                  <c:v>43000</c:v>
                </c:pt>
                <c:pt idx="11">
                  <c:v>31000</c:v>
                </c:pt>
                <c:pt idx="12">
                  <c:v>29000</c:v>
                </c:pt>
                <c:pt idx="13">
                  <c:v>27500</c:v>
                </c:pt>
                <c:pt idx="14">
                  <c:v>25000</c:v>
                </c:pt>
                <c:pt idx="15">
                  <c:v>24500</c:v>
                </c:pt>
                <c:pt idx="16">
                  <c:v>23500</c:v>
                </c:pt>
                <c:pt idx="17">
                  <c:v>22000</c:v>
                </c:pt>
                <c:pt idx="18">
                  <c:v>20500</c:v>
                </c:pt>
                <c:pt idx="19">
                  <c:v>20500</c:v>
                </c:pt>
                <c:pt idx="20">
                  <c:v>18000</c:v>
                </c:pt>
                <c:pt idx="21">
                  <c:v>17500</c:v>
                </c:pt>
                <c:pt idx="22">
                  <c:v>16000</c:v>
                </c:pt>
                <c:pt idx="23">
                  <c:v>15000</c:v>
                </c:pt>
                <c:pt idx="24">
                  <c:v>14500</c:v>
                </c:pt>
              </c:numCache>
            </c:numRef>
          </c:val>
          <c:extLst>
            <c:ext xmlns:c16="http://schemas.microsoft.com/office/drawing/2014/chart" uri="{C3380CC4-5D6E-409C-BE32-E72D297353CC}">
              <c16:uniqueId val="{00000000-AB8F-48EF-81F8-3B75CD74C3E3}"/>
            </c:ext>
          </c:extLst>
        </c:ser>
        <c:dLbls>
          <c:showLegendKey val="0"/>
          <c:showVal val="0"/>
          <c:showCatName val="0"/>
          <c:showSerName val="0"/>
          <c:showPercent val="0"/>
          <c:showBubbleSize val="0"/>
        </c:dLbls>
        <c:gapWidth val="55"/>
        <c:axId val="49987968"/>
        <c:axId val="49989504"/>
      </c:barChart>
      <c:catAx>
        <c:axId val="49987968"/>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1200">
                <a:latin typeface="Arial" panose="020B0604020202020204" pitchFamily="34" charset="0"/>
                <a:cs typeface="Arial" panose="020B0604020202020204" pitchFamily="34" charset="0"/>
              </a:defRPr>
            </a:pPr>
            <a:endParaRPr lang="en-US"/>
          </a:p>
        </c:txPr>
        <c:crossAx val="49989504"/>
        <c:crosses val="autoZero"/>
        <c:auto val="1"/>
        <c:lblAlgn val="ctr"/>
        <c:lblOffset val="100"/>
        <c:noMultiLvlLbl val="0"/>
      </c:catAx>
      <c:valAx>
        <c:axId val="49989504"/>
        <c:scaling>
          <c:orientation val="minMax"/>
          <c:max val="110000"/>
          <c:min val="0"/>
        </c:scaling>
        <c:delete val="0"/>
        <c:axPos val="t"/>
        <c:majorGridlines>
          <c:spPr>
            <a:ln w="9525" cap="flat" cmpd="sng" algn="ctr">
              <a:solidFill>
                <a:schemeClr val="bg2"/>
              </a:solidFill>
              <a:prstDash val="sysDot"/>
              <a:round/>
            </a:ln>
            <a:effectLst/>
          </c:spPr>
        </c:majorGridlines>
        <c:title>
          <c:tx>
            <c:rich>
              <a:bodyPr rot="0" vert="horz"/>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Total DALYs</a:t>
                </a:r>
              </a:p>
            </c:rich>
          </c:tx>
          <c:overlay val="0"/>
          <c:spPr>
            <a:noFill/>
            <a:ln>
              <a:noFill/>
            </a:ln>
            <a:effectLst/>
          </c:spPr>
        </c:title>
        <c:numFmt formatCode="#,##0" sourceLinked="0"/>
        <c:majorTickMark val="out"/>
        <c:minorTickMark val="none"/>
        <c:tickLblPos val="nextTo"/>
        <c:spPr>
          <a:noFill/>
          <a:ln>
            <a:solidFill>
              <a:schemeClr val="bg2"/>
            </a:solidFill>
          </a:ln>
          <a:effectLst/>
        </c:spPr>
        <c:txPr>
          <a:bodyPr rot="-60000000" vert="horz"/>
          <a:lstStyle/>
          <a:p>
            <a:pPr>
              <a:defRPr sz="1200">
                <a:latin typeface="Arial" panose="020B0604020202020204" pitchFamily="34" charset="0"/>
                <a:cs typeface="Arial" panose="020B0604020202020204" pitchFamily="34" charset="0"/>
              </a:defRPr>
            </a:pPr>
            <a:endParaRPr lang="en-US"/>
          </a:p>
        </c:txPr>
        <c:crossAx val="49987968"/>
        <c:crosses val="autoZero"/>
        <c:crossBetween val="between"/>
        <c:majorUnit val="20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pPr>
      <a:endParaRPr lang="en-US"/>
    </a:p>
  </c:txPr>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latin typeface="Arial" panose="020B0604020202020204" pitchFamily="34" charset="0"/>
                <a:cs typeface="Arial" panose="020B0604020202020204" pitchFamily="34" charset="0"/>
              </a:rPr>
              <a:t>Figure</a:t>
            </a:r>
            <a:r>
              <a:rPr lang="en-GB" sz="1400" baseline="0">
                <a:latin typeface="Arial" panose="020B0604020202020204" pitchFamily="34" charset="0"/>
                <a:cs typeface="Arial" panose="020B0604020202020204" pitchFamily="34" charset="0"/>
              </a:rPr>
              <a:t> 10.2.  Burden of disease , Scotland 2014-16 </a:t>
            </a:r>
          </a:p>
          <a:p>
            <a:pPr>
              <a:defRPr sz="1400"/>
            </a:pPr>
            <a:r>
              <a:rPr lang="en-GB" sz="1400" baseline="0">
                <a:latin typeface="Arial" panose="020B0604020202020204" pitchFamily="34" charset="0"/>
                <a:cs typeface="Arial" panose="020B0604020202020204" pitchFamily="34" charset="0"/>
              </a:rPr>
              <a:t> by Scottish Index of Multiple Deprivation (SIMD) decile, 2016</a:t>
            </a:r>
          </a:p>
          <a:p>
            <a:pPr>
              <a:defRPr sz="1400"/>
            </a:pPr>
            <a:endParaRPr lang="en-GB" sz="1400">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16165507436570417"/>
          <c:y val="0.12443130054752548"/>
          <c:w val="0.7096989346919893"/>
          <c:h val="0.6962790449315901"/>
        </c:manualLayout>
      </c:layout>
      <c:barChart>
        <c:barDir val="col"/>
        <c:grouping val="stacked"/>
        <c:varyColors val="0"/>
        <c:ser>
          <c:idx val="0"/>
          <c:order val="0"/>
          <c:tx>
            <c:v>YLL</c:v>
          </c:tx>
          <c:spPr>
            <a:solidFill>
              <a:srgbClr val="EC7F7C"/>
            </a:solidFill>
            <a:ln>
              <a:solidFill>
                <a:srgbClr val="EC7F7C"/>
              </a:solidFill>
            </a:ln>
          </c:spPr>
          <c:invertIfNegative val="0"/>
          <c:cat>
            <c:strRef>
              <c:f>'Data 10.2'!$A$6:$A$15</c:f>
              <c:strCache>
                <c:ptCount val="10"/>
                <c:pt idx="0">
                  <c:v>1 (most deprived)</c:v>
                </c:pt>
                <c:pt idx="1">
                  <c:v>2</c:v>
                </c:pt>
                <c:pt idx="2">
                  <c:v>3</c:v>
                </c:pt>
                <c:pt idx="3">
                  <c:v>4</c:v>
                </c:pt>
                <c:pt idx="4">
                  <c:v>5</c:v>
                </c:pt>
                <c:pt idx="5">
                  <c:v>6</c:v>
                </c:pt>
                <c:pt idx="6">
                  <c:v>7</c:v>
                </c:pt>
                <c:pt idx="7">
                  <c:v>8</c:v>
                </c:pt>
                <c:pt idx="8">
                  <c:v>9</c:v>
                </c:pt>
                <c:pt idx="9">
                  <c:v>10 (least deprived)</c:v>
                </c:pt>
              </c:strCache>
            </c:strRef>
          </c:cat>
          <c:val>
            <c:numLit>
              <c:formatCode>General</c:formatCode>
              <c:ptCount val="10"/>
              <c:pt idx="0">
                <c:v>106657.35333333323</c:v>
              </c:pt>
              <c:pt idx="1">
                <c:v>90768.419999999925</c:v>
              </c:pt>
              <c:pt idx="2">
                <c:v>85169.689999999915</c:v>
              </c:pt>
              <c:pt idx="3">
                <c:v>75627.959999999934</c:v>
              </c:pt>
              <c:pt idx="4">
                <c:v>70143.803333333286</c:v>
              </c:pt>
              <c:pt idx="5">
                <c:v>63219.393333333297</c:v>
              </c:pt>
              <c:pt idx="6">
                <c:v>57626.283333333311</c:v>
              </c:pt>
              <c:pt idx="7">
                <c:v>50613.646666666602</c:v>
              </c:pt>
              <c:pt idx="8">
                <c:v>45770.086666666619</c:v>
              </c:pt>
              <c:pt idx="9">
                <c:v>39780.273333333338</c:v>
              </c:pt>
            </c:numLit>
          </c:val>
          <c:extLst>
            <c:ext xmlns:c16="http://schemas.microsoft.com/office/drawing/2014/chart" uri="{C3380CC4-5D6E-409C-BE32-E72D297353CC}">
              <c16:uniqueId val="{00000000-BC2D-42BF-B7E4-3459B893BA3A}"/>
            </c:ext>
          </c:extLst>
        </c:ser>
        <c:ser>
          <c:idx val="1"/>
          <c:order val="1"/>
          <c:tx>
            <c:v>YLD</c:v>
          </c:tx>
          <c:spPr>
            <a:solidFill>
              <a:srgbClr val="B70D0D"/>
            </a:solidFill>
            <a:ln>
              <a:solidFill>
                <a:srgbClr val="B70D0D"/>
              </a:solidFill>
            </a:ln>
          </c:spPr>
          <c:invertIfNegative val="0"/>
          <c:cat>
            <c:strRef>
              <c:f>'Data 10.2'!$A$6:$A$15</c:f>
              <c:strCache>
                <c:ptCount val="10"/>
                <c:pt idx="0">
                  <c:v>1 (most deprived)</c:v>
                </c:pt>
                <c:pt idx="1">
                  <c:v>2</c:v>
                </c:pt>
                <c:pt idx="2">
                  <c:v>3</c:v>
                </c:pt>
                <c:pt idx="3">
                  <c:v>4</c:v>
                </c:pt>
                <c:pt idx="4">
                  <c:v>5</c:v>
                </c:pt>
                <c:pt idx="5">
                  <c:v>6</c:v>
                </c:pt>
                <c:pt idx="6">
                  <c:v>7</c:v>
                </c:pt>
                <c:pt idx="7">
                  <c:v>8</c:v>
                </c:pt>
                <c:pt idx="8">
                  <c:v>9</c:v>
                </c:pt>
                <c:pt idx="9">
                  <c:v>10 (least deprived)</c:v>
                </c:pt>
              </c:strCache>
            </c:strRef>
          </c:cat>
          <c:val>
            <c:numLit>
              <c:formatCode>General</c:formatCode>
              <c:ptCount val="10"/>
              <c:pt idx="0">
                <c:v>77796.901685361285</c:v>
              </c:pt>
              <c:pt idx="1">
                <c:v>67660.573077701483</c:v>
              </c:pt>
              <c:pt idx="2">
                <c:v>70801.226154745891</c:v>
              </c:pt>
              <c:pt idx="3">
                <c:v>69647.535636156957</c:v>
              </c:pt>
              <c:pt idx="4">
                <c:v>64688.425273806395</c:v>
              </c:pt>
              <c:pt idx="5">
                <c:v>62822.912563461352</c:v>
              </c:pt>
              <c:pt idx="6">
                <c:v>54657.811146979213</c:v>
              </c:pt>
              <c:pt idx="7">
                <c:v>52829.03477717052</c:v>
              </c:pt>
              <c:pt idx="8">
                <c:v>50948.547439376256</c:v>
              </c:pt>
              <c:pt idx="9">
                <c:v>47774.146391144313</c:v>
              </c:pt>
            </c:numLit>
          </c:val>
          <c:extLst>
            <c:ext xmlns:c16="http://schemas.microsoft.com/office/drawing/2014/chart" uri="{C3380CC4-5D6E-409C-BE32-E72D297353CC}">
              <c16:uniqueId val="{00000001-BC2D-42BF-B7E4-3459B893BA3A}"/>
            </c:ext>
          </c:extLst>
        </c:ser>
        <c:dLbls>
          <c:showLegendKey val="0"/>
          <c:showVal val="0"/>
          <c:showCatName val="0"/>
          <c:showSerName val="0"/>
          <c:showPercent val="0"/>
          <c:showBubbleSize val="0"/>
        </c:dLbls>
        <c:gapWidth val="150"/>
        <c:overlap val="100"/>
        <c:axId val="165215232"/>
        <c:axId val="135275264"/>
      </c:barChart>
      <c:lineChart>
        <c:grouping val="standard"/>
        <c:varyColors val="0"/>
        <c:ser>
          <c:idx val="2"/>
          <c:order val="2"/>
          <c:tx>
            <c:v>% YLD</c:v>
          </c:tx>
          <c:spPr>
            <a:ln>
              <a:solidFill>
                <a:sysClr val="windowText" lastClr="000000"/>
              </a:solidFill>
            </a:ln>
          </c:spPr>
          <c:marker>
            <c:symbol val="triangle"/>
            <c:size val="10"/>
            <c:spPr>
              <a:solidFill>
                <a:schemeClr val="tx1"/>
              </a:solidFill>
              <a:ln>
                <a:solidFill>
                  <a:sysClr val="windowText" lastClr="000000"/>
                </a:solidFill>
              </a:ln>
            </c:spPr>
          </c:marker>
          <c:cat>
            <c:strLit>
              <c:ptCount val="10"/>
              <c:pt idx="0">
                <c:v>1 (most)</c:v>
              </c:pt>
              <c:pt idx="1">
                <c:v>2</c:v>
              </c:pt>
              <c:pt idx="2">
                <c:v>3</c:v>
              </c:pt>
              <c:pt idx="3">
                <c:v>4</c:v>
              </c:pt>
              <c:pt idx="4">
                <c:v>5</c:v>
              </c:pt>
              <c:pt idx="5">
                <c:v>6</c:v>
              </c:pt>
              <c:pt idx="6">
                <c:v>7</c:v>
              </c:pt>
              <c:pt idx="7">
                <c:v>8</c:v>
              </c:pt>
              <c:pt idx="8">
                <c:v>9</c:v>
              </c:pt>
              <c:pt idx="9">
                <c:v>10 (least)</c:v>
              </c:pt>
            </c:strLit>
          </c:cat>
          <c:val>
            <c:numLit>
              <c:formatCode>General</c:formatCode>
              <c:ptCount val="10"/>
              <c:pt idx="0">
                <c:v>0.42176799704336726</c:v>
              </c:pt>
              <c:pt idx="1">
                <c:v>0.42707191255401972</c:v>
              </c:pt>
              <c:pt idx="2">
                <c:v>0.45393864382062621</c:v>
              </c:pt>
              <c:pt idx="3">
                <c:v>0.47941695418881569</c:v>
              </c:pt>
              <c:pt idx="4">
                <c:v>0.47976975491734175</c:v>
              </c:pt>
              <c:pt idx="5">
                <c:v>0.49842719169944183</c:v>
              </c:pt>
              <c:pt idx="6">
                <c:v>0.48678142171385402</c:v>
              </c:pt>
              <c:pt idx="7">
                <c:v>0.5107082882983206</c:v>
              </c:pt>
              <c:pt idx="8">
                <c:v>0.52677075012779806</c:v>
              </c:pt>
              <c:pt idx="9">
                <c:v>0.545650882519504</c:v>
              </c:pt>
            </c:numLit>
          </c:val>
          <c:smooth val="0"/>
          <c:extLst>
            <c:ext xmlns:c16="http://schemas.microsoft.com/office/drawing/2014/chart" uri="{C3380CC4-5D6E-409C-BE32-E72D297353CC}">
              <c16:uniqueId val="{00000002-BC2D-42BF-B7E4-3459B893BA3A}"/>
            </c:ext>
          </c:extLst>
        </c:ser>
        <c:dLbls>
          <c:showLegendKey val="0"/>
          <c:showVal val="0"/>
          <c:showCatName val="0"/>
          <c:showSerName val="0"/>
          <c:showPercent val="0"/>
          <c:showBubbleSize val="0"/>
        </c:dLbls>
        <c:marker val="1"/>
        <c:smooth val="0"/>
        <c:axId val="135278976"/>
        <c:axId val="135276800"/>
      </c:lineChart>
      <c:catAx>
        <c:axId val="165215232"/>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35275264"/>
        <c:crosses val="autoZero"/>
        <c:auto val="1"/>
        <c:lblAlgn val="ctr"/>
        <c:lblOffset val="100"/>
        <c:noMultiLvlLbl val="0"/>
      </c:catAx>
      <c:valAx>
        <c:axId val="135275264"/>
        <c:scaling>
          <c:orientation val="minMax"/>
        </c:scaling>
        <c:delete val="0"/>
        <c:axPos val="l"/>
        <c:title>
          <c:tx>
            <c:rich>
              <a:bodyPr rot="-5400000" vert="horz"/>
              <a:lstStyle/>
              <a:p>
                <a:pPr>
                  <a:defRPr sz="1600">
                    <a:latin typeface="Arial" panose="020B0604020202020204" pitchFamily="34" charset="0"/>
                    <a:cs typeface="Arial" panose="020B0604020202020204" pitchFamily="34" charset="0"/>
                  </a:defRPr>
                </a:pPr>
                <a:r>
                  <a:rPr lang="en-GB" sz="1600">
                    <a:latin typeface="Arial" panose="020B0604020202020204" pitchFamily="34" charset="0"/>
                    <a:cs typeface="Arial" panose="020B0604020202020204" pitchFamily="34" charset="0"/>
                  </a:rPr>
                  <a:t>Number</a:t>
                </a:r>
                <a:r>
                  <a:rPr lang="en-GB" sz="1600" baseline="0">
                    <a:latin typeface="Arial" panose="020B0604020202020204" pitchFamily="34" charset="0"/>
                    <a:cs typeface="Arial" panose="020B0604020202020204" pitchFamily="34" charset="0"/>
                  </a:rPr>
                  <a:t> of DALYs</a:t>
                </a:r>
                <a:endParaRPr lang="en-GB" sz="1600">
                  <a:latin typeface="Arial" panose="020B0604020202020204" pitchFamily="34" charset="0"/>
                  <a:cs typeface="Arial" panose="020B0604020202020204" pitchFamily="34" charset="0"/>
                </a:endParaRPr>
              </a:p>
            </c:rich>
          </c:tx>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65215232"/>
        <c:crosses val="autoZero"/>
        <c:crossBetween val="between"/>
      </c:valAx>
      <c:valAx>
        <c:axId val="135276800"/>
        <c:scaling>
          <c:orientation val="minMax"/>
        </c:scaling>
        <c:delete val="0"/>
        <c:axPos val="r"/>
        <c:title>
          <c:tx>
            <c:rich>
              <a:bodyPr rot="-5400000" vert="horz"/>
              <a:lstStyle/>
              <a:p>
                <a:pPr>
                  <a:defRPr sz="1400">
                    <a:latin typeface="Arial" panose="020B0604020202020204" pitchFamily="34" charset="0"/>
                    <a:cs typeface="Arial" panose="020B0604020202020204" pitchFamily="34" charset="0"/>
                  </a:defRPr>
                </a:pPr>
                <a:r>
                  <a:rPr lang="en-US" sz="1400" b="1" i="0" baseline="0">
                    <a:latin typeface="Arial" panose="020B0604020202020204" pitchFamily="34" charset="0"/>
                    <a:cs typeface="Arial" panose="020B0604020202020204" pitchFamily="34" charset="0"/>
                  </a:rPr>
                  <a:t>Proportion of non-fatal (YLD) burden</a:t>
                </a:r>
                <a:endParaRPr lang="en-GB" sz="1400" b="1" i="0" baseline="0">
                  <a:latin typeface="Arial" panose="020B0604020202020204" pitchFamily="34" charset="0"/>
                  <a:cs typeface="Arial" panose="020B0604020202020204" pitchFamily="34" charset="0"/>
                </a:endParaRPr>
              </a:p>
            </c:rich>
          </c:tx>
          <c:layout>
            <c:manualLayout>
              <c:xMode val="edge"/>
              <c:yMode val="edge"/>
              <c:x val="0.93761105877133089"/>
              <c:y val="0.11823023015327169"/>
            </c:manualLayout>
          </c:layout>
          <c:overlay val="0"/>
        </c:title>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35278976"/>
        <c:crosses val="max"/>
        <c:crossBetween val="between"/>
      </c:valAx>
      <c:catAx>
        <c:axId val="135278976"/>
        <c:scaling>
          <c:orientation val="minMax"/>
        </c:scaling>
        <c:delete val="1"/>
        <c:axPos val="b"/>
        <c:numFmt formatCode="General" sourceLinked="1"/>
        <c:majorTickMark val="out"/>
        <c:minorTickMark val="none"/>
        <c:tickLblPos val="none"/>
        <c:crossAx val="135276800"/>
        <c:crosses val="autoZero"/>
        <c:auto val="1"/>
        <c:lblAlgn val="ctr"/>
        <c:lblOffset val="100"/>
        <c:noMultiLvlLbl val="0"/>
      </c:catAx>
    </c:plotArea>
    <c:legend>
      <c:legendPos val="b"/>
      <c:legendEntry>
        <c:idx val="2"/>
        <c:delete val="1"/>
      </c:legendEntry>
      <c:overlay val="0"/>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Figure 10.3a: Burden of morbidity in Scotland and time spent in excess-ill health (in most deprived areas) by gender and age-group, 2014-16 (Males)</a:t>
            </a:r>
          </a:p>
        </c:rich>
      </c:tx>
      <c:overlay val="0"/>
    </c:title>
    <c:autoTitleDeleted val="0"/>
    <c:plotArea>
      <c:layout/>
      <c:barChart>
        <c:barDir val="col"/>
        <c:grouping val="percentStacked"/>
        <c:varyColors val="0"/>
        <c:ser>
          <c:idx val="0"/>
          <c:order val="0"/>
          <c:tx>
            <c:v>No health loss</c:v>
          </c:tx>
          <c:spPr>
            <a:solidFill>
              <a:srgbClr val="F5BEBD"/>
            </a:solidFill>
            <a:ln>
              <a:solidFill>
                <a:srgbClr val="F5BEBD"/>
              </a:solidFill>
            </a:ln>
          </c:spPr>
          <c:invertIfNegative val="0"/>
          <c:cat>
            <c:strRef>
              <c:f>'Data 10.3'!$B$7:$B$10</c:f>
              <c:strCache>
                <c:ptCount val="4"/>
                <c:pt idx="0">
                  <c:v>15-24</c:v>
                </c:pt>
                <c:pt idx="1">
                  <c:v>25-44</c:v>
                </c:pt>
                <c:pt idx="2">
                  <c:v>45-64</c:v>
                </c:pt>
                <c:pt idx="3">
                  <c:v>65 and above</c:v>
                </c:pt>
              </c:strCache>
            </c:strRef>
          </c:cat>
          <c:val>
            <c:numRef>
              <c:f>'Data 10.3'!$C$7:$C$10</c:f>
              <c:numCache>
                <c:formatCode>0.0%</c:formatCode>
                <c:ptCount val="4"/>
                <c:pt idx="0">
                  <c:v>0.91103628720940211</c:v>
                </c:pt>
                <c:pt idx="1">
                  <c:v>0.84098159919705584</c:v>
                </c:pt>
                <c:pt idx="2">
                  <c:v>0.79697732770407315</c:v>
                </c:pt>
                <c:pt idx="3">
                  <c:v>0.77599225388750803</c:v>
                </c:pt>
              </c:numCache>
            </c:numRef>
          </c:val>
          <c:extLst>
            <c:ext xmlns:c16="http://schemas.microsoft.com/office/drawing/2014/chart" uri="{C3380CC4-5D6E-409C-BE32-E72D297353CC}">
              <c16:uniqueId val="{00000000-156E-4DC5-936E-FD3F50A10AC5}"/>
            </c:ext>
          </c:extLst>
        </c:ser>
        <c:ser>
          <c:idx val="1"/>
          <c:order val="1"/>
          <c:tx>
            <c:v>Health loss in least deprived areas</c:v>
          </c:tx>
          <c:spPr>
            <a:solidFill>
              <a:srgbClr val="EC7F7C"/>
            </a:solidFill>
            <a:ln>
              <a:solidFill>
                <a:srgbClr val="EC7F7C"/>
              </a:solidFill>
            </a:ln>
          </c:spPr>
          <c:invertIfNegative val="0"/>
          <c:cat>
            <c:strRef>
              <c:f>'Data 10.3'!$B$7:$B$10</c:f>
              <c:strCache>
                <c:ptCount val="4"/>
                <c:pt idx="0">
                  <c:v>15-24</c:v>
                </c:pt>
                <c:pt idx="1">
                  <c:v>25-44</c:v>
                </c:pt>
                <c:pt idx="2">
                  <c:v>45-64</c:v>
                </c:pt>
                <c:pt idx="3">
                  <c:v>65 and above</c:v>
                </c:pt>
              </c:strCache>
            </c:strRef>
          </c:cat>
          <c:val>
            <c:numRef>
              <c:f>'Data 10.3'!$G$7:$G$10</c:f>
              <c:numCache>
                <c:formatCode>0.0%</c:formatCode>
                <c:ptCount val="4"/>
                <c:pt idx="0">
                  <c:v>4.6811616831915051E-2</c:v>
                </c:pt>
                <c:pt idx="1">
                  <c:v>6.1875311494721578E-2</c:v>
                </c:pt>
                <c:pt idx="2">
                  <c:v>8.8275814638037992E-2</c:v>
                </c:pt>
                <c:pt idx="3">
                  <c:v>0.16342840577124634</c:v>
                </c:pt>
              </c:numCache>
            </c:numRef>
          </c:val>
          <c:extLst>
            <c:ext xmlns:c16="http://schemas.microsoft.com/office/drawing/2014/chart" uri="{C3380CC4-5D6E-409C-BE32-E72D297353CC}">
              <c16:uniqueId val="{00000001-156E-4DC5-936E-FD3F50A10AC5}"/>
            </c:ext>
          </c:extLst>
        </c:ser>
        <c:ser>
          <c:idx val="2"/>
          <c:order val="2"/>
          <c:tx>
            <c:v>Excess health loss in most deprived areas</c:v>
          </c:tx>
          <c:spPr>
            <a:solidFill>
              <a:srgbClr val="B70D0D"/>
            </a:solidFill>
            <a:ln>
              <a:solidFill>
                <a:srgbClr val="B70D0D"/>
              </a:solidFill>
            </a:ln>
          </c:spPr>
          <c:invertIfNegative val="0"/>
          <c:cat>
            <c:strRef>
              <c:f>'Data 10.3'!$B$7:$B$10</c:f>
              <c:strCache>
                <c:ptCount val="4"/>
                <c:pt idx="0">
                  <c:v>15-24</c:v>
                </c:pt>
                <c:pt idx="1">
                  <c:v>25-44</c:v>
                </c:pt>
                <c:pt idx="2">
                  <c:v>45-64</c:v>
                </c:pt>
                <c:pt idx="3">
                  <c:v>65 and above</c:v>
                </c:pt>
              </c:strCache>
            </c:strRef>
          </c:cat>
          <c:val>
            <c:numRef>
              <c:f>'Data 10.3'!$E$7:$E$10</c:f>
              <c:numCache>
                <c:formatCode>0.0%</c:formatCode>
                <c:ptCount val="4"/>
                <c:pt idx="0">
                  <c:v>4.2152095958682863E-2</c:v>
                </c:pt>
                <c:pt idx="1">
                  <c:v>9.714308930822256E-2</c:v>
                </c:pt>
                <c:pt idx="2">
                  <c:v>0.11474685765788882</c:v>
                </c:pt>
                <c:pt idx="3">
                  <c:v>6.0579340341245708E-2</c:v>
                </c:pt>
              </c:numCache>
            </c:numRef>
          </c:val>
          <c:extLst>
            <c:ext xmlns:c16="http://schemas.microsoft.com/office/drawing/2014/chart" uri="{C3380CC4-5D6E-409C-BE32-E72D297353CC}">
              <c16:uniqueId val="{00000002-156E-4DC5-936E-FD3F50A10AC5}"/>
            </c:ext>
          </c:extLst>
        </c:ser>
        <c:dLbls>
          <c:showLegendKey val="0"/>
          <c:showVal val="0"/>
          <c:showCatName val="0"/>
          <c:showSerName val="0"/>
          <c:showPercent val="0"/>
          <c:showBubbleSize val="0"/>
        </c:dLbls>
        <c:gapWidth val="0"/>
        <c:overlap val="100"/>
        <c:axId val="178483584"/>
        <c:axId val="178485120"/>
      </c:barChart>
      <c:catAx>
        <c:axId val="178483584"/>
        <c:scaling>
          <c:orientation val="minMax"/>
        </c:scaling>
        <c:delete val="0"/>
        <c:axPos val="b"/>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78485120"/>
        <c:crosses val="autoZero"/>
        <c:auto val="1"/>
        <c:lblAlgn val="ctr"/>
        <c:lblOffset val="100"/>
        <c:noMultiLvlLbl val="0"/>
      </c:catAx>
      <c:valAx>
        <c:axId val="178485120"/>
        <c:scaling>
          <c:orientation val="minMax"/>
          <c:min val="0"/>
        </c:scaling>
        <c:delete val="0"/>
        <c:axPos val="l"/>
        <c:majorGridlines/>
        <c:title>
          <c:tx>
            <c:rich>
              <a:bodyPr rot="-5400000" vert="horz"/>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Proportion of a year</a:t>
                </a:r>
              </a:p>
            </c:rich>
          </c:tx>
          <c:overlay val="0"/>
        </c:title>
        <c:numFmt formatCode="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78483584"/>
        <c:crosses val="autoZero"/>
        <c:crossBetween val="between"/>
      </c:valAx>
    </c:plotArea>
    <c:legend>
      <c:legendPos val="b"/>
      <c:layout>
        <c:manualLayout>
          <c:xMode val="edge"/>
          <c:yMode val="edge"/>
          <c:x val="0.12786618525786203"/>
          <c:y val="0.94709256791050622"/>
          <c:w val="0.84781395110469282"/>
          <c:h val="3.7522829401545756E-2"/>
        </c:manualLayout>
      </c:layout>
      <c:overlay val="0"/>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800"/>
      </a:pPr>
      <a:endParaRPr lang="en-US"/>
    </a:p>
  </c:txPr>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Figure 10.3b: Burden of morbidity in Scotland and time spent in excess-ill health (in most deprived areas) by gender and age-group, 2014-16</a:t>
            </a:r>
            <a:r>
              <a:rPr lang="en-US" sz="1400" baseline="0">
                <a:latin typeface="Arial" panose="020B0604020202020204" pitchFamily="34" charset="0"/>
                <a:cs typeface="Arial" panose="020B0604020202020204" pitchFamily="34" charset="0"/>
              </a:rPr>
              <a:t> </a:t>
            </a:r>
            <a:r>
              <a:rPr lang="en-US" sz="1400">
                <a:latin typeface="Arial" panose="020B0604020202020204" pitchFamily="34" charset="0"/>
                <a:cs typeface="Arial" panose="020B0604020202020204" pitchFamily="34" charset="0"/>
              </a:rPr>
              <a:t>(Females)</a:t>
            </a:r>
          </a:p>
        </c:rich>
      </c:tx>
      <c:overlay val="0"/>
    </c:title>
    <c:autoTitleDeleted val="0"/>
    <c:plotArea>
      <c:layout/>
      <c:barChart>
        <c:barDir val="col"/>
        <c:grouping val="percentStacked"/>
        <c:varyColors val="0"/>
        <c:ser>
          <c:idx val="0"/>
          <c:order val="0"/>
          <c:tx>
            <c:v>No health loss</c:v>
          </c:tx>
          <c:spPr>
            <a:solidFill>
              <a:srgbClr val="F5BEBD"/>
            </a:solidFill>
            <a:ln>
              <a:solidFill>
                <a:srgbClr val="F5BEBD"/>
              </a:solidFill>
            </a:ln>
          </c:spPr>
          <c:invertIfNegative val="0"/>
          <c:cat>
            <c:strRef>
              <c:f>'Data 10.3'!$B$11:$B$14</c:f>
              <c:strCache>
                <c:ptCount val="4"/>
                <c:pt idx="0">
                  <c:v>15-24</c:v>
                </c:pt>
                <c:pt idx="1">
                  <c:v>25-44</c:v>
                </c:pt>
                <c:pt idx="2">
                  <c:v>45-64</c:v>
                </c:pt>
                <c:pt idx="3">
                  <c:v>65 and above</c:v>
                </c:pt>
              </c:strCache>
            </c:strRef>
          </c:cat>
          <c:val>
            <c:numRef>
              <c:f>'Data 10.3'!$C$11:$C$14</c:f>
              <c:numCache>
                <c:formatCode>0.0%</c:formatCode>
                <c:ptCount val="4"/>
                <c:pt idx="0">
                  <c:v>0.89106657331232852</c:v>
                </c:pt>
                <c:pt idx="1">
                  <c:v>0.85771364584923915</c:v>
                </c:pt>
                <c:pt idx="2">
                  <c:v>0.80006033715327329</c:v>
                </c:pt>
                <c:pt idx="3">
                  <c:v>0.78281591127412453</c:v>
                </c:pt>
              </c:numCache>
            </c:numRef>
          </c:val>
          <c:extLst>
            <c:ext xmlns:c16="http://schemas.microsoft.com/office/drawing/2014/chart" uri="{C3380CC4-5D6E-409C-BE32-E72D297353CC}">
              <c16:uniqueId val="{00000000-29D2-4C65-B56B-D13EFEB3215A}"/>
            </c:ext>
          </c:extLst>
        </c:ser>
        <c:ser>
          <c:idx val="1"/>
          <c:order val="1"/>
          <c:tx>
            <c:v>Health loss in least deprived areas</c:v>
          </c:tx>
          <c:spPr>
            <a:solidFill>
              <a:srgbClr val="EC7F7C"/>
            </a:solidFill>
            <a:ln>
              <a:solidFill>
                <a:srgbClr val="EC7F7C"/>
              </a:solidFill>
            </a:ln>
          </c:spPr>
          <c:invertIfNegative val="0"/>
          <c:cat>
            <c:strRef>
              <c:f>'Data 10.3'!$B$11:$B$14</c:f>
              <c:strCache>
                <c:ptCount val="4"/>
                <c:pt idx="0">
                  <c:v>15-24</c:v>
                </c:pt>
                <c:pt idx="1">
                  <c:v>25-44</c:v>
                </c:pt>
                <c:pt idx="2">
                  <c:v>45-64</c:v>
                </c:pt>
                <c:pt idx="3">
                  <c:v>65 and above</c:v>
                </c:pt>
              </c:strCache>
            </c:strRef>
          </c:cat>
          <c:val>
            <c:numRef>
              <c:f>'Data 10.3'!$G$11:$G$14</c:f>
              <c:numCache>
                <c:formatCode>0.0%</c:formatCode>
                <c:ptCount val="4"/>
                <c:pt idx="0">
                  <c:v>6.9951121794871784E-2</c:v>
                </c:pt>
                <c:pt idx="1">
                  <c:v>9.2441980402269211E-2</c:v>
                </c:pt>
                <c:pt idx="2">
                  <c:v>0.10849577887068354</c:v>
                </c:pt>
                <c:pt idx="3">
                  <c:v>0.16067642752562231</c:v>
                </c:pt>
              </c:numCache>
            </c:numRef>
          </c:val>
          <c:extLst>
            <c:ext xmlns:c16="http://schemas.microsoft.com/office/drawing/2014/chart" uri="{C3380CC4-5D6E-409C-BE32-E72D297353CC}">
              <c16:uniqueId val="{00000001-29D2-4C65-B56B-D13EFEB3215A}"/>
            </c:ext>
          </c:extLst>
        </c:ser>
        <c:ser>
          <c:idx val="2"/>
          <c:order val="2"/>
          <c:tx>
            <c:v>Excess health loss in most deprived areas</c:v>
          </c:tx>
          <c:spPr>
            <a:solidFill>
              <a:srgbClr val="B70D0D"/>
            </a:solidFill>
          </c:spPr>
          <c:invertIfNegative val="0"/>
          <c:cat>
            <c:strRef>
              <c:f>'Data 10.3'!$B$11:$B$14</c:f>
              <c:strCache>
                <c:ptCount val="4"/>
                <c:pt idx="0">
                  <c:v>15-24</c:v>
                </c:pt>
                <c:pt idx="1">
                  <c:v>25-44</c:v>
                </c:pt>
                <c:pt idx="2">
                  <c:v>45-64</c:v>
                </c:pt>
                <c:pt idx="3">
                  <c:v>65 and above</c:v>
                </c:pt>
              </c:strCache>
            </c:strRef>
          </c:cat>
          <c:val>
            <c:numRef>
              <c:f>'Data 10.3'!$E$11:$E$14</c:f>
              <c:numCache>
                <c:formatCode>0.0%</c:formatCode>
                <c:ptCount val="4"/>
                <c:pt idx="0">
                  <c:v>3.8982304892799607E-2</c:v>
                </c:pt>
                <c:pt idx="1">
                  <c:v>4.9844373748491724E-2</c:v>
                </c:pt>
                <c:pt idx="2">
                  <c:v>9.1443883976043139E-2</c:v>
                </c:pt>
                <c:pt idx="3">
                  <c:v>5.6507661200253183E-2</c:v>
                </c:pt>
              </c:numCache>
            </c:numRef>
          </c:val>
          <c:extLst>
            <c:ext xmlns:c16="http://schemas.microsoft.com/office/drawing/2014/chart" uri="{C3380CC4-5D6E-409C-BE32-E72D297353CC}">
              <c16:uniqueId val="{00000002-29D2-4C65-B56B-D13EFEB3215A}"/>
            </c:ext>
          </c:extLst>
        </c:ser>
        <c:dLbls>
          <c:showLegendKey val="0"/>
          <c:showVal val="0"/>
          <c:showCatName val="0"/>
          <c:showSerName val="0"/>
          <c:showPercent val="0"/>
          <c:showBubbleSize val="0"/>
        </c:dLbls>
        <c:gapWidth val="0"/>
        <c:overlap val="100"/>
        <c:axId val="47453696"/>
        <c:axId val="47455232"/>
      </c:barChart>
      <c:catAx>
        <c:axId val="47453696"/>
        <c:scaling>
          <c:orientation val="minMax"/>
        </c:scaling>
        <c:delete val="0"/>
        <c:axPos val="b"/>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47455232"/>
        <c:crosses val="autoZero"/>
        <c:auto val="1"/>
        <c:lblAlgn val="ctr"/>
        <c:lblOffset val="100"/>
        <c:noMultiLvlLbl val="0"/>
      </c:catAx>
      <c:valAx>
        <c:axId val="47455232"/>
        <c:scaling>
          <c:orientation val="minMax"/>
          <c:min val="0"/>
        </c:scaling>
        <c:delete val="0"/>
        <c:axPos val="l"/>
        <c:majorGridlines/>
        <c:title>
          <c:tx>
            <c:rich>
              <a:bodyPr rot="-5400000" vert="horz"/>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Proportion of a year</a:t>
                </a:r>
              </a:p>
            </c:rich>
          </c:tx>
          <c:overlay val="0"/>
        </c:title>
        <c:numFmt formatCode="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47453696"/>
        <c:crosses val="autoZero"/>
        <c:crossBetween val="between"/>
      </c:valAx>
    </c:plotArea>
    <c:legend>
      <c:legendPos val="b"/>
      <c:layout>
        <c:manualLayout>
          <c:xMode val="edge"/>
          <c:yMode val="edge"/>
          <c:x val="0.13247296743447712"/>
          <c:y val="0.94422784423601458"/>
          <c:w val="0.84445884422668915"/>
          <c:h val="4.0570270816741701E-2"/>
        </c:manualLayout>
      </c:layout>
      <c:overlay val="0"/>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800"/>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a:t>Figure 1.6: Dependency ratios, actual and projected figures, 2011 to 2041</a:t>
            </a:r>
          </a:p>
        </c:rich>
      </c:tx>
      <c:overlay val="1"/>
    </c:title>
    <c:autoTitleDeleted val="0"/>
    <c:plotArea>
      <c:layout>
        <c:manualLayout>
          <c:layoutTarget val="inner"/>
          <c:xMode val="edge"/>
          <c:yMode val="edge"/>
          <c:x val="0.11259037163995469"/>
          <c:y val="3.9475693854560637E-2"/>
          <c:w val="0.84255995064623879"/>
          <c:h val="0.80534492651350253"/>
        </c:manualLayout>
      </c:layout>
      <c:lineChart>
        <c:grouping val="standard"/>
        <c:varyColors val="0"/>
        <c:ser>
          <c:idx val="0"/>
          <c:order val="1"/>
          <c:tx>
            <c:strRef>
              <c:f>'Data 1.6'!$C$5</c:f>
              <c:strCache>
                <c:ptCount val="1"/>
                <c:pt idx="0">
                  <c:v> Children</c:v>
                </c:pt>
              </c:strCache>
            </c:strRef>
          </c:tx>
          <c:spPr>
            <a:ln w="19050" cap="sq">
              <a:solidFill>
                <a:srgbClr val="7F7F7F"/>
              </a:solidFill>
              <a:prstDash val="dash"/>
            </a:ln>
          </c:spPr>
          <c:marker>
            <c:symbol val="none"/>
          </c:marker>
          <c:dPt>
            <c:idx val="1"/>
            <c:bubble3D val="0"/>
            <c:spPr>
              <a:ln w="19050" cap="sq">
                <a:solidFill>
                  <a:srgbClr val="7F7F7F"/>
                </a:solidFill>
                <a:prstDash val="solid"/>
              </a:ln>
            </c:spPr>
            <c:extLst>
              <c:ext xmlns:c16="http://schemas.microsoft.com/office/drawing/2014/chart" uri="{C3380CC4-5D6E-409C-BE32-E72D297353CC}">
                <c16:uniqueId val="{00000001-DFC8-4C16-8F0E-6A180258B0FA}"/>
              </c:ext>
            </c:extLst>
          </c:dPt>
          <c:dPt>
            <c:idx val="2"/>
            <c:bubble3D val="0"/>
            <c:spPr>
              <a:ln w="19050" cap="sq">
                <a:solidFill>
                  <a:srgbClr val="7F7F7F"/>
                </a:solidFill>
                <a:prstDash val="solid"/>
              </a:ln>
            </c:spPr>
            <c:extLst>
              <c:ext xmlns:c16="http://schemas.microsoft.com/office/drawing/2014/chart" uri="{C3380CC4-5D6E-409C-BE32-E72D297353CC}">
                <c16:uniqueId val="{00000003-DFC8-4C16-8F0E-6A180258B0FA}"/>
              </c:ext>
            </c:extLst>
          </c:dPt>
          <c:dPt>
            <c:idx val="3"/>
            <c:bubble3D val="0"/>
            <c:spPr>
              <a:ln w="19050" cap="sq">
                <a:solidFill>
                  <a:srgbClr val="7F7F7F"/>
                </a:solidFill>
                <a:prstDash val="solid"/>
              </a:ln>
            </c:spPr>
            <c:extLst>
              <c:ext xmlns:c16="http://schemas.microsoft.com/office/drawing/2014/chart" uri="{C3380CC4-5D6E-409C-BE32-E72D297353CC}">
                <c16:uniqueId val="{00000005-DFC8-4C16-8F0E-6A180258B0FA}"/>
              </c:ext>
            </c:extLst>
          </c:dPt>
          <c:dPt>
            <c:idx val="4"/>
            <c:bubble3D val="0"/>
            <c:spPr>
              <a:ln w="19050" cap="sq">
                <a:solidFill>
                  <a:srgbClr val="7F7F7F"/>
                </a:solidFill>
                <a:prstDash val="solid"/>
              </a:ln>
            </c:spPr>
            <c:extLst>
              <c:ext xmlns:c16="http://schemas.microsoft.com/office/drawing/2014/chart" uri="{C3380CC4-5D6E-409C-BE32-E72D297353CC}">
                <c16:uniqueId val="{00000007-DFC8-4C16-8F0E-6A180258B0FA}"/>
              </c:ext>
            </c:extLst>
          </c:dPt>
          <c:dPt>
            <c:idx val="5"/>
            <c:bubble3D val="0"/>
            <c:spPr>
              <a:ln w="19050" cap="sq">
                <a:solidFill>
                  <a:srgbClr val="7F7F7F"/>
                </a:solidFill>
                <a:prstDash val="solid"/>
              </a:ln>
            </c:spPr>
            <c:extLst>
              <c:ext xmlns:c16="http://schemas.microsoft.com/office/drawing/2014/chart" uri="{C3380CC4-5D6E-409C-BE32-E72D297353CC}">
                <c16:uniqueId val="{00000009-DFC8-4C16-8F0E-6A180258B0FA}"/>
              </c:ext>
            </c:extLst>
          </c:dPt>
          <c:dPt>
            <c:idx val="6"/>
            <c:marker>
              <c:symbol val="circle"/>
              <c:size val="12"/>
              <c:spPr>
                <a:solidFill>
                  <a:schemeClr val="bg1">
                    <a:lumMod val="50000"/>
                  </a:schemeClr>
                </a:solidFill>
                <a:ln>
                  <a:solidFill>
                    <a:srgbClr val="7F7F7F"/>
                  </a:solidFill>
                  <a:prstDash val="solid"/>
                </a:ln>
              </c:spPr>
            </c:marker>
            <c:bubble3D val="0"/>
            <c:spPr>
              <a:ln w="19050" cap="sq">
                <a:solidFill>
                  <a:srgbClr val="7F7F7F"/>
                </a:solidFill>
                <a:prstDash val="solid"/>
              </a:ln>
            </c:spPr>
            <c:extLst>
              <c:ext xmlns:c16="http://schemas.microsoft.com/office/drawing/2014/chart" uri="{C3380CC4-5D6E-409C-BE32-E72D297353CC}">
                <c16:uniqueId val="{0000000B-DFC8-4C16-8F0E-6A180258B0FA}"/>
              </c:ext>
            </c:extLst>
          </c:dPt>
          <c:dPt>
            <c:idx val="25"/>
            <c:bubble3D val="0"/>
            <c:extLst>
              <c:ext xmlns:c16="http://schemas.microsoft.com/office/drawing/2014/chart" uri="{C3380CC4-5D6E-409C-BE32-E72D297353CC}">
                <c16:uniqueId val="{0000000C-DFC8-4C16-8F0E-6A180258B0FA}"/>
              </c:ext>
            </c:extLst>
          </c:dPt>
          <c:dPt>
            <c:idx val="30"/>
            <c:marker>
              <c:symbol val="circle"/>
              <c:size val="12"/>
              <c:spPr>
                <a:solidFill>
                  <a:srgbClr val="7F7F7F"/>
                </a:solidFill>
                <a:ln>
                  <a:solidFill>
                    <a:srgbClr val="7F7F7F"/>
                  </a:solidFill>
                  <a:prstDash val="solid"/>
                </a:ln>
              </c:spPr>
            </c:marker>
            <c:bubble3D val="0"/>
            <c:extLst>
              <c:ext xmlns:c16="http://schemas.microsoft.com/office/drawing/2014/chart" uri="{C3380CC4-5D6E-409C-BE32-E72D297353CC}">
                <c16:uniqueId val="{0000000D-DFC8-4C16-8F0E-6A180258B0FA}"/>
              </c:ext>
            </c:extLst>
          </c:dPt>
          <c:dLbls>
            <c:dLbl>
              <c:idx val="25"/>
              <c:delete val="1"/>
              <c:extLst>
                <c:ext xmlns:c15="http://schemas.microsoft.com/office/drawing/2012/chart" uri="{CE6537A1-D6FC-4f65-9D91-7224C49458BB}"/>
                <c:ext xmlns:c16="http://schemas.microsoft.com/office/drawing/2014/chart" uri="{C3380CC4-5D6E-409C-BE32-E72D297353CC}">
                  <c16:uniqueId val="{0000000C-DFC8-4C16-8F0E-6A180258B0FA}"/>
                </c:ext>
              </c:extLst>
            </c:dLbl>
            <c:dLbl>
              <c:idx val="3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C8-4C16-8F0E-6A180258B0FA}"/>
                </c:ext>
              </c:extLst>
            </c:dLbl>
            <c:spPr>
              <a:noFill/>
              <a:ln>
                <a:noFill/>
              </a:ln>
              <a:effectLst/>
            </c:spPr>
            <c:txPr>
              <a:bodyPr/>
              <a:lstStyle/>
              <a:p>
                <a:pPr>
                  <a:defRPr sz="2000" b="1">
                    <a:solidFill>
                      <a:srgbClr val="7F7F7F"/>
                    </a:solidFill>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2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numLit>
          </c:cat>
          <c:val>
            <c:numRef>
              <c:f>'Data 1.6'!$C$6:$C$36</c:f>
              <c:numCache>
                <c:formatCode>#,##0</c:formatCode>
                <c:ptCount val="31"/>
                <c:pt idx="0">
                  <c:v>276.79267120715798</c:v>
                </c:pt>
                <c:pt idx="1">
                  <c:v>273.39809888204695</c:v>
                </c:pt>
                <c:pt idx="2" formatCode="0">
                  <c:v>271.25749910654957</c:v>
                </c:pt>
                <c:pt idx="3" formatCode="0">
                  <c:v>269.7476921473496</c:v>
                </c:pt>
                <c:pt idx="4" formatCode="0">
                  <c:v>268.06896209235907</c:v>
                </c:pt>
                <c:pt idx="5" formatCode="0">
                  <c:v>266.72271456999999</c:v>
                </c:pt>
                <c:pt idx="6" formatCode="0">
                  <c:v>264.98762205726001</c:v>
                </c:pt>
                <c:pt idx="7" formatCode="0">
                  <c:v>264.76790316</c:v>
                </c:pt>
                <c:pt idx="8" formatCode="0">
                  <c:v>263.91101765000002</c:v>
                </c:pt>
                <c:pt idx="9" formatCode="0">
                  <c:v>262.69516327000002</c:v>
                </c:pt>
                <c:pt idx="10" formatCode="0">
                  <c:v>262.95646944999999</c:v>
                </c:pt>
                <c:pt idx="11" formatCode="0">
                  <c:v>263.75540912999998</c:v>
                </c:pt>
                <c:pt idx="12" formatCode="0">
                  <c:v>264.25822783000001</c:v>
                </c:pt>
                <c:pt idx="13" formatCode="0">
                  <c:v>263.97744559</c:v>
                </c:pt>
                <c:pt idx="14" formatCode="0">
                  <c:v>263.67281216999999</c:v>
                </c:pt>
                <c:pt idx="15" formatCode="0">
                  <c:v>263.02179128</c:v>
                </c:pt>
                <c:pt idx="16" formatCode="0">
                  <c:v>259.48171733999999</c:v>
                </c:pt>
                <c:pt idx="17" formatCode="0">
                  <c:v>257.29898543000002</c:v>
                </c:pt>
                <c:pt idx="18" formatCode="0">
                  <c:v>257.42648663</c:v>
                </c:pt>
                <c:pt idx="19" formatCode="0">
                  <c:v>257.86437024000003</c:v>
                </c:pt>
                <c:pt idx="20" formatCode="0">
                  <c:v>258.32516257999998</c:v>
                </c:pt>
                <c:pt idx="21" formatCode="0">
                  <c:v>259.06671613999998</c:v>
                </c:pt>
                <c:pt idx="22" formatCode="0">
                  <c:v>260.34064985999998</c:v>
                </c:pt>
                <c:pt idx="23" formatCode="0">
                  <c:v>260.92215555000001</c:v>
                </c:pt>
                <c:pt idx="24" formatCode="0">
                  <c:v>261.30935455000002</c:v>
                </c:pt>
                <c:pt idx="25" formatCode="0">
                  <c:v>261.49422486999998</c:v>
                </c:pt>
                <c:pt idx="26" formatCode="0">
                  <c:v>261.39746481999998</c:v>
                </c:pt>
                <c:pt idx="27" formatCode="0">
                  <c:v>261.32916991000002</c:v>
                </c:pt>
                <c:pt idx="28" formatCode="0">
                  <c:v>261.06390725</c:v>
                </c:pt>
                <c:pt idx="29" formatCode="0">
                  <c:v>260.54830089000001</c:v>
                </c:pt>
                <c:pt idx="30" formatCode="0">
                  <c:v>259.81766069999998</c:v>
                </c:pt>
              </c:numCache>
            </c:numRef>
          </c:val>
          <c:smooth val="0"/>
          <c:extLst>
            <c:ext xmlns:c16="http://schemas.microsoft.com/office/drawing/2014/chart" uri="{C3380CC4-5D6E-409C-BE32-E72D297353CC}">
              <c16:uniqueId val="{0000000E-DFC8-4C16-8F0E-6A180258B0FA}"/>
            </c:ext>
          </c:extLst>
        </c:ser>
        <c:ser>
          <c:idx val="1"/>
          <c:order val="2"/>
          <c:tx>
            <c:strRef>
              <c:f>'Data 1.6'!$D$5</c:f>
              <c:strCache>
                <c:ptCount val="1"/>
                <c:pt idx="0">
                  <c:v> Pensionable Age</c:v>
                </c:pt>
              </c:strCache>
            </c:strRef>
          </c:tx>
          <c:spPr>
            <a:ln w="19050" cap="sq">
              <a:solidFill>
                <a:srgbClr val="2DA197"/>
              </a:solidFill>
              <a:prstDash val="dash"/>
            </a:ln>
          </c:spPr>
          <c:marker>
            <c:symbol val="none"/>
          </c:marker>
          <c:dPt>
            <c:idx val="1"/>
            <c:bubble3D val="0"/>
            <c:spPr>
              <a:ln w="19050" cap="sq">
                <a:solidFill>
                  <a:srgbClr val="2DA197"/>
                </a:solidFill>
                <a:prstDash val="solid"/>
              </a:ln>
            </c:spPr>
            <c:extLst>
              <c:ext xmlns:c16="http://schemas.microsoft.com/office/drawing/2014/chart" uri="{C3380CC4-5D6E-409C-BE32-E72D297353CC}">
                <c16:uniqueId val="{00000010-DFC8-4C16-8F0E-6A180258B0FA}"/>
              </c:ext>
            </c:extLst>
          </c:dPt>
          <c:dPt>
            <c:idx val="2"/>
            <c:bubble3D val="0"/>
            <c:spPr>
              <a:ln w="19050" cap="sq">
                <a:solidFill>
                  <a:srgbClr val="2DA197"/>
                </a:solidFill>
                <a:prstDash val="solid"/>
              </a:ln>
            </c:spPr>
            <c:extLst>
              <c:ext xmlns:c16="http://schemas.microsoft.com/office/drawing/2014/chart" uri="{C3380CC4-5D6E-409C-BE32-E72D297353CC}">
                <c16:uniqueId val="{00000012-DFC8-4C16-8F0E-6A180258B0FA}"/>
              </c:ext>
            </c:extLst>
          </c:dPt>
          <c:dPt>
            <c:idx val="3"/>
            <c:bubble3D val="0"/>
            <c:spPr>
              <a:ln w="19050" cap="sq">
                <a:solidFill>
                  <a:srgbClr val="2DA197"/>
                </a:solidFill>
                <a:prstDash val="solid"/>
              </a:ln>
            </c:spPr>
            <c:extLst>
              <c:ext xmlns:c16="http://schemas.microsoft.com/office/drawing/2014/chart" uri="{C3380CC4-5D6E-409C-BE32-E72D297353CC}">
                <c16:uniqueId val="{00000014-DFC8-4C16-8F0E-6A180258B0FA}"/>
              </c:ext>
            </c:extLst>
          </c:dPt>
          <c:dPt>
            <c:idx val="4"/>
            <c:bubble3D val="0"/>
            <c:spPr>
              <a:ln w="19050" cap="sq">
                <a:solidFill>
                  <a:srgbClr val="2DA197"/>
                </a:solidFill>
                <a:prstDash val="solid"/>
              </a:ln>
            </c:spPr>
            <c:extLst>
              <c:ext xmlns:c16="http://schemas.microsoft.com/office/drawing/2014/chart" uri="{C3380CC4-5D6E-409C-BE32-E72D297353CC}">
                <c16:uniqueId val="{00000016-DFC8-4C16-8F0E-6A180258B0FA}"/>
              </c:ext>
            </c:extLst>
          </c:dPt>
          <c:dPt>
            <c:idx val="5"/>
            <c:bubble3D val="0"/>
            <c:spPr>
              <a:ln w="19050" cap="sq">
                <a:solidFill>
                  <a:srgbClr val="2DA197"/>
                </a:solidFill>
                <a:prstDash val="solid"/>
              </a:ln>
            </c:spPr>
            <c:extLst>
              <c:ext xmlns:c16="http://schemas.microsoft.com/office/drawing/2014/chart" uri="{C3380CC4-5D6E-409C-BE32-E72D297353CC}">
                <c16:uniqueId val="{00000018-DFC8-4C16-8F0E-6A180258B0FA}"/>
              </c:ext>
            </c:extLst>
          </c:dPt>
          <c:dPt>
            <c:idx val="6"/>
            <c:marker>
              <c:symbol val="circle"/>
              <c:size val="12"/>
              <c:spPr>
                <a:solidFill>
                  <a:srgbClr val="2DA197"/>
                </a:solidFill>
                <a:ln>
                  <a:solidFill>
                    <a:srgbClr val="2DA197"/>
                  </a:solidFill>
                  <a:prstDash val="solid"/>
                </a:ln>
              </c:spPr>
            </c:marker>
            <c:bubble3D val="0"/>
            <c:spPr>
              <a:ln w="19050" cap="sq">
                <a:solidFill>
                  <a:srgbClr val="2DA197"/>
                </a:solidFill>
                <a:prstDash val="solid"/>
              </a:ln>
            </c:spPr>
            <c:extLst>
              <c:ext xmlns:c16="http://schemas.microsoft.com/office/drawing/2014/chart" uri="{C3380CC4-5D6E-409C-BE32-E72D297353CC}">
                <c16:uniqueId val="{0000001A-DFC8-4C16-8F0E-6A180258B0FA}"/>
              </c:ext>
            </c:extLst>
          </c:dPt>
          <c:dPt>
            <c:idx val="25"/>
            <c:bubble3D val="0"/>
            <c:extLst>
              <c:ext xmlns:c16="http://schemas.microsoft.com/office/drawing/2014/chart" uri="{C3380CC4-5D6E-409C-BE32-E72D297353CC}">
                <c16:uniqueId val="{0000001B-DFC8-4C16-8F0E-6A180258B0FA}"/>
              </c:ext>
            </c:extLst>
          </c:dPt>
          <c:dPt>
            <c:idx val="30"/>
            <c:marker>
              <c:symbol val="circle"/>
              <c:size val="12"/>
              <c:spPr>
                <a:solidFill>
                  <a:srgbClr val="2DA197"/>
                </a:solidFill>
                <a:ln>
                  <a:solidFill>
                    <a:srgbClr val="2DA197"/>
                  </a:solidFill>
                </a:ln>
              </c:spPr>
            </c:marker>
            <c:bubble3D val="0"/>
            <c:extLst>
              <c:ext xmlns:c16="http://schemas.microsoft.com/office/drawing/2014/chart" uri="{C3380CC4-5D6E-409C-BE32-E72D297353CC}">
                <c16:uniqueId val="{0000001C-DFC8-4C16-8F0E-6A180258B0FA}"/>
              </c:ext>
            </c:extLst>
          </c:dPt>
          <c:dLbls>
            <c:dLbl>
              <c:idx val="25"/>
              <c:delete val="1"/>
              <c:extLst>
                <c:ext xmlns:c15="http://schemas.microsoft.com/office/drawing/2012/chart" uri="{CE6537A1-D6FC-4f65-9D91-7224C49458BB}"/>
                <c:ext xmlns:c16="http://schemas.microsoft.com/office/drawing/2014/chart" uri="{C3380CC4-5D6E-409C-BE32-E72D297353CC}">
                  <c16:uniqueId val="{0000001B-DFC8-4C16-8F0E-6A180258B0FA}"/>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FC8-4C16-8F0E-6A180258B0FA}"/>
                </c:ext>
              </c:extLst>
            </c:dLbl>
            <c:spPr>
              <a:solidFill>
                <a:schemeClr val="bg1"/>
              </a:solidFill>
              <a:ln>
                <a:noFill/>
              </a:ln>
            </c:spPr>
            <c:txPr>
              <a:bodyPr/>
              <a:lstStyle/>
              <a:p>
                <a:pPr>
                  <a:defRPr sz="2000" b="1">
                    <a:solidFill>
                      <a:srgbClr val="2DA197"/>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2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numLit>
          </c:cat>
          <c:val>
            <c:numRef>
              <c:f>'Data 1.6'!$D$6:$D$36</c:f>
              <c:numCache>
                <c:formatCode>#,##0</c:formatCode>
                <c:ptCount val="31"/>
                <c:pt idx="0" formatCode="0">
                  <c:v>315.74324858780176</c:v>
                </c:pt>
                <c:pt idx="1">
                  <c:v>314.93214563280924</c:v>
                </c:pt>
                <c:pt idx="2" formatCode="0">
                  <c:v>314.09997182023153</c:v>
                </c:pt>
                <c:pt idx="3" formatCode="0">
                  <c:v>313.60888404095243</c:v>
                </c:pt>
                <c:pt idx="4" formatCode="0">
                  <c:v>310.79164299942965</c:v>
                </c:pt>
                <c:pt idx="5" formatCode="0">
                  <c:v>307.17126868000003</c:v>
                </c:pt>
                <c:pt idx="6" formatCode="0">
                  <c:v>301.87420913885279</c:v>
                </c:pt>
                <c:pt idx="7" formatCode="0">
                  <c:v>297.08011225000001</c:v>
                </c:pt>
                <c:pt idx="8" formatCode="0">
                  <c:v>289.41385193999997</c:v>
                </c:pt>
                <c:pt idx="9" formatCode="0">
                  <c:v>282.43092231000003</c:v>
                </c:pt>
                <c:pt idx="10" formatCode="0">
                  <c:v>284.75096301999997</c:v>
                </c:pt>
                <c:pt idx="11" formatCode="0">
                  <c:v>290.20761045</c:v>
                </c:pt>
                <c:pt idx="12" formatCode="0">
                  <c:v>296.16054681000003</c:v>
                </c:pt>
                <c:pt idx="13" formatCode="0">
                  <c:v>302.37810961000002</c:v>
                </c:pt>
                <c:pt idx="14" formatCode="0">
                  <c:v>309.09465465</c:v>
                </c:pt>
                <c:pt idx="15" formatCode="0">
                  <c:v>311.93917220999998</c:v>
                </c:pt>
                <c:pt idx="16" formatCode="0">
                  <c:v>305.71538542000002</c:v>
                </c:pt>
                <c:pt idx="17" formatCode="0">
                  <c:v>303.53824195999999</c:v>
                </c:pt>
                <c:pt idx="18" formatCode="0">
                  <c:v>311.18762046000001</c:v>
                </c:pt>
                <c:pt idx="19" formatCode="0">
                  <c:v>319.37519065999999</c:v>
                </c:pt>
                <c:pt idx="20" formatCode="0">
                  <c:v>327.53106668999999</c:v>
                </c:pt>
                <c:pt idx="21" formatCode="0">
                  <c:v>335.96003174999998</c:v>
                </c:pt>
                <c:pt idx="22" formatCode="0">
                  <c:v>343.44439276999998</c:v>
                </c:pt>
                <c:pt idx="23" formatCode="0">
                  <c:v>350.76697245999998</c:v>
                </c:pt>
                <c:pt idx="24" formatCode="0">
                  <c:v>357.68953234000003</c:v>
                </c:pt>
                <c:pt idx="25" formatCode="0">
                  <c:v>363.90425019000003</c:v>
                </c:pt>
                <c:pt idx="26" formatCode="0">
                  <c:v>368.80439887</c:v>
                </c:pt>
                <c:pt idx="27" formatCode="0">
                  <c:v>373.87548815000002</c:v>
                </c:pt>
                <c:pt idx="28" formatCode="0">
                  <c:v>377.69811234999997</c:v>
                </c:pt>
                <c:pt idx="29" formatCode="0">
                  <c:v>379.75728392000002</c:v>
                </c:pt>
                <c:pt idx="30" formatCode="0">
                  <c:v>380.14172344000002</c:v>
                </c:pt>
              </c:numCache>
            </c:numRef>
          </c:val>
          <c:smooth val="0"/>
          <c:extLst>
            <c:ext xmlns:c16="http://schemas.microsoft.com/office/drawing/2014/chart" uri="{C3380CC4-5D6E-409C-BE32-E72D297353CC}">
              <c16:uniqueId val="{0000001D-DFC8-4C16-8F0E-6A180258B0FA}"/>
            </c:ext>
          </c:extLst>
        </c:ser>
        <c:dLbls>
          <c:showLegendKey val="0"/>
          <c:showVal val="0"/>
          <c:showCatName val="0"/>
          <c:showSerName val="0"/>
          <c:showPercent val="0"/>
          <c:showBubbleSize val="0"/>
        </c:dLbls>
        <c:marker val="1"/>
        <c:smooth val="0"/>
        <c:axId val="43960960"/>
        <c:axId val="44106112"/>
      </c:lineChart>
      <c:lineChart>
        <c:grouping val="standard"/>
        <c:varyColors val="0"/>
        <c:ser>
          <c:idx val="4"/>
          <c:order val="0"/>
          <c:tx>
            <c:strRef>
              <c:f>'Data 1.6'!$E$5</c:f>
              <c:strCache>
                <c:ptCount val="1"/>
                <c:pt idx="0">
                  <c:v> All Dependents</c:v>
                </c:pt>
              </c:strCache>
            </c:strRef>
          </c:tx>
          <c:spPr>
            <a:ln w="38100">
              <a:solidFill>
                <a:srgbClr val="1C625B"/>
              </a:solidFill>
              <a:prstDash val="dash"/>
            </a:ln>
          </c:spPr>
          <c:marker>
            <c:symbol val="none"/>
          </c:marker>
          <c:dPt>
            <c:idx val="1"/>
            <c:bubble3D val="0"/>
            <c:spPr>
              <a:ln w="38100">
                <a:solidFill>
                  <a:srgbClr val="1C625B"/>
                </a:solidFill>
                <a:prstDash val="solid"/>
              </a:ln>
            </c:spPr>
            <c:extLst>
              <c:ext xmlns:c16="http://schemas.microsoft.com/office/drawing/2014/chart" uri="{C3380CC4-5D6E-409C-BE32-E72D297353CC}">
                <c16:uniqueId val="{0000001F-DFC8-4C16-8F0E-6A180258B0FA}"/>
              </c:ext>
            </c:extLst>
          </c:dPt>
          <c:dPt>
            <c:idx val="2"/>
            <c:bubble3D val="0"/>
            <c:spPr>
              <a:ln w="38100">
                <a:solidFill>
                  <a:srgbClr val="1C625B"/>
                </a:solidFill>
                <a:prstDash val="solid"/>
              </a:ln>
            </c:spPr>
            <c:extLst>
              <c:ext xmlns:c16="http://schemas.microsoft.com/office/drawing/2014/chart" uri="{C3380CC4-5D6E-409C-BE32-E72D297353CC}">
                <c16:uniqueId val="{00000021-DFC8-4C16-8F0E-6A180258B0FA}"/>
              </c:ext>
            </c:extLst>
          </c:dPt>
          <c:dPt>
            <c:idx val="3"/>
            <c:bubble3D val="0"/>
            <c:spPr>
              <a:ln w="38100">
                <a:solidFill>
                  <a:srgbClr val="1C625B"/>
                </a:solidFill>
                <a:prstDash val="solid"/>
              </a:ln>
            </c:spPr>
            <c:extLst>
              <c:ext xmlns:c16="http://schemas.microsoft.com/office/drawing/2014/chart" uri="{C3380CC4-5D6E-409C-BE32-E72D297353CC}">
                <c16:uniqueId val="{00000023-DFC8-4C16-8F0E-6A180258B0FA}"/>
              </c:ext>
            </c:extLst>
          </c:dPt>
          <c:dPt>
            <c:idx val="4"/>
            <c:bubble3D val="0"/>
            <c:spPr>
              <a:ln w="38100">
                <a:solidFill>
                  <a:srgbClr val="1C625B"/>
                </a:solidFill>
                <a:prstDash val="solid"/>
              </a:ln>
            </c:spPr>
            <c:extLst>
              <c:ext xmlns:c16="http://schemas.microsoft.com/office/drawing/2014/chart" uri="{C3380CC4-5D6E-409C-BE32-E72D297353CC}">
                <c16:uniqueId val="{00000025-DFC8-4C16-8F0E-6A180258B0FA}"/>
              </c:ext>
            </c:extLst>
          </c:dPt>
          <c:dPt>
            <c:idx val="5"/>
            <c:bubble3D val="0"/>
            <c:spPr>
              <a:ln w="38100">
                <a:solidFill>
                  <a:srgbClr val="1C625B"/>
                </a:solidFill>
                <a:prstDash val="solid"/>
              </a:ln>
            </c:spPr>
            <c:extLst>
              <c:ext xmlns:c16="http://schemas.microsoft.com/office/drawing/2014/chart" uri="{C3380CC4-5D6E-409C-BE32-E72D297353CC}">
                <c16:uniqueId val="{00000027-DFC8-4C16-8F0E-6A180258B0FA}"/>
              </c:ext>
            </c:extLst>
          </c:dPt>
          <c:dPt>
            <c:idx val="6"/>
            <c:marker>
              <c:symbol val="circle"/>
              <c:size val="12"/>
              <c:spPr>
                <a:solidFill>
                  <a:srgbClr val="1C625B"/>
                </a:solidFill>
                <a:ln w="38100">
                  <a:solidFill>
                    <a:srgbClr val="1C625B"/>
                  </a:solidFill>
                  <a:prstDash val="solid"/>
                </a:ln>
              </c:spPr>
            </c:marker>
            <c:bubble3D val="0"/>
            <c:spPr>
              <a:ln w="38100">
                <a:solidFill>
                  <a:srgbClr val="1C625B"/>
                </a:solidFill>
                <a:prstDash val="solid"/>
              </a:ln>
            </c:spPr>
            <c:extLst>
              <c:ext xmlns:c16="http://schemas.microsoft.com/office/drawing/2014/chart" uri="{C3380CC4-5D6E-409C-BE32-E72D297353CC}">
                <c16:uniqueId val="{00000029-DFC8-4C16-8F0E-6A180258B0FA}"/>
              </c:ext>
            </c:extLst>
          </c:dPt>
          <c:dPt>
            <c:idx val="25"/>
            <c:bubble3D val="0"/>
            <c:extLst>
              <c:ext xmlns:c16="http://schemas.microsoft.com/office/drawing/2014/chart" uri="{C3380CC4-5D6E-409C-BE32-E72D297353CC}">
                <c16:uniqueId val="{0000002A-DFC8-4C16-8F0E-6A180258B0FA}"/>
              </c:ext>
            </c:extLst>
          </c:dPt>
          <c:dPt>
            <c:idx val="30"/>
            <c:marker>
              <c:symbol val="circle"/>
              <c:size val="12"/>
              <c:spPr>
                <a:solidFill>
                  <a:srgbClr val="1C625B"/>
                </a:solidFill>
                <a:ln w="38100">
                  <a:solidFill>
                    <a:srgbClr val="1C625B"/>
                  </a:solidFill>
                  <a:prstDash val="solid"/>
                </a:ln>
              </c:spPr>
            </c:marker>
            <c:bubble3D val="0"/>
            <c:extLst>
              <c:ext xmlns:c16="http://schemas.microsoft.com/office/drawing/2014/chart" uri="{C3380CC4-5D6E-409C-BE32-E72D297353CC}">
                <c16:uniqueId val="{0000002B-DFC8-4C16-8F0E-6A180258B0FA}"/>
              </c:ext>
            </c:extLst>
          </c:dPt>
          <c:dLbls>
            <c:dLbl>
              <c:idx val="25"/>
              <c:delete val="1"/>
              <c:extLst>
                <c:ext xmlns:c15="http://schemas.microsoft.com/office/drawing/2012/chart" uri="{CE6537A1-D6FC-4f65-9D91-7224C49458BB}"/>
                <c:ext xmlns:c16="http://schemas.microsoft.com/office/drawing/2014/chart" uri="{C3380CC4-5D6E-409C-BE32-E72D297353CC}">
                  <c16:uniqueId val="{0000002A-DFC8-4C16-8F0E-6A180258B0FA}"/>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C8-4C16-8F0E-6A180258B0FA}"/>
                </c:ext>
              </c:extLst>
            </c:dLbl>
            <c:spPr>
              <a:noFill/>
              <a:ln>
                <a:noFill/>
              </a:ln>
              <a:effectLst/>
            </c:spPr>
            <c:txPr>
              <a:bodyPr/>
              <a:lstStyle/>
              <a:p>
                <a:pPr>
                  <a:defRPr sz="2000" b="1">
                    <a:solidFill>
                      <a:srgbClr val="1C625B"/>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'Data 1.6'!$B$6:$B$36</c:f>
              <c:numCache>
                <c:formatCode>General</c:formatCode>
                <c:ptCount val="3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numCache>
            </c:numRef>
          </c:cat>
          <c:val>
            <c:numRef>
              <c:f>'Data 1.6'!$E$6:$E$36</c:f>
              <c:numCache>
                <c:formatCode>#,##0</c:formatCode>
                <c:ptCount val="31"/>
                <c:pt idx="0">
                  <c:v>592.53591979495968</c:v>
                </c:pt>
                <c:pt idx="1">
                  <c:v>588.33024451485619</c:v>
                </c:pt>
                <c:pt idx="2" formatCode="0">
                  <c:v>585.35747092678116</c:v>
                </c:pt>
                <c:pt idx="3" formatCode="0">
                  <c:v>583.35657618830203</c:v>
                </c:pt>
                <c:pt idx="4" formatCode="0">
                  <c:v>578.86060509178878</c:v>
                </c:pt>
                <c:pt idx="5" formatCode="0">
                  <c:v>573.89398326000003</c:v>
                </c:pt>
                <c:pt idx="6" formatCode="0">
                  <c:v>566.8618311961128</c:v>
                </c:pt>
                <c:pt idx="7" formatCode="0">
                  <c:v>561.84801542000002</c:v>
                </c:pt>
                <c:pt idx="8" formatCode="0">
                  <c:v>553.32486959000005</c:v>
                </c:pt>
                <c:pt idx="9" formatCode="0">
                  <c:v>545.12608557999999</c:v>
                </c:pt>
                <c:pt idx="10" formatCode="0">
                  <c:v>547.70743247999997</c:v>
                </c:pt>
                <c:pt idx="11" formatCode="0">
                  <c:v>553.96301958000004</c:v>
                </c:pt>
                <c:pt idx="12" formatCode="0">
                  <c:v>560.41877464000004</c:v>
                </c:pt>
                <c:pt idx="13" formatCode="0">
                  <c:v>566.35555520000003</c:v>
                </c:pt>
                <c:pt idx="14" formatCode="0">
                  <c:v>572.76746681999998</c:v>
                </c:pt>
                <c:pt idx="15" formatCode="0">
                  <c:v>574.96096349000004</c:v>
                </c:pt>
                <c:pt idx="16" formatCode="0">
                  <c:v>565.19710277000001</c:v>
                </c:pt>
                <c:pt idx="17" formatCode="0">
                  <c:v>560.83722738999995</c:v>
                </c:pt>
                <c:pt idx="18" formatCode="0">
                  <c:v>568.61410708999995</c:v>
                </c:pt>
                <c:pt idx="19" formatCode="0">
                  <c:v>577.23956090000001</c:v>
                </c:pt>
                <c:pt idx="20" formatCode="0">
                  <c:v>585.85622926999997</c:v>
                </c:pt>
                <c:pt idx="21" formatCode="0">
                  <c:v>595.02674790000003</c:v>
                </c:pt>
                <c:pt idx="22" formatCode="0">
                  <c:v>603.78504263000002</c:v>
                </c:pt>
                <c:pt idx="23" formatCode="0">
                  <c:v>611.68912800999999</c:v>
                </c:pt>
                <c:pt idx="24" formatCode="0">
                  <c:v>618.99888688999999</c:v>
                </c:pt>
                <c:pt idx="25" formatCode="0">
                  <c:v>625.39847506000001</c:v>
                </c:pt>
                <c:pt idx="26" formatCode="0">
                  <c:v>630.20186368999998</c:v>
                </c:pt>
                <c:pt idx="27" formatCode="0">
                  <c:v>635.20465806000004</c:v>
                </c:pt>
                <c:pt idx="28" formatCode="0">
                  <c:v>638.76201959000002</c:v>
                </c:pt>
                <c:pt idx="29" formatCode="0">
                  <c:v>640.30558481000003</c:v>
                </c:pt>
                <c:pt idx="30" formatCode="0">
                  <c:v>639.95938414</c:v>
                </c:pt>
              </c:numCache>
            </c:numRef>
          </c:val>
          <c:smooth val="0"/>
          <c:extLst>
            <c:ext xmlns:c16="http://schemas.microsoft.com/office/drawing/2014/chart" uri="{C3380CC4-5D6E-409C-BE32-E72D297353CC}">
              <c16:uniqueId val="{0000002C-DFC8-4C16-8F0E-6A180258B0FA}"/>
            </c:ext>
          </c:extLst>
        </c:ser>
        <c:ser>
          <c:idx val="2"/>
          <c:order val="3"/>
          <c:tx>
            <c:v>children start</c:v>
          </c:tx>
          <c:marker>
            <c:symbol val="circle"/>
            <c:size val="15"/>
            <c:spPr>
              <a:solidFill>
                <a:schemeClr val="tx1">
                  <a:lumMod val="50000"/>
                  <a:lumOff val="50000"/>
                </a:schemeClr>
              </a:solidFill>
            </c:spPr>
          </c:marker>
          <c:dPt>
            <c:idx val="0"/>
            <c:marker>
              <c:symbol val="none"/>
            </c:marker>
            <c:bubble3D val="0"/>
            <c:extLst>
              <c:ext xmlns:c16="http://schemas.microsoft.com/office/drawing/2014/chart" uri="{C3380CC4-5D6E-409C-BE32-E72D297353CC}">
                <c16:uniqueId val="{0000002D-DFC8-4C16-8F0E-6A180258B0FA}"/>
              </c:ext>
            </c:extLst>
          </c:dPt>
          <c:cat>
            <c:numRef>
              <c:f>'Data 1.6'!$B$6:$B$36</c:f>
              <c:numCache>
                <c:formatCode>General</c:formatCode>
                <c:ptCount val="3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numCache>
            </c:numRef>
          </c:cat>
          <c:val>
            <c:numRef>
              <c:f>'Data 1.6'!$C$6</c:f>
              <c:numCache>
                <c:formatCode>#,##0</c:formatCode>
                <c:ptCount val="1"/>
                <c:pt idx="0">
                  <c:v>276.79267120715798</c:v>
                </c:pt>
              </c:numCache>
            </c:numRef>
          </c:val>
          <c:smooth val="0"/>
          <c:extLst>
            <c:ext xmlns:c16="http://schemas.microsoft.com/office/drawing/2014/chart" uri="{C3380CC4-5D6E-409C-BE32-E72D297353CC}">
              <c16:uniqueId val="{0000002E-DFC8-4C16-8F0E-6A180258B0FA}"/>
            </c:ext>
          </c:extLst>
        </c:ser>
        <c:ser>
          <c:idx val="3"/>
          <c:order val="4"/>
          <c:tx>
            <c:v>pensioners start</c:v>
          </c:tx>
          <c:marker>
            <c:symbol val="circle"/>
            <c:size val="15"/>
            <c:spPr>
              <a:solidFill>
                <a:schemeClr val="tx1">
                  <a:lumMod val="50000"/>
                  <a:lumOff val="50000"/>
                </a:schemeClr>
              </a:solidFill>
              <a:ln>
                <a:noFill/>
              </a:ln>
            </c:spPr>
          </c:marker>
          <c:dPt>
            <c:idx val="0"/>
            <c:marker>
              <c:symbol val="none"/>
            </c:marker>
            <c:bubble3D val="0"/>
            <c:extLst>
              <c:ext xmlns:c16="http://schemas.microsoft.com/office/drawing/2014/chart" uri="{C3380CC4-5D6E-409C-BE32-E72D297353CC}">
                <c16:uniqueId val="{0000002F-DFC8-4C16-8F0E-6A180258B0FA}"/>
              </c:ext>
            </c:extLst>
          </c:dPt>
          <c:cat>
            <c:numRef>
              <c:f>'Data 1.6'!$B$6:$B$36</c:f>
              <c:numCache>
                <c:formatCode>General</c:formatCode>
                <c:ptCount val="3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numCache>
            </c:numRef>
          </c:cat>
          <c:val>
            <c:numRef>
              <c:f>'Data 1.6'!$D$6</c:f>
              <c:numCache>
                <c:formatCode>0</c:formatCode>
                <c:ptCount val="1"/>
                <c:pt idx="0">
                  <c:v>315.74324858780176</c:v>
                </c:pt>
              </c:numCache>
            </c:numRef>
          </c:val>
          <c:smooth val="0"/>
          <c:extLst>
            <c:ext xmlns:c16="http://schemas.microsoft.com/office/drawing/2014/chart" uri="{C3380CC4-5D6E-409C-BE32-E72D297353CC}">
              <c16:uniqueId val="{00000030-DFC8-4C16-8F0E-6A180258B0FA}"/>
            </c:ext>
          </c:extLst>
        </c:ser>
        <c:ser>
          <c:idx val="5"/>
          <c:order val="5"/>
          <c:tx>
            <c:v>all start</c:v>
          </c:tx>
          <c:spPr>
            <a:ln>
              <a:solidFill>
                <a:schemeClr val="tx1"/>
              </a:solidFill>
              <a:prstDash val="solid"/>
            </a:ln>
          </c:spPr>
          <c:marker>
            <c:symbol val="circle"/>
            <c:size val="20"/>
            <c:spPr>
              <a:solidFill>
                <a:srgbClr val="1C625B"/>
              </a:solidFill>
              <a:ln>
                <a:solidFill>
                  <a:schemeClr val="tx1"/>
                </a:solidFill>
                <a:prstDash val="solid"/>
              </a:ln>
            </c:spPr>
          </c:marker>
          <c:dPt>
            <c:idx val="0"/>
            <c:marker>
              <c:symbol val="none"/>
            </c:marker>
            <c:bubble3D val="0"/>
            <c:extLst>
              <c:ext xmlns:c16="http://schemas.microsoft.com/office/drawing/2014/chart" uri="{C3380CC4-5D6E-409C-BE32-E72D297353CC}">
                <c16:uniqueId val="{00000031-DFC8-4C16-8F0E-6A180258B0FA}"/>
              </c:ext>
            </c:extLst>
          </c:dPt>
          <c:cat>
            <c:numRef>
              <c:f>'Data 1.6'!$B$6:$B$36</c:f>
              <c:numCache>
                <c:formatCode>General</c:formatCode>
                <c:ptCount val="3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numCache>
            </c:numRef>
          </c:cat>
          <c:val>
            <c:numRef>
              <c:f>'Data 1.6'!$E$6</c:f>
              <c:numCache>
                <c:formatCode>#,##0</c:formatCode>
                <c:ptCount val="1"/>
                <c:pt idx="0">
                  <c:v>592.53591979495968</c:v>
                </c:pt>
              </c:numCache>
            </c:numRef>
          </c:val>
          <c:smooth val="0"/>
          <c:extLst>
            <c:ext xmlns:c16="http://schemas.microsoft.com/office/drawing/2014/chart" uri="{C3380CC4-5D6E-409C-BE32-E72D297353CC}">
              <c16:uniqueId val="{00000032-DFC8-4C16-8F0E-6A180258B0FA}"/>
            </c:ext>
          </c:extLst>
        </c:ser>
        <c:ser>
          <c:idx val="6"/>
          <c:order val="6"/>
          <c:tx>
            <c:v>all end</c:v>
          </c:tx>
          <c:marker>
            <c:symbol val="none"/>
          </c:marker>
          <c:cat>
            <c:numRef>
              <c:f>'Data 1.6'!$B$6:$B$36</c:f>
              <c:numCache>
                <c:formatCode>General</c:formatCode>
                <c:ptCount val="3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numCache>
            </c:numRef>
          </c:cat>
          <c:val>
            <c:numRef>
              <c:f>'Data 1.6'!$F$13:$F$36</c:f>
              <c:numCache>
                <c:formatCode>General</c:formatCode>
                <c:ptCount val="24"/>
              </c:numCache>
            </c:numRef>
          </c:val>
          <c:smooth val="0"/>
          <c:extLst>
            <c:ext xmlns:c16="http://schemas.microsoft.com/office/drawing/2014/chart" uri="{C3380CC4-5D6E-409C-BE32-E72D297353CC}">
              <c16:uniqueId val="{00000033-DFC8-4C16-8F0E-6A180258B0FA}"/>
            </c:ext>
          </c:extLst>
        </c:ser>
        <c:ser>
          <c:idx val="7"/>
          <c:order val="7"/>
          <c:tx>
            <c:v>children end</c:v>
          </c:tx>
          <c:marker>
            <c:symbol val="none"/>
          </c:marker>
          <c:cat>
            <c:numRef>
              <c:f>'Data 1.6'!$B$6:$B$36</c:f>
              <c:numCache>
                <c:formatCode>General</c:formatCode>
                <c:ptCount val="3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numCache>
            </c:numRef>
          </c:cat>
          <c:val>
            <c:numRef>
              <c:f>'Data 1.6'!$F$13:$F$36</c:f>
              <c:numCache>
                <c:formatCode>General</c:formatCode>
                <c:ptCount val="24"/>
              </c:numCache>
            </c:numRef>
          </c:val>
          <c:smooth val="0"/>
          <c:extLst>
            <c:ext xmlns:c16="http://schemas.microsoft.com/office/drawing/2014/chart" uri="{C3380CC4-5D6E-409C-BE32-E72D297353CC}">
              <c16:uniqueId val="{00000034-DFC8-4C16-8F0E-6A180258B0FA}"/>
            </c:ext>
          </c:extLst>
        </c:ser>
        <c:ser>
          <c:idx val="8"/>
          <c:order val="8"/>
          <c:tx>
            <c:v>pensioners end</c:v>
          </c:tx>
          <c:marker>
            <c:symbol val="none"/>
          </c:marker>
          <c:cat>
            <c:numRef>
              <c:f>'Data 1.6'!$B$6:$B$36</c:f>
              <c:numCache>
                <c:formatCode>General</c:formatCode>
                <c:ptCount val="3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numCache>
            </c:numRef>
          </c:cat>
          <c:val>
            <c:numRef>
              <c:f>'Data 1.6'!$F$13:$F$36</c:f>
              <c:numCache>
                <c:formatCode>General</c:formatCode>
                <c:ptCount val="24"/>
              </c:numCache>
            </c:numRef>
          </c:val>
          <c:smooth val="0"/>
          <c:extLst>
            <c:ext xmlns:c16="http://schemas.microsoft.com/office/drawing/2014/chart" uri="{C3380CC4-5D6E-409C-BE32-E72D297353CC}">
              <c16:uniqueId val="{00000035-DFC8-4C16-8F0E-6A180258B0FA}"/>
            </c:ext>
          </c:extLst>
        </c:ser>
        <c:ser>
          <c:idx val="9"/>
          <c:order val="9"/>
          <c:marker>
            <c:symbol val="none"/>
          </c:marker>
          <c:cat>
            <c:numRef>
              <c:f>'Data 1.6'!$B$6:$B$36</c:f>
              <c:numCache>
                <c:formatCode>General</c:formatCode>
                <c:ptCount val="3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numCache>
            </c:numRef>
          </c:cat>
          <c:val>
            <c:numRef>
              <c:f>'Data 1.7'!#REF!</c:f>
              <c:numCache>
                <c:formatCode>General</c:formatCode>
                <c:ptCount val="1"/>
                <c:pt idx="0">
                  <c:v>1</c:v>
                </c:pt>
              </c:numCache>
            </c:numRef>
          </c:val>
          <c:smooth val="0"/>
          <c:extLst>
            <c:ext xmlns:c16="http://schemas.microsoft.com/office/drawing/2014/chart" uri="{C3380CC4-5D6E-409C-BE32-E72D297353CC}">
              <c16:uniqueId val="{00000036-DFC8-4C16-8F0E-6A180258B0FA}"/>
            </c:ext>
          </c:extLst>
        </c:ser>
        <c:ser>
          <c:idx val="10"/>
          <c:order val="10"/>
          <c:marker>
            <c:symbol val="none"/>
          </c:marker>
          <c:cat>
            <c:numRef>
              <c:f>'Data 1.6'!$B$6:$B$36</c:f>
              <c:numCache>
                <c:formatCode>General</c:formatCode>
                <c:ptCount val="3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numCache>
            </c:numRef>
          </c:cat>
          <c:val>
            <c:numRef>
              <c:f>'Data 1.7'!#REF!</c:f>
              <c:numCache>
                <c:formatCode>General</c:formatCode>
                <c:ptCount val="1"/>
                <c:pt idx="0">
                  <c:v>1</c:v>
                </c:pt>
              </c:numCache>
            </c:numRef>
          </c:val>
          <c:smooth val="0"/>
          <c:extLst>
            <c:ext xmlns:c16="http://schemas.microsoft.com/office/drawing/2014/chart" uri="{C3380CC4-5D6E-409C-BE32-E72D297353CC}">
              <c16:uniqueId val="{00000037-DFC8-4C16-8F0E-6A180258B0FA}"/>
            </c:ext>
          </c:extLst>
        </c:ser>
        <c:dLbls>
          <c:showLegendKey val="0"/>
          <c:showVal val="0"/>
          <c:showCatName val="0"/>
          <c:showSerName val="0"/>
          <c:showPercent val="0"/>
          <c:showBubbleSize val="0"/>
        </c:dLbls>
        <c:marker val="1"/>
        <c:smooth val="0"/>
        <c:axId val="44113920"/>
        <c:axId val="44108032"/>
      </c:lineChart>
      <c:catAx>
        <c:axId val="43960960"/>
        <c:scaling>
          <c:orientation val="minMax"/>
        </c:scaling>
        <c:delete val="0"/>
        <c:axPos val="b"/>
        <c:numFmt formatCode="0" sourceLinked="0"/>
        <c:majorTickMark val="out"/>
        <c:minorTickMark val="none"/>
        <c:tickLblPos val="nextTo"/>
        <c:spPr>
          <a:ln>
            <a:noFill/>
          </a:ln>
        </c:spPr>
        <c:txPr>
          <a:bodyPr/>
          <a:lstStyle/>
          <a:p>
            <a:pPr>
              <a:defRPr>
                <a:solidFill>
                  <a:schemeClr val="bg1"/>
                </a:solidFill>
              </a:defRPr>
            </a:pPr>
            <a:endParaRPr lang="en-US"/>
          </a:p>
        </c:txPr>
        <c:crossAx val="44106112"/>
        <c:crosses val="autoZero"/>
        <c:auto val="1"/>
        <c:lblAlgn val="ctr"/>
        <c:lblOffset val="100"/>
        <c:tickLblSkip val="5"/>
        <c:tickMarkSkip val="1"/>
        <c:noMultiLvlLbl val="0"/>
      </c:catAx>
      <c:valAx>
        <c:axId val="44106112"/>
        <c:scaling>
          <c:orientation val="minMax"/>
          <c:max val="900"/>
          <c:min val="0"/>
        </c:scaling>
        <c:delete val="0"/>
        <c:axPos val="l"/>
        <c:title>
          <c:tx>
            <c:rich>
              <a:bodyPr rot="-5400000" vert="horz"/>
              <a:lstStyle/>
              <a:p>
                <a:pPr>
                  <a:defRPr sz="1400" b="1">
                    <a:solidFill>
                      <a:schemeClr val="tx1"/>
                    </a:solidFill>
                    <a:latin typeface="Arial" pitchFamily="34" charset="0"/>
                    <a:cs typeface="Arial" pitchFamily="34" charset="0"/>
                  </a:defRPr>
                </a:pPr>
                <a:r>
                  <a:rPr lang="en-GB" sz="1400" b="1">
                    <a:solidFill>
                      <a:schemeClr val="tx1"/>
                    </a:solidFill>
                    <a:latin typeface="Arial" pitchFamily="34" charset="0"/>
                    <a:cs typeface="Arial" pitchFamily="34" charset="0"/>
                  </a:rPr>
                  <a:t>Dependants</a:t>
                </a:r>
                <a:r>
                  <a:rPr lang="en-GB" sz="1400" b="1" baseline="0">
                    <a:solidFill>
                      <a:schemeClr val="tx1"/>
                    </a:solidFill>
                    <a:latin typeface="Arial" pitchFamily="34" charset="0"/>
                    <a:cs typeface="Arial" pitchFamily="34" charset="0"/>
                  </a:rPr>
                  <a:t> per 1,000 working population</a:t>
                </a:r>
                <a:endParaRPr lang="en-GB" sz="1400" b="1">
                  <a:solidFill>
                    <a:schemeClr val="tx1"/>
                  </a:solidFill>
                  <a:latin typeface="Arial" pitchFamily="34" charset="0"/>
                  <a:cs typeface="Arial" pitchFamily="34" charset="0"/>
                </a:endParaRPr>
              </a:p>
            </c:rich>
          </c:tx>
          <c:layout>
            <c:manualLayout>
              <c:xMode val="edge"/>
              <c:yMode val="edge"/>
              <c:x val="8.7354617305458336E-4"/>
              <c:y val="0.18895539571193182"/>
            </c:manualLayout>
          </c:layout>
          <c:overlay val="0"/>
        </c:title>
        <c:numFmt formatCode="0" sourceLinked="0"/>
        <c:majorTickMark val="out"/>
        <c:minorTickMark val="none"/>
        <c:tickLblPos val="nextTo"/>
        <c:spPr>
          <a:noFill/>
          <a:ln>
            <a:noFill/>
          </a:ln>
        </c:spPr>
        <c:txPr>
          <a:bodyPr/>
          <a:lstStyle/>
          <a:p>
            <a:pPr>
              <a:defRPr sz="1200">
                <a:solidFill>
                  <a:schemeClr val="bg1"/>
                </a:solidFill>
              </a:defRPr>
            </a:pPr>
            <a:endParaRPr lang="en-US"/>
          </a:p>
        </c:txPr>
        <c:crossAx val="43960960"/>
        <c:crosses val="autoZero"/>
        <c:crossBetween val="midCat"/>
        <c:majorUnit val="100"/>
      </c:valAx>
      <c:valAx>
        <c:axId val="44108032"/>
        <c:scaling>
          <c:orientation val="minMax"/>
          <c:max val="900"/>
          <c:min val="0"/>
        </c:scaling>
        <c:delete val="0"/>
        <c:axPos val="l"/>
        <c:numFmt formatCode="#,##0" sourceLinked="1"/>
        <c:majorTickMark val="out"/>
        <c:minorTickMark val="none"/>
        <c:tickLblPos val="nextTo"/>
        <c:spPr>
          <a:ln>
            <a:solidFill>
              <a:schemeClr val="bg1">
                <a:lumMod val="65000"/>
              </a:schemeClr>
            </a:solidFill>
          </a:ln>
        </c:spPr>
        <c:txPr>
          <a:bodyPr/>
          <a:lstStyle/>
          <a:p>
            <a:pPr>
              <a:defRPr sz="1200">
                <a:solidFill>
                  <a:sysClr val="windowText" lastClr="000000"/>
                </a:solidFill>
              </a:defRPr>
            </a:pPr>
            <a:endParaRPr lang="en-US"/>
          </a:p>
        </c:txPr>
        <c:crossAx val="44113920"/>
        <c:crosses val="autoZero"/>
        <c:crossBetween val="midCat"/>
        <c:majorUnit val="100"/>
      </c:valAx>
      <c:catAx>
        <c:axId val="44113920"/>
        <c:scaling>
          <c:orientation val="minMax"/>
        </c:scaling>
        <c:delete val="0"/>
        <c:axPos val="b"/>
        <c:numFmt formatCode="General" sourceLinked="1"/>
        <c:majorTickMark val="out"/>
        <c:minorTickMark val="none"/>
        <c:tickLblPos val="nextTo"/>
        <c:spPr>
          <a:ln>
            <a:solidFill>
              <a:schemeClr val="bg1">
                <a:lumMod val="65000"/>
              </a:schemeClr>
            </a:solidFill>
          </a:ln>
        </c:spPr>
        <c:txPr>
          <a:bodyPr rot="0"/>
          <a:lstStyle/>
          <a:p>
            <a:pPr>
              <a:defRPr sz="1200">
                <a:solidFill>
                  <a:sysClr val="windowText" lastClr="000000"/>
                </a:solidFill>
              </a:defRPr>
            </a:pPr>
            <a:endParaRPr lang="en-US"/>
          </a:p>
        </c:txPr>
        <c:crossAx val="44108032"/>
        <c:crosses val="autoZero"/>
        <c:auto val="1"/>
        <c:lblAlgn val="ctr"/>
        <c:lblOffset val="100"/>
        <c:tickLblSkip val="5"/>
        <c:noMultiLvlLbl val="0"/>
      </c:catAx>
      <c:spPr>
        <a:noFill/>
        <a:ln w="12700">
          <a:noFill/>
          <a:prstDash val="solid"/>
        </a:ln>
      </c:spPr>
    </c:plotArea>
    <c:plotVisOnly val="1"/>
    <c:dispBlanksAs val="gap"/>
    <c:showDLblsOverMax val="0"/>
  </c:chart>
  <c:spPr>
    <a:solidFill>
      <a:schemeClr val="bg1"/>
    </a:solidFill>
    <a:ln w="9525">
      <a:noFill/>
    </a:ln>
  </c:spPr>
  <c:txPr>
    <a:bodyPr/>
    <a:lstStyle/>
    <a:p>
      <a:pPr>
        <a:defRPr sz="800" b="0" i="0" u="none" strike="noStrike" baseline="0">
          <a:solidFill>
            <a:srgbClr val="000000"/>
          </a:solidFill>
          <a:latin typeface="Arial"/>
          <a:ea typeface="Arial"/>
          <a:cs typeface="Arial"/>
        </a:defRPr>
      </a:pPr>
      <a:endParaRPr lang="en-US"/>
    </a:p>
  </c:txPr>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a:latin typeface="Arial" panose="020B0604020202020204" pitchFamily="34" charset="0"/>
                <a:cs typeface="Arial" panose="020B0604020202020204" pitchFamily="34" charset="0"/>
              </a:rPr>
              <a:t>Figure 10.4: Mean Slope Index of Inequality in Age-Standardised DALY per 100,000 population Scotland, 2014-16</a:t>
            </a:r>
          </a:p>
        </c:rich>
      </c:tx>
      <c:overlay val="0"/>
    </c:title>
    <c:autoTitleDeleted val="0"/>
    <c:plotArea>
      <c:layout>
        <c:manualLayout>
          <c:layoutTarget val="inner"/>
          <c:xMode val="edge"/>
          <c:yMode val="edge"/>
          <c:x val="0.39541500111260353"/>
          <c:y val="0.23005401320140148"/>
          <c:w val="0.56915090925176748"/>
          <c:h val="0.74699345680381501"/>
        </c:manualLayout>
      </c:layout>
      <c:barChart>
        <c:barDir val="bar"/>
        <c:grouping val="clustered"/>
        <c:varyColors val="0"/>
        <c:ser>
          <c:idx val="0"/>
          <c:order val="0"/>
          <c:tx>
            <c:strRef>
              <c:f>'Data 10.4'!$C$5</c:f>
              <c:strCache>
                <c:ptCount val="1"/>
                <c:pt idx="0">
                  <c:v>Sum of DALY_SII</c:v>
                </c:pt>
              </c:strCache>
            </c:strRef>
          </c:tx>
          <c:spPr>
            <a:solidFill>
              <a:srgbClr val="B70D0D"/>
            </a:solidFill>
            <a:ln>
              <a:solidFill>
                <a:srgbClr val="B70D0D"/>
              </a:solidFill>
            </a:ln>
          </c:spPr>
          <c:invertIfNegative val="0"/>
          <c:cat>
            <c:strRef>
              <c:f>'Data 10.4'!$A$6:$A$137</c:f>
              <c:strCache>
                <c:ptCount val="25"/>
                <c:pt idx="0">
                  <c:v>Drug use disorders</c:v>
                </c:pt>
                <c:pt idx="1">
                  <c:v>Ischaemic heart disease</c:v>
                </c:pt>
                <c:pt idx="2">
                  <c:v>Lung cancer</c:v>
                </c:pt>
                <c:pt idx="3">
                  <c:v>COPD</c:v>
                </c:pt>
                <c:pt idx="4">
                  <c:v>Depression</c:v>
                </c:pt>
                <c:pt idx="5">
                  <c:v>Alcohol dependence</c:v>
                </c:pt>
                <c:pt idx="6">
                  <c:v>Cirrhosis and other chronic liver disease</c:v>
                </c:pt>
                <c:pt idx="7">
                  <c:v>Stroke</c:v>
                </c:pt>
                <c:pt idx="8">
                  <c:v>Anxiety disorders</c:v>
                </c:pt>
                <c:pt idx="9">
                  <c:v>Suicide and self-harm related injuries</c:v>
                </c:pt>
                <c:pt idx="10">
                  <c:v>Diabetes</c:v>
                </c:pt>
                <c:pt idx="11">
                  <c:v>Lower respiratory infections</c:v>
                </c:pt>
                <c:pt idx="12">
                  <c:v>Low back and neck pain</c:v>
                </c:pt>
                <c:pt idx="13">
                  <c:v>Schizophrenia</c:v>
                </c:pt>
                <c:pt idx="14">
                  <c:v>Epilepsy</c:v>
                </c:pt>
                <c:pt idx="15">
                  <c:v>Alzheimer's and other dementias</c:v>
                </c:pt>
                <c:pt idx="16">
                  <c:v>Other cardiovascular/circulatory</c:v>
                </c:pt>
                <c:pt idx="17">
                  <c:v>Falls</c:v>
                </c:pt>
                <c:pt idx="18">
                  <c:v>Endocrine, metabolic, blood, and immune disorders</c:v>
                </c:pt>
                <c:pt idx="19">
                  <c:v>Chronic kidney disease</c:v>
                </c:pt>
                <c:pt idx="20">
                  <c:v>Colorectal cancer</c:v>
                </c:pt>
                <c:pt idx="21">
                  <c:v>Anomalies present at birth</c:v>
                </c:pt>
                <c:pt idx="22">
                  <c:v>Oesophageal cancer</c:v>
                </c:pt>
                <c:pt idx="23">
                  <c:v>Interpersonal violence</c:v>
                </c:pt>
                <c:pt idx="24">
                  <c:v>Gallbladder and biliary diseases</c:v>
                </c:pt>
              </c:strCache>
            </c:strRef>
          </c:cat>
          <c:val>
            <c:numRef>
              <c:f>'Data 10.4'!$C$6:$C$137</c:f>
              <c:numCache>
                <c:formatCode>_-* #,##0_-;\-* #,##0_-;_-* "-"??_-;_-@_-</c:formatCode>
                <c:ptCount val="25"/>
                <c:pt idx="0">
                  <c:v>2434.6018288925943</c:v>
                </c:pt>
                <c:pt idx="1">
                  <c:v>2371.6416548708025</c:v>
                </c:pt>
                <c:pt idx="2">
                  <c:v>1762.3315989598602</c:v>
                </c:pt>
                <c:pt idx="3">
                  <c:v>1713.944203041003</c:v>
                </c:pt>
                <c:pt idx="4">
                  <c:v>1279.5320635443541</c:v>
                </c:pt>
                <c:pt idx="5">
                  <c:v>1202.6782473932187</c:v>
                </c:pt>
                <c:pt idx="6">
                  <c:v>1104.685275382194</c:v>
                </c:pt>
                <c:pt idx="7">
                  <c:v>878.44653704331779</c:v>
                </c:pt>
                <c:pt idx="8">
                  <c:v>860.67669622373376</c:v>
                </c:pt>
                <c:pt idx="9">
                  <c:v>548.45813309934454</c:v>
                </c:pt>
                <c:pt idx="10">
                  <c:v>523.25133804904681</c:v>
                </c:pt>
                <c:pt idx="11">
                  <c:v>515.53157883525921</c:v>
                </c:pt>
                <c:pt idx="12">
                  <c:v>432.07251997064299</c:v>
                </c:pt>
                <c:pt idx="13">
                  <c:v>425.0744150806832</c:v>
                </c:pt>
                <c:pt idx="14">
                  <c:v>352.94877927205602</c:v>
                </c:pt>
                <c:pt idx="15">
                  <c:v>345.66884794845106</c:v>
                </c:pt>
                <c:pt idx="16">
                  <c:v>283.81357387696789</c:v>
                </c:pt>
                <c:pt idx="17">
                  <c:v>201.42325936682423</c:v>
                </c:pt>
                <c:pt idx="18">
                  <c:v>195.78100563362375</c:v>
                </c:pt>
                <c:pt idx="19">
                  <c:v>194.58154887132974</c:v>
                </c:pt>
                <c:pt idx="20">
                  <c:v>191.68990390344854</c:v>
                </c:pt>
                <c:pt idx="21">
                  <c:v>175.65186076449604</c:v>
                </c:pt>
                <c:pt idx="22">
                  <c:v>159.22536371373158</c:v>
                </c:pt>
                <c:pt idx="23">
                  <c:v>156.42449978929309</c:v>
                </c:pt>
                <c:pt idx="24">
                  <c:v>133.98825061370272</c:v>
                </c:pt>
              </c:numCache>
            </c:numRef>
          </c:val>
          <c:extLst>
            <c:ext xmlns:c16="http://schemas.microsoft.com/office/drawing/2014/chart" uri="{C3380CC4-5D6E-409C-BE32-E72D297353CC}">
              <c16:uniqueId val="{00000000-632B-4655-A0CF-8DC73F26DC85}"/>
            </c:ext>
          </c:extLst>
        </c:ser>
        <c:dLbls>
          <c:showLegendKey val="0"/>
          <c:showVal val="0"/>
          <c:showCatName val="0"/>
          <c:showSerName val="0"/>
          <c:showPercent val="0"/>
          <c:showBubbleSize val="0"/>
        </c:dLbls>
        <c:gapWidth val="60"/>
        <c:axId val="170832256"/>
        <c:axId val="170833792"/>
      </c:barChart>
      <c:catAx>
        <c:axId val="170832256"/>
        <c:scaling>
          <c:orientation val="maxMin"/>
        </c:scaling>
        <c:delete val="0"/>
        <c:axPos val="l"/>
        <c:numFmt formatCode="General" sourceLinked="1"/>
        <c:majorTickMark val="out"/>
        <c:minorTickMark val="none"/>
        <c:tickLblPos val="low"/>
        <c:txPr>
          <a:bodyPr/>
          <a:lstStyle/>
          <a:p>
            <a:pPr>
              <a:defRPr sz="1200" b="0">
                <a:latin typeface="Arial" panose="020B0604020202020204" pitchFamily="34" charset="0"/>
                <a:cs typeface="Arial" panose="020B0604020202020204" pitchFamily="34" charset="0"/>
              </a:defRPr>
            </a:pPr>
            <a:endParaRPr lang="en-US"/>
          </a:p>
        </c:txPr>
        <c:crossAx val="170833792"/>
        <c:crosses val="autoZero"/>
        <c:auto val="1"/>
        <c:lblAlgn val="ctr"/>
        <c:lblOffset val="100"/>
        <c:noMultiLvlLbl val="0"/>
      </c:catAx>
      <c:valAx>
        <c:axId val="170833792"/>
        <c:scaling>
          <c:orientation val="minMax"/>
        </c:scaling>
        <c:delete val="0"/>
        <c:axPos val="t"/>
        <c:majorGridlines/>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Average</a:t>
                </a:r>
                <a:r>
                  <a:rPr lang="en-US" sz="1400" baseline="0">
                    <a:latin typeface="Arial" panose="020B0604020202020204" pitchFamily="34" charset="0"/>
                    <a:cs typeface="Arial" panose="020B0604020202020204" pitchFamily="34" charset="0"/>
                  </a:rPr>
                  <a:t> absolute </a:t>
                </a:r>
                <a:r>
                  <a:rPr lang="en-US" sz="1400">
                    <a:latin typeface="Arial" panose="020B0604020202020204" pitchFamily="34" charset="0"/>
                    <a:cs typeface="Arial" panose="020B0604020202020204" pitchFamily="34" charset="0"/>
                  </a:rPr>
                  <a:t>inequality</a:t>
                </a:r>
              </a:p>
            </c:rich>
          </c:tx>
          <c:layout>
            <c:manualLayout>
              <c:xMode val="edge"/>
              <c:yMode val="edge"/>
              <c:x val="0.56990576382242308"/>
              <c:y val="0.11570358869460566"/>
            </c:manualLayout>
          </c:layout>
          <c:overlay val="0"/>
        </c:title>
        <c:numFmt formatCode="#,##0" sourceLinked="0"/>
        <c:majorTickMark val="out"/>
        <c:minorTickMark val="none"/>
        <c:tickLblPos val="nextTo"/>
        <c:txPr>
          <a:bodyPr/>
          <a:lstStyle/>
          <a:p>
            <a:pPr>
              <a:defRPr sz="1200" b="0">
                <a:latin typeface="Arial" panose="020B0604020202020204" pitchFamily="34" charset="0"/>
                <a:cs typeface="Arial" panose="020B0604020202020204" pitchFamily="34" charset="0"/>
              </a:defRPr>
            </a:pPr>
            <a:endParaRPr lang="en-US"/>
          </a:p>
        </c:txPr>
        <c:crossAx val="170832256"/>
        <c:crosses val="autoZero"/>
        <c:crossBetween val="between"/>
      </c:valAx>
    </c:plotArea>
    <c:plotVisOnly val="1"/>
    <c:dispBlanksAs val="gap"/>
    <c:showDLblsOverMax val="0"/>
  </c:chart>
  <c:spPr>
    <a:ln>
      <a:noFill/>
    </a:ln>
  </c:spPr>
  <c:txPr>
    <a:bodyPr/>
    <a:lstStyle/>
    <a:p>
      <a:pPr>
        <a:defRPr sz="900" b="1"/>
      </a:pPr>
      <a:endParaRPr lang="en-US"/>
    </a:p>
  </c:txPr>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latin typeface="Arial" panose="020B0604020202020204" pitchFamily="34" charset="0"/>
                <a:cs typeface="Arial" panose="020B0604020202020204" pitchFamily="34" charset="0"/>
              </a:rPr>
              <a:t>Figure</a:t>
            </a:r>
            <a:r>
              <a:rPr lang="en-GB" sz="1400" baseline="0">
                <a:latin typeface="Arial" panose="020B0604020202020204" pitchFamily="34" charset="0"/>
                <a:cs typeface="Arial" panose="020B0604020202020204" pitchFamily="34" charset="0"/>
              </a:rPr>
              <a:t> 10.5. The Relative Index of Inequality for the twenty largest contributors to DALY in Scotland, 2014-16 </a:t>
            </a:r>
            <a:endParaRPr lang="en-GB"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2.8879367264272444E-2"/>
          <c:y val="0.12876336467331254"/>
          <c:w val="0.73920727413600473"/>
          <c:h val="0.74092163362208829"/>
        </c:manualLayout>
      </c:layout>
      <c:barChart>
        <c:barDir val="bar"/>
        <c:grouping val="clustered"/>
        <c:varyColors val="0"/>
        <c:ser>
          <c:idx val="0"/>
          <c:order val="0"/>
          <c:tx>
            <c:strRef>
              <c:f>'Data 10.5'!$B$5</c:f>
              <c:strCache>
                <c:ptCount val="1"/>
                <c:pt idx="0">
                  <c:v>RII</c:v>
                </c:pt>
              </c:strCache>
            </c:strRef>
          </c:tx>
          <c:spPr>
            <a:solidFill>
              <a:srgbClr val="B70D0D"/>
            </a:solidFill>
            <a:ln>
              <a:solidFill>
                <a:srgbClr val="B70D0D"/>
              </a:solidFill>
            </a:ln>
          </c:spPr>
          <c:invertIfNegative val="0"/>
          <c:cat>
            <c:strRef>
              <c:f>'Data 10.5'!$A$6:$A$25</c:f>
              <c:strCache>
                <c:ptCount val="20"/>
                <c:pt idx="0">
                  <c:v>Ischaemic heart disease</c:v>
                </c:pt>
                <c:pt idx="1">
                  <c:v>Low back and neck pain</c:v>
                </c:pt>
                <c:pt idx="2">
                  <c:v>Depression</c:v>
                </c:pt>
                <c:pt idx="3">
                  <c:v>Lung cancer</c:v>
                </c:pt>
                <c:pt idx="4">
                  <c:v>Stroke</c:v>
                </c:pt>
                <c:pt idx="5">
                  <c:v>Alzheimer's and other dementias</c:v>
                </c:pt>
                <c:pt idx="6">
                  <c:v>Migraine</c:v>
                </c:pt>
                <c:pt idx="7">
                  <c:v>Drug use disorders</c:v>
                </c:pt>
                <c:pt idx="8">
                  <c:v>COPD</c:v>
                </c:pt>
                <c:pt idx="9">
                  <c:v>Anxiety disorders</c:v>
                </c:pt>
                <c:pt idx="10">
                  <c:v>Sense organ diseases</c:v>
                </c:pt>
                <c:pt idx="11">
                  <c:v>Diabetes</c:v>
                </c:pt>
                <c:pt idx="12">
                  <c:v> Alcohol dependence</c:v>
                </c:pt>
                <c:pt idx="13">
                  <c:v>Cirrhosis and other chronic liver disease</c:v>
                </c:pt>
                <c:pt idx="14">
                  <c:v>Colorectal cancer</c:v>
                </c:pt>
                <c:pt idx="15">
                  <c:v>Self-harm and suicide related injuries</c:v>
                </c:pt>
                <c:pt idx="16">
                  <c:v>Breast cancer</c:v>
                </c:pt>
                <c:pt idx="17">
                  <c:v>Lower respiratory infections</c:v>
                </c:pt>
                <c:pt idx="18">
                  <c:v>Osteoarthritis</c:v>
                </c:pt>
                <c:pt idx="19">
                  <c:v>Other musculoskeletal disorders</c:v>
                </c:pt>
              </c:strCache>
            </c:strRef>
          </c:cat>
          <c:val>
            <c:numRef>
              <c:f>'Data 10.5'!$B$6:$B$25</c:f>
              <c:numCache>
                <c:formatCode>#,##0.0_ ;\-#,##0.0\ </c:formatCode>
                <c:ptCount val="20"/>
                <c:pt idx="0">
                  <c:v>1.3</c:v>
                </c:pt>
                <c:pt idx="1">
                  <c:v>0.34017231698789113</c:v>
                </c:pt>
                <c:pt idx="2">
                  <c:v>1.0290671368209792</c:v>
                </c:pt>
                <c:pt idx="3">
                  <c:v>1.6</c:v>
                </c:pt>
                <c:pt idx="4">
                  <c:v>0.79671232051594465</c:v>
                </c:pt>
                <c:pt idx="5">
                  <c:v>0.34744404523112504</c:v>
                </c:pt>
                <c:pt idx="6">
                  <c:v>2.308985826800385E-2</c:v>
                </c:pt>
                <c:pt idx="7">
                  <c:v>2.711793153844972</c:v>
                </c:pt>
                <c:pt idx="8">
                  <c:v>1.9</c:v>
                </c:pt>
                <c:pt idx="9">
                  <c:v>1.0090380542207753</c:v>
                </c:pt>
                <c:pt idx="10">
                  <c:v>-0.207196460975169</c:v>
                </c:pt>
                <c:pt idx="11">
                  <c:v>0.89491826715783385</c:v>
                </c:pt>
                <c:pt idx="12">
                  <c:v>2.2428543332711888</c:v>
                </c:pt>
                <c:pt idx="13">
                  <c:v>2.2000000000000002</c:v>
                </c:pt>
                <c:pt idx="14">
                  <c:v>0.39956301141499745</c:v>
                </c:pt>
                <c:pt idx="15">
                  <c:v>1.2134244047907086</c:v>
                </c:pt>
                <c:pt idx="16">
                  <c:v>0.18855386998740417</c:v>
                </c:pt>
                <c:pt idx="17">
                  <c:v>1.1814549555020262</c:v>
                </c:pt>
                <c:pt idx="18">
                  <c:v>0.21123885474468274</c:v>
                </c:pt>
                <c:pt idx="19">
                  <c:v>-9.4027578536899983E-2</c:v>
                </c:pt>
              </c:numCache>
            </c:numRef>
          </c:val>
          <c:extLst>
            <c:ext xmlns:c16="http://schemas.microsoft.com/office/drawing/2014/chart" uri="{C3380CC4-5D6E-409C-BE32-E72D297353CC}">
              <c16:uniqueId val="{00000000-C445-4404-B33B-0EF2A0C9BBDF}"/>
            </c:ext>
          </c:extLst>
        </c:ser>
        <c:dLbls>
          <c:showLegendKey val="0"/>
          <c:showVal val="0"/>
          <c:showCatName val="0"/>
          <c:showSerName val="0"/>
          <c:showPercent val="0"/>
          <c:showBubbleSize val="0"/>
        </c:dLbls>
        <c:gapWidth val="90"/>
        <c:axId val="170863232"/>
        <c:axId val="170865024"/>
      </c:barChart>
      <c:catAx>
        <c:axId val="170863232"/>
        <c:scaling>
          <c:orientation val="maxMin"/>
        </c:scaling>
        <c:delete val="0"/>
        <c:axPos val="l"/>
        <c:numFmt formatCode="General" sourceLinked="1"/>
        <c:majorTickMark val="out"/>
        <c:minorTickMark val="none"/>
        <c:tickLblPos val="high"/>
        <c:txPr>
          <a:bodyPr/>
          <a:lstStyle/>
          <a:p>
            <a:pPr>
              <a:defRPr sz="1200" b="0" i="0">
                <a:latin typeface="Arial" panose="020B0604020202020204" pitchFamily="34" charset="0"/>
                <a:cs typeface="Arial" panose="020B0604020202020204" pitchFamily="34" charset="0"/>
              </a:defRPr>
            </a:pPr>
            <a:endParaRPr lang="en-US"/>
          </a:p>
        </c:txPr>
        <c:crossAx val="170865024"/>
        <c:crosses val="autoZero"/>
        <c:auto val="1"/>
        <c:lblAlgn val="ctr"/>
        <c:lblOffset val="100"/>
        <c:noMultiLvlLbl val="0"/>
      </c:catAx>
      <c:valAx>
        <c:axId val="170865024"/>
        <c:scaling>
          <c:orientation val="minMax"/>
        </c:scaling>
        <c:delete val="0"/>
        <c:axPos val="t"/>
        <c:majorGridlines/>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Relative inde</a:t>
                </a:r>
                <a:r>
                  <a:rPr lang="en-GB" sz="1400" baseline="0">
                    <a:latin typeface="Arial" panose="020B0604020202020204" pitchFamily="34" charset="0"/>
                    <a:cs typeface="Arial" panose="020B0604020202020204" pitchFamily="34" charset="0"/>
                  </a:rPr>
                  <a:t>x of inequality </a:t>
                </a:r>
                <a:endParaRPr lang="en-GB" sz="1400">
                  <a:latin typeface="Arial" panose="020B0604020202020204" pitchFamily="34" charset="0"/>
                  <a:cs typeface="Arial" panose="020B0604020202020204" pitchFamily="34" charset="0"/>
                </a:endParaRPr>
              </a:p>
            </c:rich>
          </c:tx>
          <c:layout>
            <c:manualLayout>
              <c:xMode val="edge"/>
              <c:yMode val="edge"/>
              <c:x val="0.34680731512374147"/>
              <c:y val="0.94026462573747049"/>
            </c:manualLayout>
          </c:layout>
          <c:overlay val="0"/>
        </c:title>
        <c:numFmt formatCode="#,##0.0_ ;\-#,##0.0\ " sourceLinked="1"/>
        <c:majorTickMark val="out"/>
        <c:minorTickMark val="none"/>
        <c:tickLblPos val="high"/>
        <c:txPr>
          <a:bodyPr/>
          <a:lstStyle/>
          <a:p>
            <a:pPr>
              <a:defRPr sz="1200">
                <a:latin typeface="Arial" panose="020B0604020202020204" pitchFamily="34" charset="0"/>
                <a:cs typeface="Arial" panose="020B0604020202020204" pitchFamily="34" charset="0"/>
              </a:defRPr>
            </a:pPr>
            <a:endParaRPr lang="en-US"/>
          </a:p>
        </c:txPr>
        <c:crossAx val="170863232"/>
        <c:crosses val="autoZero"/>
        <c:crossBetween val="between"/>
      </c:valAx>
    </c:plotArea>
    <c:plotVisOnly val="1"/>
    <c:dispBlanksAs val="gap"/>
    <c:showDLblsOverMax val="0"/>
  </c:chart>
  <c:spPr>
    <a:ln>
      <a:noFill/>
    </a:ln>
  </c:spPr>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a:latin typeface="Arial" panose="020B0604020202020204" pitchFamily="34" charset="0"/>
                <a:cs typeface="Arial" panose="020B0604020202020204" pitchFamily="34" charset="0"/>
              </a:rPr>
              <a:t>Figure</a:t>
            </a:r>
            <a:r>
              <a:rPr lang="en-GB" sz="1400" baseline="0">
                <a:latin typeface="Arial" panose="020B0604020202020204" pitchFamily="34" charset="0"/>
                <a:cs typeface="Arial" panose="020B0604020202020204" pitchFamily="34" charset="0"/>
              </a:rPr>
              <a:t> 10.6.  The Relative Index of Inequality for the twenty largest contributors to DALY in men, 2014-16    </a:t>
            </a:r>
            <a:endParaRPr lang="en-GB" sz="1400">
              <a:latin typeface="Arial" panose="020B0604020202020204" pitchFamily="34" charset="0"/>
              <a:cs typeface="Arial" panose="020B0604020202020204" pitchFamily="34" charset="0"/>
            </a:endParaRPr>
          </a:p>
        </c:rich>
      </c:tx>
      <c:overlay val="0"/>
    </c:title>
    <c:autoTitleDeleted val="0"/>
    <c:plotArea>
      <c:layout/>
      <c:barChart>
        <c:barDir val="bar"/>
        <c:grouping val="clustered"/>
        <c:varyColors val="0"/>
        <c:ser>
          <c:idx val="0"/>
          <c:order val="0"/>
          <c:tx>
            <c:strRef>
              <c:f>'Data 10.6'!$B$5</c:f>
              <c:strCache>
                <c:ptCount val="1"/>
                <c:pt idx="0">
                  <c:v>RII</c:v>
                </c:pt>
              </c:strCache>
            </c:strRef>
          </c:tx>
          <c:spPr>
            <a:solidFill>
              <a:srgbClr val="B70D0D"/>
            </a:solidFill>
            <a:ln>
              <a:solidFill>
                <a:srgbClr val="B70D0D"/>
              </a:solidFill>
            </a:ln>
          </c:spPr>
          <c:invertIfNegative val="0"/>
          <c:cat>
            <c:strRef>
              <c:f>'Data 10.6'!$A$6:$A$25</c:f>
              <c:strCache>
                <c:ptCount val="20"/>
                <c:pt idx="0">
                  <c:v>Ischaemic heart disease</c:v>
                </c:pt>
                <c:pt idx="1">
                  <c:v>Drug use disorders</c:v>
                </c:pt>
                <c:pt idx="2">
                  <c:v>Depression</c:v>
                </c:pt>
                <c:pt idx="3">
                  <c:v>Lung cancer</c:v>
                </c:pt>
                <c:pt idx="4">
                  <c:v>Low back and neck pain</c:v>
                </c:pt>
                <c:pt idx="5">
                  <c:v>Stroke</c:v>
                </c:pt>
                <c:pt idx="6">
                  <c:v>Alcohol dependence</c:v>
                </c:pt>
                <c:pt idx="7">
                  <c:v>COPD</c:v>
                </c:pt>
                <c:pt idx="8">
                  <c:v>Sense organ diseases</c:v>
                </c:pt>
                <c:pt idx="9">
                  <c:v>Self-harm</c:v>
                </c:pt>
                <c:pt idx="10">
                  <c:v>Diabetes mellitus</c:v>
                </c:pt>
                <c:pt idx="11">
                  <c:v>Alzheimer's and other dementias</c:v>
                </c:pt>
                <c:pt idx="12">
                  <c:v>Anxiety disorders</c:v>
                </c:pt>
                <c:pt idx="13">
                  <c:v>Chronic liver diseases</c:v>
                </c:pt>
                <c:pt idx="14">
                  <c:v>Migraine</c:v>
                </c:pt>
                <c:pt idx="15">
                  <c:v>Colorectal cancer </c:v>
                </c:pt>
                <c:pt idx="16">
                  <c:v>Prostate cancer</c:v>
                </c:pt>
                <c:pt idx="17">
                  <c:v>Lower respiratory infections</c:v>
                </c:pt>
                <c:pt idx="18">
                  <c:v>Other cardiovascular/circulatory </c:v>
                </c:pt>
                <c:pt idx="19">
                  <c:v>Other musculoskeletal disorders</c:v>
                </c:pt>
              </c:strCache>
            </c:strRef>
          </c:cat>
          <c:val>
            <c:numRef>
              <c:f>'Data 10.6'!$B$6:$B$25</c:f>
              <c:numCache>
                <c:formatCode>#,##0.0_ ;\-#,##0.0\ </c:formatCode>
                <c:ptCount val="20"/>
                <c:pt idx="0">
                  <c:v>1.282714371687828</c:v>
                </c:pt>
                <c:pt idx="1">
                  <c:v>2.6440487606500493</c:v>
                </c:pt>
                <c:pt idx="2">
                  <c:v>1.1202002101293311</c:v>
                </c:pt>
                <c:pt idx="3">
                  <c:v>1.5685698226371985</c:v>
                </c:pt>
                <c:pt idx="4">
                  <c:v>0.27613844247307778</c:v>
                </c:pt>
                <c:pt idx="5">
                  <c:v>0.8737105110749096</c:v>
                </c:pt>
                <c:pt idx="6">
                  <c:v>2.3200659632405434</c:v>
                </c:pt>
                <c:pt idx="7">
                  <c:v>1.8285929362575788</c:v>
                </c:pt>
                <c:pt idx="8">
                  <c:v>-0.22450837933346077</c:v>
                </c:pt>
                <c:pt idx="9">
                  <c:v>1.2615312769199598</c:v>
                </c:pt>
                <c:pt idx="10">
                  <c:v>0.79981679608412659</c:v>
                </c:pt>
                <c:pt idx="11">
                  <c:v>0.4423300192972876</c:v>
                </c:pt>
                <c:pt idx="12">
                  <c:v>1.1189573046480383</c:v>
                </c:pt>
                <c:pt idx="13">
                  <c:v>2.2791705302696212</c:v>
                </c:pt>
                <c:pt idx="14">
                  <c:v>-1.524435916049696E-2</c:v>
                </c:pt>
                <c:pt idx="15">
                  <c:v>0.42173229465524492</c:v>
                </c:pt>
                <c:pt idx="16">
                  <c:v>7.7103609585512864E-2</c:v>
                </c:pt>
                <c:pt idx="17">
                  <c:v>1.2869020921573662</c:v>
                </c:pt>
                <c:pt idx="18">
                  <c:v>0.730248391426358</c:v>
                </c:pt>
                <c:pt idx="19">
                  <c:v>-6.8891595214404619E-2</c:v>
                </c:pt>
              </c:numCache>
            </c:numRef>
          </c:val>
          <c:extLst>
            <c:ext xmlns:c16="http://schemas.microsoft.com/office/drawing/2014/chart" uri="{C3380CC4-5D6E-409C-BE32-E72D297353CC}">
              <c16:uniqueId val="{00000000-396A-4B96-8360-3D5C7D57BEEE}"/>
            </c:ext>
          </c:extLst>
        </c:ser>
        <c:dLbls>
          <c:showLegendKey val="0"/>
          <c:showVal val="0"/>
          <c:showCatName val="0"/>
          <c:showSerName val="0"/>
          <c:showPercent val="0"/>
          <c:showBubbleSize val="0"/>
        </c:dLbls>
        <c:gapWidth val="150"/>
        <c:axId val="171213952"/>
        <c:axId val="171215488"/>
      </c:barChart>
      <c:catAx>
        <c:axId val="171213952"/>
        <c:scaling>
          <c:orientation val="maxMin"/>
        </c:scaling>
        <c:delete val="0"/>
        <c:axPos val="l"/>
        <c:numFmt formatCode="General" sourceLinked="1"/>
        <c:majorTickMark val="out"/>
        <c:minorTickMark val="none"/>
        <c:tickLblPos val="high"/>
        <c:txPr>
          <a:bodyPr/>
          <a:lstStyle/>
          <a:p>
            <a:pPr>
              <a:defRPr sz="1200">
                <a:latin typeface="Arial" panose="020B0604020202020204" pitchFamily="34" charset="0"/>
                <a:cs typeface="Arial" panose="020B0604020202020204" pitchFamily="34" charset="0"/>
              </a:defRPr>
            </a:pPr>
            <a:endParaRPr lang="en-US"/>
          </a:p>
        </c:txPr>
        <c:crossAx val="171215488"/>
        <c:crosses val="autoZero"/>
        <c:auto val="1"/>
        <c:lblAlgn val="ctr"/>
        <c:lblOffset val="100"/>
        <c:noMultiLvlLbl val="0"/>
      </c:catAx>
      <c:valAx>
        <c:axId val="171215488"/>
        <c:scaling>
          <c:orientation val="minMax"/>
        </c:scaling>
        <c:delete val="0"/>
        <c:axPos val="t"/>
        <c:majorGridlines/>
        <c:numFmt formatCode="#,##0.0_ ;\-#,##0.0\ "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71213952"/>
        <c:crosses val="autoZero"/>
        <c:crossBetween val="between"/>
      </c:valAx>
    </c:plotArea>
    <c:plotVisOnly val="1"/>
    <c:dispBlanksAs val="gap"/>
    <c:showDLblsOverMax val="0"/>
  </c:chart>
  <c:spPr>
    <a:ln>
      <a:noFill/>
    </a:ln>
  </c:spPr>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19059156067031E-2"/>
          <c:y val="0.15228540876834851"/>
          <c:w val="0.66716535433070911"/>
          <c:h val="0.79174751304235114"/>
        </c:manualLayout>
      </c:layout>
      <c:barChart>
        <c:barDir val="bar"/>
        <c:grouping val="clustered"/>
        <c:varyColors val="0"/>
        <c:ser>
          <c:idx val="0"/>
          <c:order val="0"/>
          <c:tx>
            <c:strRef>
              <c:f>'Data 10.7'!$B$5</c:f>
              <c:strCache>
                <c:ptCount val="1"/>
                <c:pt idx="0">
                  <c:v>RII</c:v>
                </c:pt>
              </c:strCache>
            </c:strRef>
          </c:tx>
          <c:spPr>
            <a:solidFill>
              <a:srgbClr val="B70D0D"/>
            </a:solidFill>
            <a:ln>
              <a:solidFill>
                <a:srgbClr val="B70D0D"/>
              </a:solidFill>
            </a:ln>
          </c:spPr>
          <c:invertIfNegative val="0"/>
          <c:cat>
            <c:strRef>
              <c:f>'Data 10.7'!$A$6:$A$24</c:f>
              <c:strCache>
                <c:ptCount val="19"/>
                <c:pt idx="0">
                  <c:v>Low back and neck pain</c:v>
                </c:pt>
                <c:pt idx="1">
                  <c:v>Ischaemic heart disease</c:v>
                </c:pt>
                <c:pt idx="2">
                  <c:v>Depression</c:v>
                </c:pt>
                <c:pt idx="3">
                  <c:v>Migraine</c:v>
                </c:pt>
                <c:pt idx="4">
                  <c:v>Alzheimer's and other dementias</c:v>
                </c:pt>
                <c:pt idx="5">
                  <c:v>Stroke</c:v>
                </c:pt>
                <c:pt idx="6">
                  <c:v>Anxiety disorders</c:v>
                </c:pt>
                <c:pt idx="7">
                  <c:v>Lung cancer</c:v>
                </c:pt>
                <c:pt idx="8">
                  <c:v>COPD</c:v>
                </c:pt>
                <c:pt idx="9">
                  <c:v>Sense organ diseases</c:v>
                </c:pt>
                <c:pt idx="10">
                  <c:v>Breast cancer</c:v>
                </c:pt>
                <c:pt idx="11">
                  <c:v>Drug use disorders</c:v>
                </c:pt>
                <c:pt idx="12">
                  <c:v>Diabetes mellitus</c:v>
                </c:pt>
                <c:pt idx="13">
                  <c:v>Osteoarthritis</c:v>
                </c:pt>
                <c:pt idx="14">
                  <c:v>Colorectal cancer</c:v>
                </c:pt>
                <c:pt idx="15">
                  <c:v>Other musculoskeletal disorders</c:v>
                </c:pt>
                <c:pt idx="16">
                  <c:v>Lower respiratory infections</c:v>
                </c:pt>
                <c:pt idx="17">
                  <c:v>Chronic liver diseases</c:v>
                </c:pt>
                <c:pt idx="18">
                  <c:v>Gynecological diseases</c:v>
                </c:pt>
              </c:strCache>
            </c:strRef>
          </c:cat>
          <c:val>
            <c:numRef>
              <c:f>'Data 10.7'!$B$6:$B$24</c:f>
              <c:numCache>
                <c:formatCode>#,##0.0_ ;\-#,##0.0\ </c:formatCode>
                <c:ptCount val="19"/>
                <c:pt idx="0">
                  <c:v>0.37753802069074216</c:v>
                </c:pt>
                <c:pt idx="1">
                  <c:v>1.3753040221588084</c:v>
                </c:pt>
                <c:pt idx="2">
                  <c:v>0.93953277512815769</c:v>
                </c:pt>
                <c:pt idx="3">
                  <c:v>2.9248887786165391E-2</c:v>
                </c:pt>
                <c:pt idx="4">
                  <c:v>0.29493516273690745</c:v>
                </c:pt>
                <c:pt idx="5">
                  <c:v>0.73323583466389652</c:v>
                </c:pt>
                <c:pt idx="6">
                  <c:v>0.93953277512815769</c:v>
                </c:pt>
                <c:pt idx="7">
                  <c:v>1.6557509141145921</c:v>
                </c:pt>
                <c:pt idx="8">
                  <c:v>1.9973740565601494</c:v>
                </c:pt>
                <c:pt idx="9">
                  <c:v>-0.20120868609336398</c:v>
                </c:pt>
                <c:pt idx="10">
                  <c:v>0.15217064296980232</c:v>
                </c:pt>
                <c:pt idx="11">
                  <c:v>2.9083537752161095</c:v>
                </c:pt>
                <c:pt idx="12">
                  <c:v>1.0242488947906581</c:v>
                </c:pt>
                <c:pt idx="13">
                  <c:v>0.27331295927492083</c:v>
                </c:pt>
                <c:pt idx="14">
                  <c:v>0.38814394274266056</c:v>
                </c:pt>
                <c:pt idx="15">
                  <c:v>-0.11825675426371871</c:v>
                </c:pt>
                <c:pt idx="16">
                  <c:v>1.0646790184902841</c:v>
                </c:pt>
                <c:pt idx="17">
                  <c:v>1.9973740565601494</c:v>
                </c:pt>
                <c:pt idx="18">
                  <c:v>0.18788633963729739</c:v>
                </c:pt>
              </c:numCache>
            </c:numRef>
          </c:val>
          <c:extLst>
            <c:ext xmlns:c16="http://schemas.microsoft.com/office/drawing/2014/chart" uri="{C3380CC4-5D6E-409C-BE32-E72D297353CC}">
              <c16:uniqueId val="{00000000-2517-4EA6-8412-3B0493A2EF53}"/>
            </c:ext>
          </c:extLst>
        </c:ser>
        <c:dLbls>
          <c:showLegendKey val="0"/>
          <c:showVal val="0"/>
          <c:showCatName val="0"/>
          <c:showSerName val="0"/>
          <c:showPercent val="0"/>
          <c:showBubbleSize val="0"/>
        </c:dLbls>
        <c:gapWidth val="150"/>
        <c:axId val="171269120"/>
        <c:axId val="171287296"/>
      </c:barChart>
      <c:catAx>
        <c:axId val="171269120"/>
        <c:scaling>
          <c:orientation val="maxMin"/>
        </c:scaling>
        <c:delete val="0"/>
        <c:axPos val="l"/>
        <c:numFmt formatCode="General" sourceLinked="1"/>
        <c:majorTickMark val="out"/>
        <c:minorTickMark val="none"/>
        <c:tickLblPos val="high"/>
        <c:txPr>
          <a:bodyPr/>
          <a:lstStyle/>
          <a:p>
            <a:pPr>
              <a:defRPr sz="1200">
                <a:latin typeface="Arial" panose="020B0604020202020204" pitchFamily="34" charset="0"/>
                <a:cs typeface="Arial" panose="020B0604020202020204" pitchFamily="34" charset="0"/>
              </a:defRPr>
            </a:pPr>
            <a:endParaRPr lang="en-US"/>
          </a:p>
        </c:txPr>
        <c:crossAx val="171287296"/>
        <c:crosses val="autoZero"/>
        <c:auto val="1"/>
        <c:lblAlgn val="ctr"/>
        <c:lblOffset val="100"/>
        <c:noMultiLvlLbl val="0"/>
      </c:catAx>
      <c:valAx>
        <c:axId val="171287296"/>
        <c:scaling>
          <c:orientation val="minMax"/>
          <c:max val="3"/>
        </c:scaling>
        <c:delete val="0"/>
        <c:axPos val="t"/>
        <c:majorGridlines/>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a:t>
                </a:r>
                <a:r>
                  <a:rPr lang="en-GB" sz="1400" baseline="0">
                    <a:latin typeface="Arial" panose="020B0604020202020204" pitchFamily="34" charset="0"/>
                    <a:cs typeface="Arial" panose="020B0604020202020204" pitchFamily="34" charset="0"/>
                  </a:rPr>
                  <a:t> 10.7.  The Relative Index of Inequality for the twenty largest contributors to DALY in women, 2014-16   </a:t>
                </a:r>
                <a:endParaRPr lang="en-GB" sz="1400">
                  <a:latin typeface="Arial" panose="020B0604020202020204" pitchFamily="34" charset="0"/>
                  <a:cs typeface="Arial" panose="020B0604020202020204" pitchFamily="34" charset="0"/>
                </a:endParaRPr>
              </a:p>
            </c:rich>
          </c:tx>
          <c:layout>
            <c:manualLayout>
              <c:xMode val="edge"/>
              <c:yMode val="edge"/>
              <c:x val="0.1029077289751447"/>
              <c:y val="1.7666547550100841E-2"/>
            </c:manualLayout>
          </c:layout>
          <c:overlay val="0"/>
        </c:title>
        <c:numFmt formatCode="#,##0.0_ ;\-#,##0.0\ "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71269120"/>
        <c:crosses val="autoZero"/>
        <c:crossBetween val="between"/>
      </c:valAx>
    </c:plotArea>
    <c:plotVisOnly val="1"/>
    <c:dispBlanksAs val="gap"/>
    <c:showDLblsOverMax val="0"/>
  </c:chart>
  <c:spPr>
    <a:ln>
      <a:noFill/>
    </a:ln>
  </c:sp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10925960853943"/>
          <c:y val="8.5768920884535055E-2"/>
          <c:w val="0.76043648840769906"/>
          <c:h val="0.87065289977185489"/>
        </c:manualLayout>
      </c:layout>
      <c:barChart>
        <c:barDir val="bar"/>
        <c:grouping val="clustered"/>
        <c:varyColors val="0"/>
        <c:ser>
          <c:idx val="0"/>
          <c:order val="0"/>
          <c:tx>
            <c:strRef>
              <c:f>'Data 1.8'!$B$8</c:f>
              <c:strCache>
                <c:ptCount val="1"/>
                <c:pt idx="0">
                  <c:v>Net migration</c:v>
                </c:pt>
              </c:strCache>
            </c:strRef>
          </c:tx>
          <c:spPr>
            <a:solidFill>
              <a:srgbClr val="7F7F7F"/>
            </a:solidFill>
            <a:ln w="12700">
              <a:solidFill>
                <a:schemeClr val="bg1">
                  <a:lumMod val="50000"/>
                </a:schemeClr>
              </a:solidFill>
              <a:prstDash val="solid"/>
            </a:ln>
          </c:spPr>
          <c:invertIfNegative val="0"/>
          <c:dPt>
            <c:idx val="1"/>
            <c:invertIfNegative val="0"/>
            <c:bubble3D val="0"/>
            <c:spPr>
              <a:solidFill>
                <a:schemeClr val="bg1">
                  <a:lumMod val="75000"/>
                </a:schemeClr>
              </a:solidFill>
              <a:ln w="12700">
                <a:solidFill>
                  <a:schemeClr val="bg1">
                    <a:lumMod val="50000"/>
                  </a:schemeClr>
                </a:solidFill>
                <a:prstDash val="solid"/>
              </a:ln>
            </c:spPr>
            <c:extLst>
              <c:ext xmlns:c16="http://schemas.microsoft.com/office/drawing/2014/chart" uri="{C3380CC4-5D6E-409C-BE32-E72D297353CC}">
                <c16:uniqueId val="{00000001-1CB3-41EF-B696-4C93C8581683}"/>
              </c:ext>
            </c:extLst>
          </c:dPt>
          <c:dPt>
            <c:idx val="8"/>
            <c:invertIfNegative val="0"/>
            <c:bubble3D val="0"/>
            <c:spPr>
              <a:solidFill>
                <a:schemeClr val="bg1">
                  <a:lumMod val="85000"/>
                </a:schemeClr>
              </a:solidFill>
              <a:ln w="12700">
                <a:solidFill>
                  <a:schemeClr val="bg1">
                    <a:lumMod val="50000"/>
                  </a:schemeClr>
                </a:solidFill>
                <a:prstDash val="solid"/>
              </a:ln>
            </c:spPr>
            <c:extLst>
              <c:ext xmlns:c16="http://schemas.microsoft.com/office/drawing/2014/chart" uri="{C3380CC4-5D6E-409C-BE32-E72D297353CC}">
                <c16:uniqueId val="{00000003-1CB3-41EF-B696-4C93C8581683}"/>
              </c:ext>
            </c:extLst>
          </c:dPt>
          <c:dPt>
            <c:idx val="9"/>
            <c:invertIfNegative val="0"/>
            <c:bubble3D val="0"/>
            <c:spPr>
              <a:solidFill>
                <a:schemeClr val="bg1">
                  <a:lumMod val="50000"/>
                </a:schemeClr>
              </a:solidFill>
              <a:ln w="12700">
                <a:solidFill>
                  <a:schemeClr val="bg1">
                    <a:lumMod val="50000"/>
                  </a:schemeClr>
                </a:solidFill>
                <a:prstDash val="solid"/>
              </a:ln>
            </c:spPr>
            <c:extLst>
              <c:ext xmlns:c16="http://schemas.microsoft.com/office/drawing/2014/chart" uri="{C3380CC4-5D6E-409C-BE32-E72D297353CC}">
                <c16:uniqueId val="{00000005-1CB3-41EF-B696-4C93C8581683}"/>
              </c:ext>
            </c:extLst>
          </c:dPt>
          <c:dPt>
            <c:idx val="20"/>
            <c:invertIfNegative val="0"/>
            <c:bubble3D val="0"/>
            <c:extLst>
              <c:ext xmlns:c16="http://schemas.microsoft.com/office/drawing/2014/chart" uri="{C3380CC4-5D6E-409C-BE32-E72D297353CC}">
                <c16:uniqueId val="{00000006-1CB3-41EF-B696-4C93C8581683}"/>
              </c:ext>
            </c:extLst>
          </c:dPt>
          <c:dPt>
            <c:idx val="21"/>
            <c:invertIfNegative val="0"/>
            <c:bubble3D val="0"/>
            <c:extLst>
              <c:ext xmlns:c16="http://schemas.microsoft.com/office/drawing/2014/chart" uri="{C3380CC4-5D6E-409C-BE32-E72D297353CC}">
                <c16:uniqueId val="{00000007-1CB3-41EF-B696-4C93C8581683}"/>
              </c:ext>
            </c:extLst>
          </c:dPt>
          <c:dPt>
            <c:idx val="25"/>
            <c:invertIfNegative val="0"/>
            <c:bubble3D val="0"/>
            <c:extLst>
              <c:ext xmlns:c16="http://schemas.microsoft.com/office/drawing/2014/chart" uri="{C3380CC4-5D6E-409C-BE32-E72D297353CC}">
                <c16:uniqueId val="{00000008-1CB3-41EF-B696-4C93C8581683}"/>
              </c:ext>
            </c:extLst>
          </c:dPt>
          <c:cat>
            <c:strRef>
              <c:f>'Data 1.8'!$I$9:$I$41</c:f>
              <c:strCache>
                <c:ptCount val="33"/>
                <c:pt idx="0">
                  <c:v>Na h-Eileanan Siar    -4.8%</c:v>
                </c:pt>
                <c:pt idx="1">
                  <c:v>Inverclyde    -3.8%</c:v>
                </c:pt>
                <c:pt idx="2">
                  <c:v>Argyll and Bute    -3.4%</c:v>
                </c:pt>
                <c:pt idx="3">
                  <c:v>North Ayrshire    -2.1%</c:v>
                </c:pt>
                <c:pt idx="4">
                  <c:v>Dumfries and Galloway    -1.5%</c:v>
                </c:pt>
                <c:pt idx="5">
                  <c:v>South Ayrshire    -0.9%</c:v>
                </c:pt>
                <c:pt idx="6">
                  <c:v>West Dunbartonshire    -0.7%</c:v>
                </c:pt>
                <c:pt idx="7">
                  <c:v>East Ayrshire    -0.1%</c:v>
                </c:pt>
                <c:pt idx="8">
                  <c:v>Shetland Islands    0.5%</c:v>
                </c:pt>
                <c:pt idx="9">
                  <c:v>Clackmannanshire    0.3%</c:v>
                </c:pt>
                <c:pt idx="10">
                  <c:v>Orkney Islands    0.5%</c:v>
                </c:pt>
                <c:pt idx="11">
                  <c:v>Dundee City    0.7%</c:v>
                </c:pt>
                <c:pt idx="12">
                  <c:v>North Lanarkshire    1.0%</c:v>
                </c:pt>
                <c:pt idx="13">
                  <c:v>Highland    1.7%</c:v>
                </c:pt>
                <c:pt idx="14">
                  <c:v>Angus    1.8%</c:v>
                </c:pt>
                <c:pt idx="15">
                  <c:v>Fife    1.9%</c:v>
                </c:pt>
                <c:pt idx="16">
                  <c:v>Scottish Borders    2.0%</c:v>
                </c:pt>
                <c:pt idx="17">
                  <c:v>Renfrewshire    2.1%</c:v>
                </c:pt>
                <c:pt idx="18">
                  <c:v>South Lanarkshire    2.4%</c:v>
                </c:pt>
                <c:pt idx="19">
                  <c:v>Aberdeen City    3.2%</c:v>
                </c:pt>
                <c:pt idx="20">
                  <c:v>Scotland    3.2%</c:v>
                </c:pt>
                <c:pt idx="21">
                  <c:v>Glasgow City    4.0%</c:v>
                </c:pt>
                <c:pt idx="22">
                  <c:v>Moray    4.4%</c:v>
                </c:pt>
                <c:pt idx="23">
                  <c:v>Falkirk    4.4%</c:v>
                </c:pt>
                <c:pt idx="24">
                  <c:v>Stirling    4.5%</c:v>
                </c:pt>
                <c:pt idx="25">
                  <c:v>Perth and Kinross    4.5%</c:v>
                </c:pt>
                <c:pt idx="26">
                  <c:v>East Dunbartonshire    4.7%</c:v>
                </c:pt>
                <c:pt idx="27">
                  <c:v>West Lothian    6.6%</c:v>
                </c:pt>
                <c:pt idx="28">
                  <c:v>Aberdeenshire    7.1%</c:v>
                </c:pt>
                <c:pt idx="29">
                  <c:v>East Renfrewshire    7.6%</c:v>
                </c:pt>
                <c:pt idx="30">
                  <c:v>City of Edinburgh    7.7%</c:v>
                </c:pt>
                <c:pt idx="31">
                  <c:v>East Lothian    8.6%</c:v>
                </c:pt>
                <c:pt idx="32">
                  <c:v>Midlothian    13.3%</c:v>
                </c:pt>
              </c:strCache>
            </c:strRef>
          </c:cat>
          <c:val>
            <c:numRef>
              <c:f>'Data 1.8'!$B$9:$B$41</c:f>
              <c:numCache>
                <c:formatCode>0.0%</c:formatCode>
                <c:ptCount val="33"/>
                <c:pt idx="0">
                  <c:v>4.4981412639405194E-3</c:v>
                </c:pt>
                <c:pt idx="1">
                  <c:v>-1.78120262758969E-3</c:v>
                </c:pt>
                <c:pt idx="2">
                  <c:v>1.4323424767588699E-2</c:v>
                </c:pt>
                <c:pt idx="3">
                  <c:v>7.5723011259106595E-3</c:v>
                </c:pt>
                <c:pt idx="4">
                  <c:v>2.71468699839486E-2</c:v>
                </c:pt>
                <c:pt idx="5">
                  <c:v>3.7129901307015205E-2</c:v>
                </c:pt>
                <c:pt idx="6">
                  <c:v>6.9886490095704403E-3</c:v>
                </c:pt>
                <c:pt idx="7">
                  <c:v>9.4435351882160411E-3</c:v>
                </c:pt>
                <c:pt idx="8">
                  <c:v>-3.27586206896552E-3</c:v>
                </c:pt>
                <c:pt idx="9">
                  <c:v>6.19279454722493E-3</c:v>
                </c:pt>
                <c:pt idx="10">
                  <c:v>2.82379862700229E-2</c:v>
                </c:pt>
                <c:pt idx="11">
                  <c:v>6.1711742092129193E-3</c:v>
                </c:pt>
                <c:pt idx="12">
                  <c:v>1.1382185686083901E-2</c:v>
                </c:pt>
                <c:pt idx="13">
                  <c:v>2.9735485794607497E-2</c:v>
                </c:pt>
                <c:pt idx="14">
                  <c:v>4.0997253690353598E-2</c:v>
                </c:pt>
                <c:pt idx="15">
                  <c:v>2.5471876434531398E-2</c:v>
                </c:pt>
                <c:pt idx="16">
                  <c:v>4.1639745044966404E-2</c:v>
                </c:pt>
                <c:pt idx="17">
                  <c:v>3.1097595634627398E-2</c:v>
                </c:pt>
                <c:pt idx="18">
                  <c:v>3.3667612740460401E-2</c:v>
                </c:pt>
                <c:pt idx="19">
                  <c:v>1.1186042464323E-2</c:v>
                </c:pt>
                <c:pt idx="20">
                  <c:v>3.3778933150776201E-2</c:v>
                </c:pt>
                <c:pt idx="21">
                  <c:v>1.89669468515779E-2</c:v>
                </c:pt>
                <c:pt idx="22">
                  <c:v>5.5709378578120104E-2</c:v>
                </c:pt>
                <c:pt idx="23">
                  <c:v>4.3832350357635795E-2</c:v>
                </c:pt>
                <c:pt idx="24">
                  <c:v>5.3461333333333298E-2</c:v>
                </c:pt>
                <c:pt idx="25">
                  <c:v>6.5476506503849188E-2</c:v>
                </c:pt>
                <c:pt idx="26">
                  <c:v>6.1883950158080701E-2</c:v>
                </c:pt>
                <c:pt idx="27">
                  <c:v>4.1625492699716896E-2</c:v>
                </c:pt>
                <c:pt idx="28">
                  <c:v>5.5932720546168803E-2</c:v>
                </c:pt>
                <c:pt idx="29">
                  <c:v>7.9191983797036597E-2</c:v>
                </c:pt>
                <c:pt idx="30">
                  <c:v>5.2325650176469403E-2</c:v>
                </c:pt>
                <c:pt idx="31">
                  <c:v>8.2976270535113805E-2</c:v>
                </c:pt>
                <c:pt idx="32">
                  <c:v>0.109152465861641</c:v>
                </c:pt>
              </c:numCache>
            </c:numRef>
          </c:val>
          <c:extLst>
            <c:ext xmlns:c16="http://schemas.microsoft.com/office/drawing/2014/chart" uri="{C3380CC4-5D6E-409C-BE32-E72D297353CC}">
              <c16:uniqueId val="{00000009-1CB3-41EF-B696-4C93C8581683}"/>
            </c:ext>
          </c:extLst>
        </c:ser>
        <c:ser>
          <c:idx val="1"/>
          <c:order val="1"/>
          <c:tx>
            <c:strRef>
              <c:f>'Data 1.8'!$C$8</c:f>
              <c:strCache>
                <c:ptCount val="1"/>
                <c:pt idx="0">
                  <c:v>Natural change</c:v>
                </c:pt>
              </c:strCache>
            </c:strRef>
          </c:tx>
          <c:spPr>
            <a:solidFill>
              <a:srgbClr val="CBE7E4"/>
            </a:solidFill>
            <a:ln>
              <a:solidFill>
                <a:srgbClr val="2DA197"/>
              </a:solidFill>
            </a:ln>
          </c:spPr>
          <c:invertIfNegative val="0"/>
          <c:dPt>
            <c:idx val="4"/>
            <c:invertIfNegative val="0"/>
            <c:bubble3D val="0"/>
            <c:spPr>
              <a:solidFill>
                <a:srgbClr val="D5ECEA"/>
              </a:solidFill>
              <a:ln>
                <a:solidFill>
                  <a:srgbClr val="2DA197"/>
                </a:solidFill>
              </a:ln>
            </c:spPr>
            <c:extLst>
              <c:ext xmlns:c16="http://schemas.microsoft.com/office/drawing/2014/chart" uri="{C3380CC4-5D6E-409C-BE32-E72D297353CC}">
                <c16:uniqueId val="{0000000B-1CB3-41EF-B696-4C93C8581683}"/>
              </c:ext>
            </c:extLst>
          </c:dPt>
          <c:dPt>
            <c:idx val="8"/>
            <c:invertIfNegative val="0"/>
            <c:bubble3D val="0"/>
            <c:spPr>
              <a:solidFill>
                <a:srgbClr val="2DA197"/>
              </a:solidFill>
              <a:ln>
                <a:solidFill>
                  <a:srgbClr val="2DA197"/>
                </a:solidFill>
              </a:ln>
            </c:spPr>
            <c:extLst>
              <c:ext xmlns:c16="http://schemas.microsoft.com/office/drawing/2014/chart" uri="{C3380CC4-5D6E-409C-BE32-E72D297353CC}">
                <c16:uniqueId val="{0000000D-1CB3-41EF-B696-4C93C8581683}"/>
              </c:ext>
            </c:extLst>
          </c:dPt>
          <c:dPt>
            <c:idx val="9"/>
            <c:invertIfNegative val="0"/>
            <c:bubble3D val="0"/>
            <c:spPr>
              <a:solidFill>
                <a:srgbClr val="D5ECEA"/>
              </a:solidFill>
              <a:ln>
                <a:solidFill>
                  <a:srgbClr val="2DA197"/>
                </a:solidFill>
              </a:ln>
            </c:spPr>
            <c:extLst>
              <c:ext xmlns:c16="http://schemas.microsoft.com/office/drawing/2014/chart" uri="{C3380CC4-5D6E-409C-BE32-E72D297353CC}">
                <c16:uniqueId val="{0000000F-1CB3-41EF-B696-4C93C8581683}"/>
              </c:ext>
            </c:extLst>
          </c:dPt>
          <c:dPt>
            <c:idx val="10"/>
            <c:invertIfNegative val="0"/>
            <c:bubble3D val="0"/>
            <c:spPr>
              <a:solidFill>
                <a:srgbClr val="D5ECEA"/>
              </a:solidFill>
              <a:ln>
                <a:solidFill>
                  <a:srgbClr val="2DA197"/>
                </a:solidFill>
              </a:ln>
            </c:spPr>
            <c:extLst>
              <c:ext xmlns:c16="http://schemas.microsoft.com/office/drawing/2014/chart" uri="{C3380CC4-5D6E-409C-BE32-E72D297353CC}">
                <c16:uniqueId val="{00000011-1CB3-41EF-B696-4C93C8581683}"/>
              </c:ext>
            </c:extLst>
          </c:dPt>
          <c:dPt>
            <c:idx val="11"/>
            <c:invertIfNegative val="0"/>
            <c:bubble3D val="0"/>
            <c:spPr>
              <a:solidFill>
                <a:srgbClr val="2DA197"/>
              </a:solidFill>
              <a:ln>
                <a:solidFill>
                  <a:srgbClr val="2DA197"/>
                </a:solidFill>
              </a:ln>
            </c:spPr>
            <c:extLst>
              <c:ext xmlns:c16="http://schemas.microsoft.com/office/drawing/2014/chart" uri="{C3380CC4-5D6E-409C-BE32-E72D297353CC}">
                <c16:uniqueId val="{00000013-1CB3-41EF-B696-4C93C8581683}"/>
              </c:ext>
            </c:extLst>
          </c:dPt>
          <c:dPt>
            <c:idx val="19"/>
            <c:invertIfNegative val="0"/>
            <c:bubble3D val="0"/>
            <c:spPr>
              <a:solidFill>
                <a:srgbClr val="2DA197"/>
              </a:solidFill>
              <a:ln>
                <a:solidFill>
                  <a:srgbClr val="2DA197"/>
                </a:solidFill>
              </a:ln>
            </c:spPr>
            <c:extLst>
              <c:ext xmlns:c16="http://schemas.microsoft.com/office/drawing/2014/chart" uri="{C3380CC4-5D6E-409C-BE32-E72D297353CC}">
                <c16:uniqueId val="{00000015-1CB3-41EF-B696-4C93C8581683}"/>
              </c:ext>
            </c:extLst>
          </c:dPt>
          <c:dPt>
            <c:idx val="21"/>
            <c:invertIfNegative val="0"/>
            <c:bubble3D val="0"/>
            <c:spPr>
              <a:solidFill>
                <a:srgbClr val="2DA197"/>
              </a:solidFill>
              <a:ln>
                <a:solidFill>
                  <a:srgbClr val="2DA197"/>
                </a:solidFill>
              </a:ln>
            </c:spPr>
            <c:extLst>
              <c:ext xmlns:c16="http://schemas.microsoft.com/office/drawing/2014/chart" uri="{C3380CC4-5D6E-409C-BE32-E72D297353CC}">
                <c16:uniqueId val="{00000017-1CB3-41EF-B696-4C93C8581683}"/>
              </c:ext>
            </c:extLst>
          </c:dPt>
          <c:dPt>
            <c:idx val="27"/>
            <c:invertIfNegative val="0"/>
            <c:bubble3D val="0"/>
            <c:spPr>
              <a:solidFill>
                <a:srgbClr val="2DA197"/>
              </a:solidFill>
              <a:ln>
                <a:solidFill>
                  <a:srgbClr val="2DA197"/>
                </a:solidFill>
              </a:ln>
            </c:spPr>
            <c:extLst>
              <c:ext xmlns:c16="http://schemas.microsoft.com/office/drawing/2014/chart" uri="{C3380CC4-5D6E-409C-BE32-E72D297353CC}">
                <c16:uniqueId val="{00000019-1CB3-41EF-B696-4C93C8581683}"/>
              </c:ext>
            </c:extLst>
          </c:dPt>
          <c:dPt>
            <c:idx val="28"/>
            <c:invertIfNegative val="0"/>
            <c:bubble3D val="0"/>
            <c:spPr>
              <a:solidFill>
                <a:srgbClr val="2DA197"/>
              </a:solidFill>
              <a:ln>
                <a:solidFill>
                  <a:srgbClr val="2DA197"/>
                </a:solidFill>
              </a:ln>
            </c:spPr>
            <c:extLst>
              <c:ext xmlns:c16="http://schemas.microsoft.com/office/drawing/2014/chart" uri="{C3380CC4-5D6E-409C-BE32-E72D297353CC}">
                <c16:uniqueId val="{0000001B-1CB3-41EF-B696-4C93C8581683}"/>
              </c:ext>
            </c:extLst>
          </c:dPt>
          <c:dPt>
            <c:idx val="29"/>
            <c:invertIfNegative val="0"/>
            <c:bubble3D val="0"/>
            <c:spPr>
              <a:solidFill>
                <a:srgbClr val="2DA197"/>
              </a:solidFill>
              <a:ln>
                <a:solidFill>
                  <a:srgbClr val="2DA197"/>
                </a:solidFill>
              </a:ln>
            </c:spPr>
            <c:extLst>
              <c:ext xmlns:c16="http://schemas.microsoft.com/office/drawing/2014/chart" uri="{C3380CC4-5D6E-409C-BE32-E72D297353CC}">
                <c16:uniqueId val="{0000001D-1CB3-41EF-B696-4C93C8581683}"/>
              </c:ext>
            </c:extLst>
          </c:dPt>
          <c:dPt>
            <c:idx val="30"/>
            <c:invertIfNegative val="0"/>
            <c:bubble3D val="0"/>
            <c:spPr>
              <a:solidFill>
                <a:srgbClr val="2DA197"/>
              </a:solidFill>
              <a:ln>
                <a:solidFill>
                  <a:srgbClr val="2DA197"/>
                </a:solidFill>
              </a:ln>
            </c:spPr>
            <c:extLst>
              <c:ext xmlns:c16="http://schemas.microsoft.com/office/drawing/2014/chart" uri="{C3380CC4-5D6E-409C-BE32-E72D297353CC}">
                <c16:uniqueId val="{0000001F-1CB3-41EF-B696-4C93C8581683}"/>
              </c:ext>
            </c:extLst>
          </c:dPt>
          <c:dPt>
            <c:idx val="31"/>
            <c:invertIfNegative val="0"/>
            <c:bubble3D val="0"/>
            <c:spPr>
              <a:solidFill>
                <a:srgbClr val="2DA197"/>
              </a:solidFill>
              <a:ln>
                <a:solidFill>
                  <a:srgbClr val="2DA197"/>
                </a:solidFill>
              </a:ln>
            </c:spPr>
            <c:extLst>
              <c:ext xmlns:c16="http://schemas.microsoft.com/office/drawing/2014/chart" uri="{C3380CC4-5D6E-409C-BE32-E72D297353CC}">
                <c16:uniqueId val="{00000021-1CB3-41EF-B696-4C93C8581683}"/>
              </c:ext>
            </c:extLst>
          </c:dPt>
          <c:dPt>
            <c:idx val="32"/>
            <c:invertIfNegative val="0"/>
            <c:bubble3D val="0"/>
            <c:spPr>
              <a:solidFill>
                <a:srgbClr val="2DA197"/>
              </a:solidFill>
              <a:ln>
                <a:solidFill>
                  <a:srgbClr val="2DA197"/>
                </a:solidFill>
              </a:ln>
            </c:spPr>
            <c:extLst>
              <c:ext xmlns:c16="http://schemas.microsoft.com/office/drawing/2014/chart" uri="{C3380CC4-5D6E-409C-BE32-E72D297353CC}">
                <c16:uniqueId val="{00000023-1CB3-41EF-B696-4C93C8581683}"/>
              </c:ext>
            </c:extLst>
          </c:dPt>
          <c:cat>
            <c:strRef>
              <c:f>'Data 1.8'!$I$9:$I$41</c:f>
              <c:strCache>
                <c:ptCount val="33"/>
                <c:pt idx="0">
                  <c:v>Na h-Eileanan Siar    -4.8%</c:v>
                </c:pt>
                <c:pt idx="1">
                  <c:v>Inverclyde    -3.8%</c:v>
                </c:pt>
                <c:pt idx="2">
                  <c:v>Argyll and Bute    -3.4%</c:v>
                </c:pt>
                <c:pt idx="3">
                  <c:v>North Ayrshire    -2.1%</c:v>
                </c:pt>
                <c:pt idx="4">
                  <c:v>Dumfries and Galloway    -1.5%</c:v>
                </c:pt>
                <c:pt idx="5">
                  <c:v>South Ayrshire    -0.9%</c:v>
                </c:pt>
                <c:pt idx="6">
                  <c:v>West Dunbartonshire    -0.7%</c:v>
                </c:pt>
                <c:pt idx="7">
                  <c:v>East Ayrshire    -0.1%</c:v>
                </c:pt>
                <c:pt idx="8">
                  <c:v>Shetland Islands    0.5%</c:v>
                </c:pt>
                <c:pt idx="9">
                  <c:v>Clackmannanshire    0.3%</c:v>
                </c:pt>
                <c:pt idx="10">
                  <c:v>Orkney Islands    0.5%</c:v>
                </c:pt>
                <c:pt idx="11">
                  <c:v>Dundee City    0.7%</c:v>
                </c:pt>
                <c:pt idx="12">
                  <c:v>North Lanarkshire    1.0%</c:v>
                </c:pt>
                <c:pt idx="13">
                  <c:v>Highland    1.7%</c:v>
                </c:pt>
                <c:pt idx="14">
                  <c:v>Angus    1.8%</c:v>
                </c:pt>
                <c:pt idx="15">
                  <c:v>Fife    1.9%</c:v>
                </c:pt>
                <c:pt idx="16">
                  <c:v>Scottish Borders    2.0%</c:v>
                </c:pt>
                <c:pt idx="17">
                  <c:v>Renfrewshire    2.1%</c:v>
                </c:pt>
                <c:pt idx="18">
                  <c:v>South Lanarkshire    2.4%</c:v>
                </c:pt>
                <c:pt idx="19">
                  <c:v>Aberdeen City    3.2%</c:v>
                </c:pt>
                <c:pt idx="20">
                  <c:v>Scotland    3.2%</c:v>
                </c:pt>
                <c:pt idx="21">
                  <c:v>Glasgow City    4.0%</c:v>
                </c:pt>
                <c:pt idx="22">
                  <c:v>Moray    4.4%</c:v>
                </c:pt>
                <c:pt idx="23">
                  <c:v>Falkirk    4.4%</c:v>
                </c:pt>
                <c:pt idx="24">
                  <c:v>Stirling    4.5%</c:v>
                </c:pt>
                <c:pt idx="25">
                  <c:v>Perth and Kinross    4.5%</c:v>
                </c:pt>
                <c:pt idx="26">
                  <c:v>East Dunbartonshire    4.7%</c:v>
                </c:pt>
                <c:pt idx="27">
                  <c:v>West Lothian    6.6%</c:v>
                </c:pt>
                <c:pt idx="28">
                  <c:v>Aberdeenshire    7.1%</c:v>
                </c:pt>
                <c:pt idx="29">
                  <c:v>East Renfrewshire    7.6%</c:v>
                </c:pt>
                <c:pt idx="30">
                  <c:v>City of Edinburgh    7.7%</c:v>
                </c:pt>
                <c:pt idx="31">
                  <c:v>East Lothian    8.6%</c:v>
                </c:pt>
                <c:pt idx="32">
                  <c:v>Midlothian    13.3%</c:v>
                </c:pt>
              </c:strCache>
            </c:strRef>
          </c:cat>
          <c:val>
            <c:numRef>
              <c:f>'Data 1.8'!$C$9:$C$41</c:f>
              <c:numCache>
                <c:formatCode>0.0%</c:formatCode>
                <c:ptCount val="33"/>
                <c:pt idx="0">
                  <c:v>-4.8438661710037197E-2</c:v>
                </c:pt>
                <c:pt idx="1">
                  <c:v>-3.3691258211217795E-2</c:v>
                </c:pt>
                <c:pt idx="2">
                  <c:v>-4.6734764145529704E-2</c:v>
                </c:pt>
                <c:pt idx="3">
                  <c:v>-2.9060269335491898E-2</c:v>
                </c:pt>
                <c:pt idx="4">
                  <c:v>-4.2295345104333901E-2</c:v>
                </c:pt>
                <c:pt idx="5">
                  <c:v>-4.4963101271450201E-2</c:v>
                </c:pt>
                <c:pt idx="6">
                  <c:v>-1.33095926997552E-2</c:v>
                </c:pt>
                <c:pt idx="7">
                  <c:v>-1.1587561374795399E-2</c:v>
                </c:pt>
                <c:pt idx="8">
                  <c:v>8.7068965517241408E-3</c:v>
                </c:pt>
                <c:pt idx="9">
                  <c:v>-2.1421616358325204E-3</c:v>
                </c:pt>
                <c:pt idx="10">
                  <c:v>-1.8718535469107601E-2</c:v>
                </c:pt>
                <c:pt idx="11">
                  <c:v>1.2207459364672599E-3</c:v>
                </c:pt>
                <c:pt idx="12">
                  <c:v>-2.7667285423848696E-3</c:v>
                </c:pt>
                <c:pt idx="13">
                  <c:v>-1.2395110107764999E-2</c:v>
                </c:pt>
                <c:pt idx="14">
                  <c:v>-2.2047717130106399E-2</c:v>
                </c:pt>
                <c:pt idx="15">
                  <c:v>-5.8542381119541997E-3</c:v>
                </c:pt>
                <c:pt idx="16">
                  <c:v>-2.1906923950056799E-2</c:v>
                </c:pt>
                <c:pt idx="17">
                  <c:v>-1.1152162792019599E-2</c:v>
                </c:pt>
                <c:pt idx="18">
                  <c:v>-1.05897193314412E-2</c:v>
                </c:pt>
                <c:pt idx="19">
                  <c:v>1.9657152801949199E-2</c:v>
                </c:pt>
                <c:pt idx="20">
                  <c:v>-1.56215886173146E-3</c:v>
                </c:pt>
                <c:pt idx="21">
                  <c:v>2.0017233810785798E-2</c:v>
                </c:pt>
                <c:pt idx="22">
                  <c:v>-1.0908712397210397E-2</c:v>
                </c:pt>
                <c:pt idx="23">
                  <c:v>-7.9683774626678405E-4</c:v>
                </c:pt>
                <c:pt idx="24">
                  <c:v>-6.2293333333333298E-3</c:v>
                </c:pt>
                <c:pt idx="25">
                  <c:v>-1.92593575789753E-2</c:v>
                </c:pt>
                <c:pt idx="26">
                  <c:v>-1.2218709317463302E-2</c:v>
                </c:pt>
                <c:pt idx="27">
                  <c:v>2.2400488536057299E-2</c:v>
                </c:pt>
                <c:pt idx="28">
                  <c:v>1.45657729127732E-2</c:v>
                </c:pt>
                <c:pt idx="29">
                  <c:v>1.3857797676153897E-4</c:v>
                </c:pt>
                <c:pt idx="30">
                  <c:v>2.5198651339787503E-2</c:v>
                </c:pt>
                <c:pt idx="31">
                  <c:v>3.6026515515419398E-3</c:v>
                </c:pt>
                <c:pt idx="32">
                  <c:v>2.49971786480081E-2</c:v>
                </c:pt>
              </c:numCache>
            </c:numRef>
          </c:val>
          <c:extLst>
            <c:ext xmlns:c16="http://schemas.microsoft.com/office/drawing/2014/chart" uri="{C3380CC4-5D6E-409C-BE32-E72D297353CC}">
              <c16:uniqueId val="{00000024-1CB3-41EF-B696-4C93C8581683}"/>
            </c:ext>
          </c:extLst>
        </c:ser>
        <c:dLbls>
          <c:showLegendKey val="0"/>
          <c:showVal val="0"/>
          <c:showCatName val="0"/>
          <c:showSerName val="0"/>
          <c:showPercent val="0"/>
          <c:showBubbleSize val="0"/>
        </c:dLbls>
        <c:gapWidth val="110"/>
        <c:overlap val="5"/>
        <c:axId val="44438656"/>
        <c:axId val="44440192"/>
      </c:barChart>
      <c:catAx>
        <c:axId val="44438656"/>
        <c:scaling>
          <c:orientation val="minMax"/>
        </c:scaling>
        <c:delete val="0"/>
        <c:axPos val="l"/>
        <c:numFmt formatCode="General" sourceLinked="1"/>
        <c:majorTickMark val="out"/>
        <c:minorTickMark val="none"/>
        <c:tickLblPos val="low"/>
        <c:spPr>
          <a:ln w="3175">
            <a:noFill/>
            <a:prstDash val="solid"/>
          </a:ln>
        </c:spPr>
        <c:txPr>
          <a:bodyPr rot="0" vert="horz"/>
          <a:lstStyle/>
          <a:p>
            <a:pPr>
              <a:defRPr sz="1000" b="0" i="0" u="none" strike="noStrike" baseline="0">
                <a:solidFill>
                  <a:schemeClr val="tx1"/>
                </a:solidFill>
                <a:latin typeface="Arial"/>
                <a:ea typeface="Arial"/>
                <a:cs typeface="Arial"/>
              </a:defRPr>
            </a:pPr>
            <a:endParaRPr lang="en-US"/>
          </a:p>
        </c:txPr>
        <c:crossAx val="44440192"/>
        <c:crosses val="autoZero"/>
        <c:auto val="1"/>
        <c:lblAlgn val="ctr"/>
        <c:lblOffset val="100"/>
        <c:noMultiLvlLbl val="0"/>
      </c:catAx>
      <c:valAx>
        <c:axId val="44440192"/>
        <c:scaling>
          <c:orientation val="minMax"/>
          <c:max val="0.1"/>
          <c:min val="-5.000000000000001E-2"/>
        </c:scaling>
        <c:delete val="0"/>
        <c:axPos val="b"/>
        <c:numFmt formatCode="0%" sourceLinked="0"/>
        <c:majorTickMark val="none"/>
        <c:minorTickMark val="none"/>
        <c:tickLblPos val="nextTo"/>
        <c:spPr>
          <a:ln w="3175">
            <a:noFill/>
            <a:prstDash val="solid"/>
          </a:ln>
        </c:spPr>
        <c:txPr>
          <a:bodyPr rot="0" vert="horz"/>
          <a:lstStyle/>
          <a:p>
            <a:pPr>
              <a:defRPr sz="1200" b="0" i="0" u="none" strike="noStrike" baseline="0">
                <a:solidFill>
                  <a:sysClr val="windowText" lastClr="000000"/>
                </a:solidFill>
                <a:latin typeface="Arial"/>
                <a:ea typeface="Arial"/>
                <a:cs typeface="Arial"/>
              </a:defRPr>
            </a:pPr>
            <a:endParaRPr lang="en-US"/>
          </a:p>
        </c:txPr>
        <c:crossAx val="44438656"/>
        <c:crosses val="autoZero"/>
        <c:crossBetween val="between"/>
        <c:majorUnit val="2.0000000000000004E-2"/>
      </c:valAx>
      <c:spPr>
        <a:noFill/>
        <a:ln w="12700">
          <a:no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a:latin typeface="Arial" panose="020B0604020202020204" pitchFamily="34" charset="0"/>
                <a:cs typeface="Arial" panose="020B0604020202020204" pitchFamily="34" charset="0"/>
              </a:rPr>
              <a:t>Figure 1.9: Components of population change as proportion of total change in population between mid-2007 and mid-2017</a:t>
            </a:r>
          </a:p>
        </c:rich>
      </c:tx>
      <c:overlay val="1"/>
    </c:title>
    <c:autoTitleDeleted val="0"/>
    <c:plotArea>
      <c:layout>
        <c:manualLayout>
          <c:layoutTarget val="inner"/>
          <c:xMode val="edge"/>
          <c:yMode val="edge"/>
          <c:x val="0.11106840449008636"/>
          <c:y val="0.11716713226404117"/>
          <c:w val="0.65303083039525822"/>
          <c:h val="0.7889231049933092"/>
        </c:manualLayout>
      </c:layout>
      <c:barChart>
        <c:barDir val="col"/>
        <c:grouping val="clustered"/>
        <c:varyColors val="0"/>
        <c:ser>
          <c:idx val="0"/>
          <c:order val="0"/>
          <c:tx>
            <c:strRef>
              <c:f>'Data 1.9'!$L$5</c:f>
              <c:strCache>
                <c:ptCount val="1"/>
                <c:pt idx="0">
                  <c:v>Natural Change</c:v>
                </c:pt>
              </c:strCache>
            </c:strRef>
          </c:tx>
          <c:spPr>
            <a:solidFill>
              <a:srgbClr val="2DA197"/>
            </a:solidFill>
          </c:spPr>
          <c:invertIfNegative val="0"/>
          <c:cat>
            <c:strRef>
              <c:f>'Data 1.9'!$A$6:$A$10</c:f>
              <c:strCache>
                <c:ptCount val="5"/>
                <c:pt idx="0">
                  <c:v>United Kingdom</c:v>
                </c:pt>
                <c:pt idx="1">
                  <c:v>England</c:v>
                </c:pt>
                <c:pt idx="2">
                  <c:v>Wales</c:v>
                </c:pt>
                <c:pt idx="3">
                  <c:v>Scotland</c:v>
                </c:pt>
                <c:pt idx="4">
                  <c:v>Northern Ireland</c:v>
                </c:pt>
              </c:strCache>
            </c:strRef>
          </c:cat>
          <c:val>
            <c:numRef>
              <c:f>'Data 1.9'!$H$6:$H$10</c:f>
              <c:numCache>
                <c:formatCode>0.0%</c:formatCode>
                <c:ptCount val="5"/>
                <c:pt idx="0">
                  <c:v>0.45602113381601195</c:v>
                </c:pt>
                <c:pt idx="1">
                  <c:v>0.47322829685322332</c:v>
                </c:pt>
                <c:pt idx="2">
                  <c:v>0.22739050695741422</c:v>
                </c:pt>
                <c:pt idx="3">
                  <c:v>8.0498430141287283E-2</c:v>
                </c:pt>
                <c:pt idx="4">
                  <c:v>0.91345933614900454</c:v>
                </c:pt>
              </c:numCache>
            </c:numRef>
          </c:val>
          <c:extLst>
            <c:ext xmlns:c16="http://schemas.microsoft.com/office/drawing/2014/chart" uri="{C3380CC4-5D6E-409C-BE32-E72D297353CC}">
              <c16:uniqueId val="{00000000-4B47-4960-A7AB-79C24913EB76}"/>
            </c:ext>
          </c:extLst>
        </c:ser>
        <c:ser>
          <c:idx val="1"/>
          <c:order val="1"/>
          <c:tx>
            <c:strRef>
              <c:f>'Data 1.9'!$M$5</c:f>
              <c:strCache>
                <c:ptCount val="1"/>
                <c:pt idx="0">
                  <c:v>Net International Migration</c:v>
                </c:pt>
              </c:strCache>
            </c:strRef>
          </c:tx>
          <c:spPr>
            <a:solidFill>
              <a:schemeClr val="bg1">
                <a:lumMod val="75000"/>
              </a:schemeClr>
            </a:solidFill>
          </c:spPr>
          <c:invertIfNegative val="0"/>
          <c:cat>
            <c:strRef>
              <c:f>'Data 1.9'!$A$6:$A$10</c:f>
              <c:strCache>
                <c:ptCount val="5"/>
                <c:pt idx="0">
                  <c:v>United Kingdom</c:v>
                </c:pt>
                <c:pt idx="1">
                  <c:v>England</c:v>
                </c:pt>
                <c:pt idx="2">
                  <c:v>Wales</c:v>
                </c:pt>
                <c:pt idx="3">
                  <c:v>Scotland</c:v>
                </c:pt>
                <c:pt idx="4">
                  <c:v>Northern Ireland</c:v>
                </c:pt>
              </c:strCache>
            </c:strRef>
          </c:cat>
          <c:val>
            <c:numRef>
              <c:f>'Data 1.9'!$I$6:$I$10</c:f>
              <c:numCache>
                <c:formatCode>0.0%</c:formatCode>
                <c:ptCount val="5"/>
                <c:pt idx="0">
                  <c:v>0.52690846348159792</c:v>
                </c:pt>
                <c:pt idx="1">
                  <c:v>0.53307252349211498</c:v>
                </c:pt>
                <c:pt idx="2">
                  <c:v>0.42319081991486213</c:v>
                </c:pt>
                <c:pt idx="3">
                  <c:v>0.63186813186813184</c:v>
                </c:pt>
                <c:pt idx="4">
                  <c:v>0.15549101703145185</c:v>
                </c:pt>
              </c:numCache>
            </c:numRef>
          </c:val>
          <c:extLst>
            <c:ext xmlns:c16="http://schemas.microsoft.com/office/drawing/2014/chart" uri="{C3380CC4-5D6E-409C-BE32-E72D297353CC}">
              <c16:uniqueId val="{00000001-4B47-4960-A7AB-79C24913EB76}"/>
            </c:ext>
          </c:extLst>
        </c:ser>
        <c:ser>
          <c:idx val="2"/>
          <c:order val="2"/>
          <c:tx>
            <c:strRef>
              <c:f>'Data 1.9'!$N$5</c:f>
              <c:strCache>
                <c:ptCount val="1"/>
                <c:pt idx="0">
                  <c:v>Net Rest of UK Migration</c:v>
                </c:pt>
              </c:strCache>
            </c:strRef>
          </c:tx>
          <c:spPr>
            <a:solidFill>
              <a:srgbClr val="1C625B"/>
            </a:solidFill>
          </c:spPr>
          <c:invertIfNegative val="0"/>
          <c:cat>
            <c:strRef>
              <c:f>'Data 1.9'!$A$6:$A$10</c:f>
              <c:strCache>
                <c:ptCount val="5"/>
                <c:pt idx="0">
                  <c:v>United Kingdom</c:v>
                </c:pt>
                <c:pt idx="1">
                  <c:v>England</c:v>
                </c:pt>
                <c:pt idx="2">
                  <c:v>Wales</c:v>
                </c:pt>
                <c:pt idx="3">
                  <c:v>Scotland</c:v>
                </c:pt>
                <c:pt idx="4">
                  <c:v>Northern Ireland</c:v>
                </c:pt>
              </c:strCache>
            </c:strRef>
          </c:cat>
          <c:val>
            <c:numRef>
              <c:f>'Data 1.9'!$J$6:$J$10</c:f>
              <c:numCache>
                <c:formatCode>0.0%</c:formatCode>
                <c:ptCount val="5"/>
                <c:pt idx="0">
                  <c:v>2.5481058232796472E-4</c:v>
                </c:pt>
                <c:pt idx="1">
                  <c:v>-2.1759241891336153E-2</c:v>
                </c:pt>
                <c:pt idx="2">
                  <c:v>0.22606969192199619</c:v>
                </c:pt>
                <c:pt idx="3">
                  <c:v>0.2743956043956044</c:v>
                </c:pt>
                <c:pt idx="4">
                  <c:v>-3.0801366913725023E-2</c:v>
                </c:pt>
              </c:numCache>
            </c:numRef>
          </c:val>
          <c:extLst>
            <c:ext xmlns:c16="http://schemas.microsoft.com/office/drawing/2014/chart" uri="{C3380CC4-5D6E-409C-BE32-E72D297353CC}">
              <c16:uniqueId val="{00000002-4B47-4960-A7AB-79C24913EB76}"/>
            </c:ext>
          </c:extLst>
        </c:ser>
        <c:dLbls>
          <c:showLegendKey val="0"/>
          <c:showVal val="0"/>
          <c:showCatName val="0"/>
          <c:showSerName val="0"/>
          <c:showPercent val="0"/>
          <c:showBubbleSize val="0"/>
        </c:dLbls>
        <c:gapWidth val="150"/>
        <c:axId val="44513152"/>
        <c:axId val="44514688"/>
      </c:barChart>
      <c:catAx>
        <c:axId val="44513152"/>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ea typeface="Segoe UI" panose="020B0502040204020203" pitchFamily="34" charset="0"/>
                <a:cs typeface="Arial" panose="020B0604020202020204" pitchFamily="34" charset="0"/>
              </a:defRPr>
            </a:pPr>
            <a:endParaRPr lang="en-US"/>
          </a:p>
        </c:txPr>
        <c:crossAx val="44514688"/>
        <c:crosses val="autoZero"/>
        <c:auto val="1"/>
        <c:lblAlgn val="ctr"/>
        <c:lblOffset val="1000"/>
        <c:noMultiLvlLbl val="0"/>
      </c:catAx>
      <c:valAx>
        <c:axId val="44514688"/>
        <c:scaling>
          <c:orientation val="minMax"/>
          <c:min val="-0.2"/>
        </c:scaling>
        <c:delete val="0"/>
        <c:axPos val="l"/>
        <c:majorGridlines>
          <c:spPr>
            <a:ln>
              <a:noFill/>
            </a:ln>
          </c:spPr>
        </c:majorGridlines>
        <c:title>
          <c:tx>
            <c:rich>
              <a:bodyPr rot="-5400000" vert="horz"/>
              <a:lstStyle/>
              <a:p>
                <a:pPr>
                  <a:defRPr sz="1400">
                    <a:latin typeface="Arial" panose="020B0604020202020204" pitchFamily="34" charset="0"/>
                    <a:ea typeface="Segoe UI" panose="020B0502040204020203" pitchFamily="34" charset="0"/>
                    <a:cs typeface="Arial" panose="020B0604020202020204" pitchFamily="34" charset="0"/>
                  </a:defRPr>
                </a:pPr>
                <a:r>
                  <a:rPr lang="en-US" sz="1400">
                    <a:latin typeface="Arial" panose="020B0604020202020204" pitchFamily="34" charset="0"/>
                    <a:ea typeface="Segoe UI" panose="020B0502040204020203" pitchFamily="34" charset="0"/>
                    <a:cs typeface="Arial" panose="020B0604020202020204" pitchFamily="34" charset="0"/>
                  </a:rPr>
                  <a:t>Change in population</a:t>
                </a:r>
              </a:p>
            </c:rich>
          </c:tx>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44513152"/>
        <c:crosses val="autoZero"/>
        <c:crossBetween val="between"/>
        <c:majorUnit val="0.1"/>
      </c:valAx>
    </c:plotArea>
    <c:legend>
      <c:legendPos val="r"/>
      <c:layout>
        <c:manualLayout>
          <c:xMode val="edge"/>
          <c:yMode val="edge"/>
          <c:x val="0.74930358369303585"/>
          <c:y val="9.6205924709397095E-2"/>
          <c:w val="0.2204284703636552"/>
          <c:h val="0.55616041100311908"/>
        </c:manualLayout>
      </c:layout>
      <c:overlay val="0"/>
      <c:txPr>
        <a:bodyPr/>
        <a:lstStyle/>
        <a:p>
          <a:pPr>
            <a:defRPr sz="1400">
              <a:latin typeface="Arial" panose="020B0604020202020204" pitchFamily="34" charset="0"/>
              <a:ea typeface="Segoe UI" panose="020B0502040204020203" pitchFamily="34" charset="0"/>
              <a:cs typeface="Arial" panose="020B0604020202020204" pitchFamily="34" charset="0"/>
            </a:defRPr>
          </a:pPr>
          <a:endParaRPr lang="en-US"/>
        </a:p>
      </c:txPr>
    </c:legend>
    <c:plotVisOnly val="1"/>
    <c:dispBlanksAs val="gap"/>
    <c:showDLblsOverMax val="0"/>
  </c:chart>
  <c:spPr>
    <a:ln>
      <a:noFill/>
    </a:ln>
  </c:sp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1.10: Projected population change for the United Kingdom and constituent countries, 2016-2041</a:t>
            </a:r>
          </a:p>
        </c:rich>
      </c:tx>
      <c:overlay val="1"/>
    </c:title>
    <c:autoTitleDeleted val="0"/>
    <c:plotArea>
      <c:layout>
        <c:manualLayout>
          <c:layoutTarget val="inner"/>
          <c:xMode val="edge"/>
          <c:yMode val="edge"/>
          <c:x val="8.6866597724922445E-2"/>
          <c:y val="7.853107344632769E-2"/>
          <c:w val="0.64229438711465414"/>
          <c:h val="0.75152715047674878"/>
        </c:manualLayout>
      </c:layout>
      <c:lineChart>
        <c:grouping val="standard"/>
        <c:varyColors val="0"/>
        <c:ser>
          <c:idx val="1"/>
          <c:order val="0"/>
          <c:tx>
            <c:strRef>
              <c:f>'Data 1.10'!$A$13</c:f>
              <c:strCache>
                <c:ptCount val="1"/>
                <c:pt idx="0">
                  <c:v>United Kingdom</c:v>
                </c:pt>
              </c:strCache>
            </c:strRef>
          </c:tx>
          <c:spPr>
            <a:ln w="38100">
              <a:solidFill>
                <a:schemeClr val="tx1"/>
              </a:solidFill>
              <a:prstDash val="solid"/>
            </a:ln>
          </c:spPr>
          <c:marker>
            <c:symbol val="none"/>
          </c:marker>
          <c:dPt>
            <c:idx val="25"/>
            <c:marker>
              <c:symbol val="circle"/>
              <c:size val="14"/>
              <c:spPr>
                <a:solidFill>
                  <a:schemeClr val="bg1"/>
                </a:solidFill>
                <a:ln w="28575">
                  <a:solidFill>
                    <a:sysClr val="windowText" lastClr="000000"/>
                  </a:solidFill>
                </a:ln>
              </c:spPr>
            </c:marker>
            <c:bubble3D val="0"/>
            <c:spPr>
              <a:ln w="38100">
                <a:solidFill>
                  <a:sysClr val="windowText" lastClr="000000"/>
                </a:solidFill>
                <a:prstDash val="solid"/>
              </a:ln>
            </c:spPr>
            <c:extLst>
              <c:ext xmlns:c16="http://schemas.microsoft.com/office/drawing/2014/chart" uri="{C3380CC4-5D6E-409C-BE32-E72D297353CC}">
                <c16:uniqueId val="{00000001-C1E5-4D9C-A19B-875729A6FB83}"/>
              </c:ext>
            </c:extLst>
          </c:dPt>
          <c:cat>
            <c:numRef>
              <c:f>'Data 1.10'!$B$12:$AA$12</c:f>
              <c:numCache>
                <c:formatCode>0_)</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1.10'!$B$13:$AA$13</c:f>
              <c:numCache>
                <c:formatCode>0.0%</c:formatCode>
                <c:ptCount val="26"/>
                <c:pt idx="0">
                  <c:v>0</c:v>
                </c:pt>
                <c:pt idx="1">
                  <c:v>6.1455287006677165E-3</c:v>
                </c:pt>
                <c:pt idx="2">
                  <c:v>1.2454093460257073E-2</c:v>
                </c:pt>
                <c:pt idx="3">
                  <c:v>1.8574305340414286E-2</c:v>
                </c:pt>
                <c:pt idx="4">
                  <c:v>2.447115949545144E-2</c:v>
                </c:pt>
                <c:pt idx="5">
                  <c:v>2.9982533831086563E-2</c:v>
                </c:pt>
                <c:pt idx="6">
                  <c:v>3.5238302722575804E-2</c:v>
                </c:pt>
                <c:pt idx="7">
                  <c:v>4.0238024420343063E-2</c:v>
                </c:pt>
                <c:pt idx="8">
                  <c:v>4.5149639926874381E-2</c:v>
                </c:pt>
                <c:pt idx="9">
                  <c:v>4.9955296466213515E-2</c:v>
                </c:pt>
                <c:pt idx="10">
                  <c:v>5.4638710235035963E-2</c:v>
                </c:pt>
                <c:pt idx="11">
                  <c:v>5.9184419998192087E-2</c:v>
                </c:pt>
                <c:pt idx="12">
                  <c:v>6.3581838998609197E-2</c:v>
                </c:pt>
                <c:pt idx="13">
                  <c:v>6.782859092822463E-2</c:v>
                </c:pt>
                <c:pt idx="14">
                  <c:v>7.1927448146444653E-2</c:v>
                </c:pt>
                <c:pt idx="15">
                  <c:v>7.5883422226041747E-2</c:v>
                </c:pt>
                <c:pt idx="16">
                  <c:v>7.9704769314258656E-2</c:v>
                </c:pt>
                <c:pt idx="17">
                  <c:v>8.3403340485919089E-2</c:v>
                </c:pt>
                <c:pt idx="18">
                  <c:v>8.6993591615069046E-2</c:v>
                </c:pt>
                <c:pt idx="19">
                  <c:v>9.0492811866136863E-2</c:v>
                </c:pt>
                <c:pt idx="20">
                  <c:v>9.3919158669958452E-2</c:v>
                </c:pt>
                <c:pt idx="21">
                  <c:v>9.7289342346690261E-2</c:v>
                </c:pt>
                <c:pt idx="22">
                  <c:v>0.10062371384230213</c:v>
                </c:pt>
                <c:pt idx="23">
                  <c:v>0.10393584553168922</c:v>
                </c:pt>
                <c:pt idx="24">
                  <c:v>0.10724156423585685</c:v>
                </c:pt>
                <c:pt idx="25">
                  <c:v>0.11053628489886379</c:v>
                </c:pt>
              </c:numCache>
            </c:numRef>
          </c:val>
          <c:smooth val="0"/>
          <c:extLst>
            <c:ext xmlns:c16="http://schemas.microsoft.com/office/drawing/2014/chart" uri="{C3380CC4-5D6E-409C-BE32-E72D297353CC}">
              <c16:uniqueId val="{00000002-C1E5-4D9C-A19B-875729A6FB83}"/>
            </c:ext>
          </c:extLst>
        </c:ser>
        <c:ser>
          <c:idx val="2"/>
          <c:order val="1"/>
          <c:tx>
            <c:strRef>
              <c:f>'Data 1.10'!$A$14</c:f>
              <c:strCache>
                <c:ptCount val="1"/>
                <c:pt idx="0">
                  <c:v> England</c:v>
                </c:pt>
              </c:strCache>
            </c:strRef>
          </c:tx>
          <c:spPr>
            <a:ln w="57150">
              <a:solidFill>
                <a:srgbClr val="2DA197"/>
              </a:solidFill>
              <a:prstDash val="sysDot"/>
            </a:ln>
          </c:spPr>
          <c:marker>
            <c:symbol val="none"/>
          </c:marker>
          <c:dPt>
            <c:idx val="25"/>
            <c:marker>
              <c:symbol val="circle"/>
              <c:size val="14"/>
              <c:spPr>
                <a:solidFill>
                  <a:schemeClr val="bg1"/>
                </a:solidFill>
                <a:ln w="31750">
                  <a:solidFill>
                    <a:srgbClr val="2DA197"/>
                  </a:solidFill>
                </a:ln>
              </c:spPr>
            </c:marker>
            <c:bubble3D val="0"/>
            <c:extLst>
              <c:ext xmlns:c16="http://schemas.microsoft.com/office/drawing/2014/chart" uri="{C3380CC4-5D6E-409C-BE32-E72D297353CC}">
                <c16:uniqueId val="{00000003-C1E5-4D9C-A19B-875729A6FB83}"/>
              </c:ext>
            </c:extLst>
          </c:dPt>
          <c:cat>
            <c:numRef>
              <c:f>'Data 1.10'!$B$12:$AA$12</c:f>
              <c:numCache>
                <c:formatCode>0_)</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1.10'!$B$14:$AA$14</c:f>
              <c:numCache>
                <c:formatCode>0.0%</c:formatCode>
                <c:ptCount val="26"/>
                <c:pt idx="0">
                  <c:v>0</c:v>
                </c:pt>
                <c:pt idx="1">
                  <c:v>6.5222834733843034E-3</c:v>
                </c:pt>
                <c:pt idx="2">
                  <c:v>1.3201456819541012E-2</c:v>
                </c:pt>
                <c:pt idx="3">
                  <c:v>1.9711183313141749E-2</c:v>
                </c:pt>
                <c:pt idx="4">
                  <c:v>2.5994721327959606E-2</c:v>
                </c:pt>
                <c:pt idx="5">
                  <c:v>3.188933674846995E-2</c:v>
                </c:pt>
                <c:pt idx="6">
                  <c:v>3.7564367865443891E-2</c:v>
                </c:pt>
                <c:pt idx="7">
                  <c:v>4.2976625182132813E-2</c:v>
                </c:pt>
                <c:pt idx="8">
                  <c:v>4.8294198528781605E-2</c:v>
                </c:pt>
                <c:pt idx="9">
                  <c:v>5.3499555177133187E-2</c:v>
                </c:pt>
                <c:pt idx="10">
                  <c:v>5.8579034435924791E-2</c:v>
                </c:pt>
                <c:pt idx="11">
                  <c:v>6.3519626984602159E-2</c:v>
                </c:pt>
                <c:pt idx="12">
                  <c:v>6.8310856610925133E-2</c:v>
                </c:pt>
                <c:pt idx="13">
                  <c:v>7.2953917494527135E-2</c:v>
                </c:pt>
                <c:pt idx="14">
                  <c:v>7.7453333043111472E-2</c:v>
                </c:pt>
                <c:pt idx="15">
                  <c:v>8.1814567533183266E-2</c:v>
                </c:pt>
                <c:pt idx="16">
                  <c:v>8.6048766641322813E-2</c:v>
                </c:pt>
                <c:pt idx="17">
                  <c:v>9.01692110925464E-2</c:v>
                </c:pt>
                <c:pt idx="18">
                  <c:v>9.4190339604242071E-2</c:v>
                </c:pt>
                <c:pt idx="19">
                  <c:v>9.8128382163247971E-2</c:v>
                </c:pt>
                <c:pt idx="20">
                  <c:v>0.1020012514640687</c:v>
                </c:pt>
                <c:pt idx="21">
                  <c:v>0.10582450802920253</c:v>
                </c:pt>
                <c:pt idx="22">
                  <c:v>0.10961689686017055</c:v>
                </c:pt>
                <c:pt idx="23">
                  <c:v>0.11339162630746601</c:v>
                </c:pt>
                <c:pt idx="24">
                  <c:v>0.11716702521910149</c:v>
                </c:pt>
                <c:pt idx="25">
                  <c:v>0.12093878731094392</c:v>
                </c:pt>
              </c:numCache>
            </c:numRef>
          </c:val>
          <c:smooth val="0"/>
          <c:extLst>
            <c:ext xmlns:c16="http://schemas.microsoft.com/office/drawing/2014/chart" uri="{C3380CC4-5D6E-409C-BE32-E72D297353CC}">
              <c16:uniqueId val="{00000004-C1E5-4D9C-A19B-875729A6FB83}"/>
            </c:ext>
          </c:extLst>
        </c:ser>
        <c:ser>
          <c:idx val="3"/>
          <c:order val="2"/>
          <c:tx>
            <c:strRef>
              <c:f>'Data 1.10'!$A$15</c:f>
              <c:strCache>
                <c:ptCount val="1"/>
                <c:pt idx="0">
                  <c:v> Northern Ireland</c:v>
                </c:pt>
              </c:strCache>
            </c:strRef>
          </c:tx>
          <c:spPr>
            <a:ln w="38100">
              <a:solidFill>
                <a:srgbClr val="2DA197"/>
              </a:solidFill>
              <a:prstDash val="dash"/>
            </a:ln>
          </c:spPr>
          <c:marker>
            <c:symbol val="none"/>
          </c:marker>
          <c:dPt>
            <c:idx val="25"/>
            <c:marker>
              <c:symbol val="circle"/>
              <c:size val="14"/>
              <c:spPr>
                <a:solidFill>
                  <a:schemeClr val="bg1"/>
                </a:solidFill>
                <a:ln w="31750">
                  <a:solidFill>
                    <a:srgbClr val="2DA197"/>
                  </a:solidFill>
                </a:ln>
              </c:spPr>
            </c:marker>
            <c:bubble3D val="0"/>
            <c:extLst>
              <c:ext xmlns:c16="http://schemas.microsoft.com/office/drawing/2014/chart" uri="{C3380CC4-5D6E-409C-BE32-E72D297353CC}">
                <c16:uniqueId val="{00000005-C1E5-4D9C-A19B-875729A6FB83}"/>
              </c:ext>
            </c:extLst>
          </c:dPt>
          <c:cat>
            <c:numRef>
              <c:f>'Data 1.10'!$B$12:$AA$12</c:f>
              <c:numCache>
                <c:formatCode>0_)</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1.10'!$B$15:$AA$15</c:f>
              <c:numCache>
                <c:formatCode>0.0%</c:formatCode>
                <c:ptCount val="26"/>
                <c:pt idx="0">
                  <c:v>0</c:v>
                </c:pt>
                <c:pt idx="1">
                  <c:v>4.6183497777017284E-3</c:v>
                </c:pt>
                <c:pt idx="2">
                  <c:v>9.360213561086031E-3</c:v>
                </c:pt>
                <c:pt idx="3">
                  <c:v>1.3922176510106387E-2</c:v>
                </c:pt>
                <c:pt idx="4">
                  <c:v>1.8330015460731392E-2</c:v>
                </c:pt>
                <c:pt idx="5">
                  <c:v>2.2589100587121196E-2</c:v>
                </c:pt>
                <c:pt idx="6">
                  <c:v>2.6720912585916058E-2</c:v>
                </c:pt>
                <c:pt idx="7">
                  <c:v>3.0715248126212114E-2</c:v>
                </c:pt>
                <c:pt idx="8">
                  <c:v>3.4550089493952427E-2</c:v>
                </c:pt>
                <c:pt idx="9">
                  <c:v>3.8210937218904915E-2</c:v>
                </c:pt>
                <c:pt idx="10">
                  <c:v>4.1665570256109015E-2</c:v>
                </c:pt>
                <c:pt idx="11">
                  <c:v>4.4898415100500119E-2</c:v>
                </c:pt>
                <c:pt idx="12">
                  <c:v>4.7901416490838233E-2</c:v>
                </c:pt>
                <c:pt idx="13">
                  <c:v>5.0719683890068333E-2</c:v>
                </c:pt>
                <c:pt idx="14">
                  <c:v>5.3375235012246766E-2</c:v>
                </c:pt>
                <c:pt idx="15">
                  <c:v>5.5862699683213488E-2</c:v>
                </c:pt>
                <c:pt idx="16">
                  <c:v>5.8207854738937109E-2</c:v>
                </c:pt>
                <c:pt idx="17">
                  <c:v>6.0431643858642026E-2</c:v>
                </c:pt>
                <c:pt idx="18">
                  <c:v>6.2563065982792876E-2</c:v>
                </c:pt>
                <c:pt idx="19">
                  <c:v>6.4619842686118256E-2</c:v>
                </c:pt>
                <c:pt idx="20">
                  <c:v>6.6601436951201728E-2</c:v>
                </c:pt>
                <c:pt idx="21">
                  <c:v>6.8541680875252475E-2</c:v>
                </c:pt>
                <c:pt idx="22">
                  <c:v>7.0436278318942169E-2</c:v>
                </c:pt>
                <c:pt idx="23">
                  <c:v>7.2292747526095047E-2</c:v>
                </c:pt>
                <c:pt idx="24">
                  <c:v>7.4104107270302824E-2</c:v>
                </c:pt>
                <c:pt idx="25">
                  <c:v>7.5859080185829597E-2</c:v>
                </c:pt>
              </c:numCache>
            </c:numRef>
          </c:val>
          <c:smooth val="0"/>
          <c:extLst>
            <c:ext xmlns:c16="http://schemas.microsoft.com/office/drawing/2014/chart" uri="{C3380CC4-5D6E-409C-BE32-E72D297353CC}">
              <c16:uniqueId val="{00000006-C1E5-4D9C-A19B-875729A6FB83}"/>
            </c:ext>
          </c:extLst>
        </c:ser>
        <c:ser>
          <c:idx val="4"/>
          <c:order val="3"/>
          <c:tx>
            <c:strRef>
              <c:f>'Data 1.10'!$A$16</c:f>
              <c:strCache>
                <c:ptCount val="1"/>
                <c:pt idx="0">
                  <c:v> Wales</c:v>
                </c:pt>
              </c:strCache>
            </c:strRef>
          </c:tx>
          <c:spPr>
            <a:ln w="38100">
              <a:solidFill>
                <a:srgbClr val="2DA197"/>
              </a:solidFill>
              <a:prstDash val="sysDot"/>
            </a:ln>
          </c:spPr>
          <c:marker>
            <c:symbol val="none"/>
          </c:marker>
          <c:dPt>
            <c:idx val="25"/>
            <c:marker>
              <c:symbol val="circle"/>
              <c:size val="14"/>
              <c:spPr>
                <a:solidFill>
                  <a:schemeClr val="bg1"/>
                </a:solidFill>
                <a:ln w="28575">
                  <a:solidFill>
                    <a:srgbClr val="2DA197"/>
                  </a:solidFill>
                  <a:prstDash val="solid"/>
                </a:ln>
              </c:spPr>
            </c:marker>
            <c:bubble3D val="0"/>
            <c:spPr>
              <a:ln w="38100" cmpd="sng">
                <a:solidFill>
                  <a:srgbClr val="2DA197"/>
                </a:solidFill>
                <a:prstDash val="sysDot"/>
              </a:ln>
            </c:spPr>
            <c:extLst>
              <c:ext xmlns:c16="http://schemas.microsoft.com/office/drawing/2014/chart" uri="{C3380CC4-5D6E-409C-BE32-E72D297353CC}">
                <c16:uniqueId val="{00000008-C1E5-4D9C-A19B-875729A6FB83}"/>
              </c:ext>
            </c:extLst>
          </c:dPt>
          <c:cat>
            <c:numRef>
              <c:f>'Data 1.10'!$B$12:$AA$12</c:f>
              <c:numCache>
                <c:formatCode>0_)</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1.10'!$B$16:$AA$16</c:f>
              <c:numCache>
                <c:formatCode>0.0%</c:formatCode>
                <c:ptCount val="26"/>
                <c:pt idx="0">
                  <c:v>0</c:v>
                </c:pt>
                <c:pt idx="1">
                  <c:v>4.1983200295520337E-3</c:v>
                </c:pt>
                <c:pt idx="2">
                  <c:v>8.4024219841639901E-3</c:v>
                </c:pt>
                <c:pt idx="3">
                  <c:v>1.2340876604082604E-2</c:v>
                </c:pt>
                <c:pt idx="4">
                  <c:v>1.5986701572362382E-2</c:v>
                </c:pt>
                <c:pt idx="5">
                  <c:v>1.9275653277227193E-2</c:v>
                </c:pt>
                <c:pt idx="6">
                  <c:v>2.1965533302282306E-2</c:v>
                </c:pt>
                <c:pt idx="7">
                  <c:v>2.4366959510463599E-2</c:v>
                </c:pt>
                <c:pt idx="8">
                  <c:v>2.6751361161524479E-2</c:v>
                </c:pt>
                <c:pt idx="9">
                  <c:v>2.9097537863578663E-2</c:v>
                </c:pt>
                <c:pt idx="10">
                  <c:v>3.1372082938502743E-2</c:v>
                </c:pt>
                <c:pt idx="11">
                  <c:v>3.3521352970463936E-2</c:v>
                </c:pt>
                <c:pt idx="12">
                  <c:v>3.5518044424457551E-2</c:v>
                </c:pt>
                <c:pt idx="13">
                  <c:v>3.7313332155533674E-2</c:v>
                </c:pt>
                <c:pt idx="14">
                  <c:v>3.8912034434576019E-2</c:v>
                </c:pt>
                <c:pt idx="15">
                  <c:v>4.0306763246229615E-2</c:v>
                </c:pt>
                <c:pt idx="16">
                  <c:v>4.1490451793199705E-2</c:v>
                </c:pt>
                <c:pt idx="17">
                  <c:v>4.2456033278190954E-2</c:v>
                </c:pt>
                <c:pt idx="18">
                  <c:v>4.3226314183383269E-2</c:v>
                </c:pt>
                <c:pt idx="19">
                  <c:v>4.3836949713312957E-2</c:v>
                </c:pt>
                <c:pt idx="20">
                  <c:v>4.4322310200279477E-2</c:v>
                </c:pt>
                <c:pt idx="21">
                  <c:v>4.470102629169815E-2</c:v>
                </c:pt>
                <c:pt idx="22">
                  <c:v>4.5025456531166193E-2</c:v>
                </c:pt>
                <c:pt idx="23">
                  <c:v>4.5319692273099649E-2</c:v>
                </c:pt>
                <c:pt idx="24">
                  <c:v>4.5586624480028259E-2</c:v>
                </c:pt>
                <c:pt idx="25">
                  <c:v>4.5830750204776539E-2</c:v>
                </c:pt>
              </c:numCache>
            </c:numRef>
          </c:val>
          <c:smooth val="0"/>
          <c:extLst>
            <c:ext xmlns:c16="http://schemas.microsoft.com/office/drawing/2014/chart" uri="{C3380CC4-5D6E-409C-BE32-E72D297353CC}">
              <c16:uniqueId val="{00000009-C1E5-4D9C-A19B-875729A6FB83}"/>
            </c:ext>
          </c:extLst>
        </c:ser>
        <c:ser>
          <c:idx val="5"/>
          <c:order val="4"/>
          <c:tx>
            <c:strRef>
              <c:f>'Data 1.10'!$A$17</c:f>
              <c:strCache>
                <c:ptCount val="1"/>
                <c:pt idx="0">
                  <c:v> Scotland</c:v>
                </c:pt>
              </c:strCache>
            </c:strRef>
          </c:tx>
          <c:spPr>
            <a:ln w="38100">
              <a:solidFill>
                <a:srgbClr val="1C625B"/>
              </a:solidFill>
            </a:ln>
          </c:spPr>
          <c:marker>
            <c:symbol val="none"/>
          </c:marker>
          <c:dPt>
            <c:idx val="25"/>
            <c:marker>
              <c:symbol val="circle"/>
              <c:size val="14"/>
              <c:spPr>
                <a:solidFill>
                  <a:srgbClr val="1C625B"/>
                </a:solidFill>
                <a:ln>
                  <a:solidFill>
                    <a:srgbClr val="1C625B"/>
                  </a:solidFill>
                </a:ln>
              </c:spPr>
            </c:marker>
            <c:bubble3D val="0"/>
            <c:spPr>
              <a:ln w="38100" cmpd="sng">
                <a:solidFill>
                  <a:srgbClr val="1C625B"/>
                </a:solidFill>
              </a:ln>
            </c:spPr>
            <c:extLst>
              <c:ext xmlns:c16="http://schemas.microsoft.com/office/drawing/2014/chart" uri="{C3380CC4-5D6E-409C-BE32-E72D297353CC}">
                <c16:uniqueId val="{0000000B-C1E5-4D9C-A19B-875729A6FB83}"/>
              </c:ext>
            </c:extLst>
          </c:dPt>
          <c:cat>
            <c:numRef>
              <c:f>'Data 1.10'!$B$12:$AA$12</c:f>
              <c:numCache>
                <c:formatCode>0_)</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'Data 1.10'!$B$17:$AA$17</c:f>
              <c:numCache>
                <c:formatCode>0.0%</c:formatCode>
                <c:ptCount val="26"/>
                <c:pt idx="0">
                  <c:v>0</c:v>
                </c:pt>
                <c:pt idx="1">
                  <c:v>3.940644254075123E-3</c:v>
                </c:pt>
                <c:pt idx="2">
                  <c:v>8.2113715839917684E-3</c:v>
                </c:pt>
                <c:pt idx="3">
                  <c:v>1.2142024534201655E-2</c:v>
                </c:pt>
                <c:pt idx="4">
                  <c:v>1.5894314208004183E-2</c:v>
                </c:pt>
                <c:pt idx="5">
                  <c:v>1.9198290376894266E-2</c:v>
                </c:pt>
                <c:pt idx="6">
                  <c:v>2.2031935167539315E-2</c:v>
                </c:pt>
                <c:pt idx="7">
                  <c:v>2.4656132625307563E-2</c:v>
                </c:pt>
                <c:pt idx="8">
                  <c:v>2.7243140229800022E-2</c:v>
                </c:pt>
                <c:pt idx="9">
                  <c:v>2.9772605324994861E-2</c:v>
                </c:pt>
                <c:pt idx="10">
                  <c:v>3.221677428904466E-2</c:v>
                </c:pt>
                <c:pt idx="11">
                  <c:v>3.4557144707384191E-2</c:v>
                </c:pt>
                <c:pt idx="12">
                  <c:v>3.6790756193683133E-2</c:v>
                </c:pt>
                <c:pt idx="13">
                  <c:v>3.888911502951134E-2</c:v>
                </c:pt>
                <c:pt idx="14">
                  <c:v>4.0829278220807841E-2</c:v>
                </c:pt>
                <c:pt idx="15">
                  <c:v>4.2622347216311612E-2</c:v>
                </c:pt>
                <c:pt idx="16">
                  <c:v>4.4249819601457921E-2</c:v>
                </c:pt>
                <c:pt idx="17">
                  <c:v>4.571669102817922E-2</c:v>
                </c:pt>
                <c:pt idx="18">
                  <c:v>4.7027772124262283E-2</c:v>
                </c:pt>
                <c:pt idx="19">
                  <c:v>4.8200455159398276E-2</c:v>
                </c:pt>
                <c:pt idx="20">
                  <c:v>4.9252502451570042E-2</c:v>
                </c:pt>
                <c:pt idx="21">
                  <c:v>5.0205376801672648E-2</c:v>
                </c:pt>
                <c:pt idx="22">
                  <c:v>5.1085906710825787E-2</c:v>
                </c:pt>
                <c:pt idx="23">
                  <c:v>5.1907413917516215E-2</c:v>
                </c:pt>
                <c:pt idx="24">
                  <c:v>5.2675449146113593E-2</c:v>
                </c:pt>
                <c:pt idx="25">
                  <c:v>5.3379651044461324E-2</c:v>
                </c:pt>
              </c:numCache>
            </c:numRef>
          </c:val>
          <c:smooth val="0"/>
          <c:extLst>
            <c:ext xmlns:c16="http://schemas.microsoft.com/office/drawing/2014/chart" uri="{C3380CC4-5D6E-409C-BE32-E72D297353CC}">
              <c16:uniqueId val="{0000000C-C1E5-4D9C-A19B-875729A6FB83}"/>
            </c:ext>
          </c:extLst>
        </c:ser>
        <c:dLbls>
          <c:showLegendKey val="0"/>
          <c:showVal val="0"/>
          <c:showCatName val="0"/>
          <c:showSerName val="0"/>
          <c:showPercent val="0"/>
          <c:showBubbleSize val="0"/>
        </c:dLbls>
        <c:smooth val="0"/>
        <c:axId val="44853888"/>
        <c:axId val="44868352"/>
      </c:lineChart>
      <c:catAx>
        <c:axId val="4485388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GB" sz="1400"/>
                  <a:t>Year</a:t>
                </a:r>
              </a:p>
            </c:rich>
          </c:tx>
          <c:layout>
            <c:manualLayout>
              <c:xMode val="edge"/>
              <c:yMode val="edge"/>
              <c:x val="0.36181716415882803"/>
              <c:y val="0.89328945556932282"/>
            </c:manualLayout>
          </c:layout>
          <c:overlay val="0"/>
          <c:spPr>
            <a:noFill/>
            <a:ln w="25400">
              <a:noFill/>
            </a:ln>
          </c:spPr>
        </c:title>
        <c:numFmt formatCode="0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4868352"/>
        <c:crosses val="autoZero"/>
        <c:auto val="1"/>
        <c:lblAlgn val="ctr"/>
        <c:lblOffset val="100"/>
        <c:tickLblSkip val="5"/>
        <c:tickMarkSkip val="5"/>
        <c:noMultiLvlLbl val="0"/>
      </c:catAx>
      <c:valAx>
        <c:axId val="44868352"/>
        <c:scaling>
          <c:orientation val="minMax"/>
          <c:max val="0.15000000000000002"/>
          <c:min val="0"/>
        </c:scaling>
        <c:delete val="0"/>
        <c:axPos val="l"/>
        <c:title>
          <c:tx>
            <c:rich>
              <a:bodyPr/>
              <a:lstStyle/>
              <a:p>
                <a:pPr>
                  <a:defRPr sz="1400" b="1" i="0" u="none" strike="noStrike" baseline="0">
                    <a:solidFill>
                      <a:srgbClr val="000000"/>
                    </a:solidFill>
                    <a:latin typeface="Arial"/>
                    <a:ea typeface="Arial"/>
                    <a:cs typeface="Arial"/>
                  </a:defRPr>
                </a:pPr>
                <a:r>
                  <a:rPr lang="en-GB" sz="1400"/>
                  <a:t>Percentage</a:t>
                </a:r>
                <a:r>
                  <a:rPr lang="en-GB" sz="1400" baseline="0"/>
                  <a:t> change in population from 2016</a:t>
                </a:r>
                <a:endParaRPr lang="en-GB" sz="1400"/>
              </a:p>
            </c:rich>
          </c:tx>
          <c:layout>
            <c:manualLayout>
              <c:xMode val="edge"/>
              <c:yMode val="edge"/>
              <c:x val="6.8856610315014971E-3"/>
              <c:y val="0.144589667408325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4853888"/>
        <c:crosses val="autoZero"/>
        <c:crossBetween val="midCat"/>
        <c:majorUnit val="1.0000000000000002E-2"/>
      </c:valAx>
      <c:spPr>
        <a:noFill/>
        <a:ln w="12700">
          <a:no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60.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2.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4.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6.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74.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6.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2.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6.bin"/></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92.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94.xml"/></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9.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0.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3.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4.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6.bin"/></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106.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08.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10.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11.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112.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13.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14.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115.xml"/></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2017</oddFooter>
  </headerFooter>
  <drawing r:id="rId2"/>
</chartsheet>
</file>

<file path=xl/chartsheets/sheet10.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orientation="landscape" r:id="rId1"/>
  <headerFooter alignWithMargins="0">
    <oddFooter>&amp;L&amp;8© Crown Copyright 2016</oddFooter>
  </headerFooter>
  <drawing r:id="rId2"/>
</chartsheet>
</file>

<file path=xl/chartsheets/sheet1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orientation="landscape" r:id="rId1"/>
  <headerFooter alignWithMargins="0">
    <oddFooter>&amp;L&amp;8© Crown Copyright 2016</oddFooter>
  </headerFooter>
  <drawing r:id="rId2"/>
</chartsheet>
</file>

<file path=xl/chartsheets/sheet12.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orientation="landscape" r:id="rId1"/>
  <headerFooter alignWithMargins="0">
    <oddFooter>&amp;L&amp;8© Crown Copyright 2016</oddFooter>
  </headerFooter>
  <drawing r:id="rId2"/>
</chartsheet>
</file>

<file path=xl/chartsheets/sheet13.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14.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1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4803149606299213" right="0.74803149606299213" top="0.98425196850393704" bottom="0.98425196850393704" header="0.51181102362204722" footer="0.51181102362204722"/>
  <pageSetup orientation="landscape" r:id="rId1"/>
  <headerFooter alignWithMargins="0">
    <oddFooter>&amp;L&amp;8© Crown Copyright 2017</oddFooter>
  </headerFooter>
  <drawing r:id="rId2"/>
</chartsheet>
</file>

<file path=xl/chartsheets/sheet2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22.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23.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2017</oddFooter>
  </headerFooter>
  <drawing r:id="rId2"/>
</chartsheet>
</file>

<file path=xl/chartsheets/sheet2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orientation="landscape" r:id="rId1"/>
  <headerFooter>
    <oddFooter>&amp;L&amp;8© Crown Copyright 2017</oddFooter>
  </headerFooter>
  <drawing r:id="rId2"/>
</chartsheet>
</file>

<file path=xl/chartsheets/sheet28.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&amp;L&amp;8© Crown Copyright 2017</oddFooter>
  </headerFooter>
  <drawing r:id="rId2"/>
</chartsheet>
</file>

<file path=xl/chartsheets/sheet29.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&amp;L&amp;8© Crown Copyright 2016</oddFooter>
  </headerFooter>
  <drawing r:id="rId2"/>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2017</oddFooter>
  </headerFooter>
  <drawing r:id="rId2"/>
</chartsheet>
</file>

<file path=xl/chartsheets/sheet3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sheetPr/>
  <sheetViews>
    <sheetView zoomScale="90" workbookViewId="0"/>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sheetPr/>
  <sheetViews>
    <sheetView zoomScale="122" workbookViewId="0" zoomToFit="1"/>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sheetViews>
    <sheetView zoomScale="122" workbookViewId="0" zoomToFit="1"/>
  </sheetViews>
  <pageMargins left="0.7" right="0.7" top="0.75" bottom="0.75" header="0.3" footer="0.3"/>
  <drawing r:id="rId1"/>
</chartsheet>
</file>

<file path=xl/chartsheets/sheet3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Chart2"/>
  <sheetViews>
    <sheetView workbookViewId="0"/>
  </sheetViews>
  <pageMargins left="0.74803149606299213" right="0.74803149606299213" top="0.98425196850393704" bottom="0.98425196850393704" header="0.51181102362204722" footer="0.51181102362204722"/>
  <pageSetup paperSize="9" orientation="landscape" r:id="rId1"/>
  <headerFooter alignWithMargins="0">
    <oddFooter>&amp;L&amp;8Note: Bars represent 1 year of age. The 90+ bar represents the entire population aged 90 and above.
© Crown Copyright 201</oddFooter>
  </headerFooter>
  <drawing r:id="rId2"/>
</chartsheet>
</file>

<file path=xl/chartsheets/sheet4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44.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4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7.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48.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&amp;L© Crown Copyright 2018</oddFooter>
  </headerFooter>
  <drawing r:id="rId2"/>
</chartsheet>
</file>

<file path=xl/chartsheets/sheet49.xml><?xml version="1.0" encoding="utf-8"?>
<chartsheet xmlns="http://schemas.openxmlformats.org/spreadsheetml/2006/main" xmlns:r="http://schemas.openxmlformats.org/officeDocument/2006/relationships">
  <sheetPr/>
  <sheetViews>
    <sheetView workbookViewId="0"/>
  </sheetViews>
  <pageMargins left="0.74803149606299213" right="0.74803149606299213" top="0.98425196850393704" bottom="0.98425196850393704" header="0.51181102362204722" footer="0.51181102362204722"/>
  <pageSetup paperSize="9" orientation="landscape" r:id="rId1"/>
  <headerFooter alignWithMargins="0">
    <oddFooter>&amp;L© Crown Copyright 2018</oddFooter>
  </headerFooter>
  <drawing r:id="rId2"/>
</chartsheet>
</file>

<file path=xl/chartsheets/sheet5.xml><?xml version="1.0" encoding="utf-8"?>
<chartsheet xmlns="http://schemas.openxmlformats.org/spreadsheetml/2006/main" xmlns:r="http://schemas.openxmlformats.org/officeDocument/2006/relationships">
  <sheetPr codeName="Chart9"/>
  <sheetViews>
    <sheetView workbookViewId="0"/>
  </sheetViews>
  <pageMargins left="0.74803149606299202" right="0.74803149606299202" top="0.98425196850393704" bottom="0.98425196850393704" header="0.511811023622047" footer="0.511811023622047"/>
  <pageSetup paperSize="9" orientation="landscape" r:id="rId1"/>
  <headerFooter alignWithMargins="0">
    <oddFooter>&amp;L&amp;8© Crown Copyright 201</oddFooter>
  </headerFooter>
  <drawing r:id="rId2"/>
</chartsheet>
</file>

<file path=xl/chartsheets/sheet50.xml><?xml version="1.0" encoding="utf-8"?>
<chartsheet xmlns="http://schemas.openxmlformats.org/spreadsheetml/2006/main" xmlns:r="http://schemas.openxmlformats.org/officeDocument/2006/relationships">
  <sheetPr/>
  <sheetViews>
    <sheetView workbookViewId="0"/>
  </sheetViews>
  <pageMargins left="0.74803149606299213" right="0.74803149606299213" top="0.98425196850393704" bottom="0.98425196850393704" header="0.51181102362204722" footer="0.51181102362204722"/>
  <pageSetup paperSize="9" orientation="landscape" r:id="rId1"/>
  <headerFooter alignWithMargins="0">
    <oddFooter>&amp;L© Crown Copyright 2018</oddFooter>
  </headerFooter>
  <drawing r:id="rId2"/>
</chartsheet>
</file>

<file path=xl/chartsheets/sheet51.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portrait" r:id="rId1"/>
  <headerFooter alignWithMargins="0">
    <oddHeader>&amp;A</oddHeader>
    <oddFooter>Page &amp;P</oddFooter>
  </headerFooter>
  <drawing r:id="rId2"/>
</chartsheet>
</file>

<file path=xl/chartsheets/sheet5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&amp;L&amp;8© Crown Copyright 2017</oddFooter>
  </headerFooter>
  <drawing r:id="rId2"/>
</chartsheet>
</file>

<file path=xl/chartsheets/sheet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Chart17"/>
  <sheetViews>
    <sheetView workbookViewId="0"/>
  </sheetViews>
  <pageMargins left="0.74803149606299202" right="0.74803149606299202" top="0.98425196850393704" bottom="0.98425196850393704" header="0.511811023622047" footer="0.511811023622047"/>
  <pageSetup paperSize="9" orientation="landscape" r:id="rId1"/>
  <headerFooter alignWithMargins="0">
    <oddFooter>&amp;L&amp;8© Crown Copyright 201</oddFooter>
  </headerFooter>
  <drawing r:id="rId2"/>
</chartsheet>
</file>

<file path=xl/chartsheets/sheet9.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7.xml.rels><?xml version="1.0" encoding="UTF-8" standalone="yes"?>
<Relationships xmlns="http://schemas.openxmlformats.org/package/2006/relationships"><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microsoft.com/office/2007/relationships/hdphoto" Target="../media/hdphoto2.wdp"/></Relationships>
</file>

<file path=xl/drawings/_rels/drawing7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3.xml.rels><?xml version="1.0" encoding="UTF-8" standalone="yes"?>
<Relationships xmlns="http://schemas.openxmlformats.org/package/2006/relationships"><Relationship Id="rId1" Type="http://schemas.openxmlformats.org/officeDocument/2006/relationships/image" Target="../media/image6.png"/></Relationships>
</file>

<file path=xl/drawings/_rels/drawing7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5.xml.rels><?xml version="1.0" encoding="UTF-8" standalone="yes"?>
<Relationships xmlns="http://schemas.openxmlformats.org/package/2006/relationships"><Relationship Id="rId1" Type="http://schemas.openxmlformats.org/officeDocument/2006/relationships/image" Target="../media/image7.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gif"/><Relationship Id="rId1" Type="http://schemas.openxmlformats.org/officeDocument/2006/relationships/image" Target="../media/image8.gif"/><Relationship Id="rId5" Type="http://schemas.openxmlformats.org/officeDocument/2006/relationships/image" Target="../media/image12.png"/><Relationship Id="rId4" Type="http://schemas.openxmlformats.org/officeDocument/2006/relationships/image" Target="../media/image11.gif"/></Relationships>
</file>

<file path=xl/drawings/_rels/drawing7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gif"/><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gif"/></Relationships>
</file>

<file path=xl/drawings/_rels/drawing8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9.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0.xml><?xml version="1.0" encoding="utf-8"?>
<xdr:wsDr xmlns:xdr="http://schemas.openxmlformats.org/drawingml/2006/spreadsheetDrawing" xmlns:a="http://schemas.openxmlformats.org/drawingml/2006/main">
  <xdr:absoluteAnchor>
    <xdr:pos x="0" y="0"/>
    <xdr:ext cx="9201150" cy="56292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1.xml><?xml version="1.0" encoding="utf-8"?>
<c:userShapes xmlns:c="http://schemas.openxmlformats.org/drawingml/2006/chart">
  <cdr:relSizeAnchor xmlns:cdr="http://schemas.openxmlformats.org/drawingml/2006/chartDrawing">
    <cdr:from>
      <cdr:x>0.15375</cdr:x>
      <cdr:y>0.15567</cdr:y>
    </cdr:from>
    <cdr:to>
      <cdr:x>0.34265</cdr:x>
      <cdr:y>0.30105</cdr:y>
    </cdr:to>
    <cdr:sp macro="" textlink="">
      <cdr:nvSpPr>
        <cdr:cNvPr id="2" name="TextBox 1"/>
        <cdr:cNvSpPr txBox="1"/>
      </cdr:nvSpPr>
      <cdr:spPr>
        <a:xfrm xmlns:a="http://schemas.openxmlformats.org/drawingml/2006/main">
          <a:off x="1414677" y="876300"/>
          <a:ext cx="1738098" cy="818394"/>
        </a:xfrm>
        <a:prstGeom xmlns:a="http://schemas.openxmlformats.org/drawingml/2006/main" prst="rect">
          <a:avLst/>
        </a:prstGeom>
        <a:ln xmlns:a="http://schemas.openxmlformats.org/drawingml/2006/main" w="28575">
          <a:noFill/>
        </a:ln>
      </cdr:spPr>
      <cdr:txBody>
        <a:bodyPr xmlns:a="http://schemas.openxmlformats.org/drawingml/2006/main" vertOverflow="clip" wrap="square" rtlCol="0"/>
        <a:lstStyle xmlns:a="http://schemas.openxmlformats.org/drawingml/2006/main"/>
        <a:p xmlns:a="http://schemas.openxmlformats.org/drawingml/2006/main">
          <a:pPr algn="ctr"/>
          <a:r>
            <a:rPr lang="en-GB" sz="1200" b="0">
              <a:latin typeface="Arial" panose="020B0604020202020204" pitchFamily="34" charset="0"/>
              <a:cs typeface="Arial" panose="020B0604020202020204" pitchFamily="34" charset="0"/>
            </a:rPr>
            <a:t>The largest projected increase is in households containing one adult only</a:t>
          </a:r>
        </a:p>
      </cdr:txBody>
    </cdr:sp>
  </cdr:relSizeAnchor>
  <cdr:relSizeAnchor xmlns:cdr="http://schemas.openxmlformats.org/drawingml/2006/chartDrawing">
    <cdr:from>
      <cdr:x>0.67853</cdr:x>
      <cdr:y>0.50569</cdr:y>
    </cdr:from>
    <cdr:to>
      <cdr:x>0.949</cdr:x>
      <cdr:y>0.581</cdr:y>
    </cdr:to>
    <cdr:sp macro="" textlink="">
      <cdr:nvSpPr>
        <cdr:cNvPr id="5" name="TextBox 1"/>
        <cdr:cNvSpPr txBox="1"/>
      </cdr:nvSpPr>
      <cdr:spPr>
        <a:xfrm xmlns:a="http://schemas.openxmlformats.org/drawingml/2006/main">
          <a:off x="6239701" y="2824350"/>
          <a:ext cx="2487230" cy="420615"/>
        </a:xfrm>
        <a:prstGeom xmlns:a="http://schemas.openxmlformats.org/drawingml/2006/main" prst="rect">
          <a:avLst/>
        </a:prstGeom>
        <a:ln xmlns:a="http://schemas.openxmlformats.org/drawingml/2006/main" w="28575">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latin typeface="Arial" panose="020B0604020202020204" pitchFamily="34" charset="0"/>
              <a:cs typeface="Arial" panose="020B0604020202020204" pitchFamily="34" charset="0"/>
            </a:rPr>
            <a:t>Numbers of larger households are projected to fall</a:t>
          </a:r>
        </a:p>
      </cdr:txBody>
    </cdr:sp>
  </cdr:relSizeAnchor>
  <cdr:relSizeAnchor xmlns:cdr="http://schemas.openxmlformats.org/drawingml/2006/chartDrawing">
    <cdr:from>
      <cdr:x>0.18178</cdr:x>
      <cdr:y>0.30703</cdr:y>
    </cdr:from>
    <cdr:to>
      <cdr:x>0.29571</cdr:x>
      <cdr:y>0.32804</cdr:y>
    </cdr:to>
    <cdr:sp macro="" textlink="">
      <cdr:nvSpPr>
        <cdr:cNvPr id="3" name="Left Brace 2"/>
        <cdr:cNvSpPr/>
      </cdr:nvSpPr>
      <cdr:spPr>
        <a:xfrm xmlns:a="http://schemas.openxmlformats.org/drawingml/2006/main" rot="5400000">
          <a:off x="2136792" y="1249598"/>
          <a:ext cx="117384" cy="1047750"/>
        </a:xfrm>
        <a:prstGeom xmlns:a="http://schemas.openxmlformats.org/drawingml/2006/main" prst="leftBrace">
          <a:avLst>
            <a:gd name="adj1" fmla="val 60965"/>
            <a:gd name="adj2" fmla="val 5000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0.67674</cdr:x>
      <cdr:y>0.59065</cdr:y>
    </cdr:from>
    <cdr:to>
      <cdr:x>0.95078</cdr:x>
      <cdr:y>0.61166</cdr:y>
    </cdr:to>
    <cdr:sp macro="" textlink="">
      <cdr:nvSpPr>
        <cdr:cNvPr id="11" name="Left Brace 10"/>
        <cdr:cNvSpPr/>
      </cdr:nvSpPr>
      <cdr:spPr>
        <a:xfrm xmlns:a="http://schemas.openxmlformats.org/drawingml/2006/main" rot="5400000">
          <a:off x="7424624" y="2097517"/>
          <a:ext cx="117384" cy="2520000"/>
        </a:xfrm>
        <a:prstGeom xmlns:a="http://schemas.openxmlformats.org/drawingml/2006/main" prst="leftBrace">
          <a:avLst>
            <a:gd name="adj1" fmla="val 60965"/>
            <a:gd name="adj2" fmla="val 5000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0.0283</cdr:x>
      <cdr:y>0.00738</cdr:y>
    </cdr:from>
    <cdr:to>
      <cdr:x>0.97516</cdr:x>
      <cdr:y>0.05438</cdr:y>
    </cdr:to>
    <cdr:sp macro="" textlink="">
      <cdr:nvSpPr>
        <cdr:cNvPr id="6" name="TextBox 1"/>
        <cdr:cNvSpPr txBox="1"/>
      </cdr:nvSpPr>
      <cdr:spPr>
        <a:xfrm xmlns:a="http://schemas.openxmlformats.org/drawingml/2006/main">
          <a:off x="260393" y="41685"/>
          <a:ext cx="8712200" cy="26545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en-GB" sz="1800" b="1" i="0" baseline="0">
            <a:effectLst/>
            <a:latin typeface="Arial" panose="020B0604020202020204" pitchFamily="34" charset="0"/>
            <a:ea typeface="+mn-ea"/>
            <a:cs typeface="Arial" panose="020B0604020202020204" pitchFamily="34" charset="0"/>
          </a:endParaRPr>
        </a:p>
      </cdr:txBody>
    </cdr:sp>
  </cdr:relSizeAnchor>
  <cdr:relSizeAnchor xmlns:cdr="http://schemas.openxmlformats.org/drawingml/2006/chartDrawing">
    <cdr:from>
      <cdr:x>0.22958</cdr:x>
      <cdr:y>0.35593</cdr:y>
    </cdr:from>
    <cdr:to>
      <cdr:x>0.30714</cdr:x>
      <cdr:y>0.4322</cdr:y>
    </cdr:to>
    <cdr:sp macro="" textlink="">
      <cdr:nvSpPr>
        <cdr:cNvPr id="4" name="TextBox 3"/>
        <cdr:cNvSpPr txBox="1"/>
      </cdr:nvSpPr>
      <cdr:spPr>
        <a:xfrm xmlns:a="http://schemas.openxmlformats.org/drawingml/2006/main">
          <a:off x="2114551" y="2000250"/>
          <a:ext cx="714374" cy="42862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bg1"/>
              </a:solidFill>
              <a:latin typeface="Arial" panose="020B0604020202020204" pitchFamily="34" charset="0"/>
              <a:cs typeface="Arial" panose="020B0604020202020204" pitchFamily="34" charset="0"/>
            </a:rPr>
            <a:t>+28%</a:t>
          </a:r>
        </a:p>
      </cdr:txBody>
    </cdr:sp>
  </cdr:relSizeAnchor>
  <cdr:relSizeAnchor xmlns:cdr="http://schemas.openxmlformats.org/drawingml/2006/chartDrawing">
    <cdr:from>
      <cdr:x>0.39435</cdr:x>
      <cdr:y>0.46667</cdr:y>
    </cdr:from>
    <cdr:to>
      <cdr:x>0.47191</cdr:x>
      <cdr:y>0.54294</cdr:y>
    </cdr:to>
    <cdr:sp macro="" textlink="">
      <cdr:nvSpPr>
        <cdr:cNvPr id="8" name="TextBox 1"/>
        <cdr:cNvSpPr txBox="1"/>
      </cdr:nvSpPr>
      <cdr:spPr>
        <a:xfrm xmlns:a="http://schemas.openxmlformats.org/drawingml/2006/main">
          <a:off x="3632200" y="2622550"/>
          <a:ext cx="714374" cy="42862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Arial" panose="020B0604020202020204" pitchFamily="34" charset="0"/>
              <a:cs typeface="Arial" panose="020B0604020202020204" pitchFamily="34" charset="0"/>
            </a:rPr>
            <a:t>+15%</a:t>
          </a:r>
        </a:p>
      </cdr:txBody>
    </cdr:sp>
  </cdr:relSizeAnchor>
  <cdr:relSizeAnchor xmlns:cdr="http://schemas.openxmlformats.org/drawingml/2006/chartDrawing">
    <cdr:from>
      <cdr:x>0.55671</cdr:x>
      <cdr:y>0.7531</cdr:y>
    </cdr:from>
    <cdr:to>
      <cdr:x>0.63427</cdr:x>
      <cdr:y>0.82937</cdr:y>
    </cdr:to>
    <cdr:sp macro="" textlink="">
      <cdr:nvSpPr>
        <cdr:cNvPr id="9" name="TextBox 1"/>
        <cdr:cNvSpPr txBox="1"/>
      </cdr:nvSpPr>
      <cdr:spPr>
        <a:xfrm xmlns:a="http://schemas.openxmlformats.org/drawingml/2006/main">
          <a:off x="5127631" y="4232261"/>
          <a:ext cx="714380" cy="428619"/>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Arial" panose="020B0604020202020204" pitchFamily="34" charset="0"/>
              <a:cs typeface="Arial" panose="020B0604020202020204" pitchFamily="34" charset="0"/>
            </a:rPr>
            <a:t>+22%</a:t>
          </a:r>
        </a:p>
      </cdr:txBody>
    </cdr:sp>
  </cdr:relSizeAnchor>
  <cdr:relSizeAnchor xmlns:cdr="http://schemas.openxmlformats.org/drawingml/2006/chartDrawing">
    <cdr:from>
      <cdr:x>0.72216</cdr:x>
      <cdr:y>0.66836</cdr:y>
    </cdr:from>
    <cdr:to>
      <cdr:x>0.79007</cdr:x>
      <cdr:y>0.74463</cdr:y>
    </cdr:to>
    <cdr:sp macro="" textlink="">
      <cdr:nvSpPr>
        <cdr:cNvPr id="10" name="TextBox 1"/>
        <cdr:cNvSpPr txBox="1"/>
      </cdr:nvSpPr>
      <cdr:spPr>
        <a:xfrm xmlns:a="http://schemas.openxmlformats.org/drawingml/2006/main">
          <a:off x="6651624" y="3756025"/>
          <a:ext cx="625475" cy="42862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0.88452</cdr:x>
      <cdr:y>0.75819</cdr:y>
    </cdr:from>
    <cdr:to>
      <cdr:x>0.95549</cdr:x>
      <cdr:y>0.83446</cdr:y>
    </cdr:to>
    <cdr:sp macro="" textlink="">
      <cdr:nvSpPr>
        <cdr:cNvPr id="12" name="TextBox 1"/>
        <cdr:cNvSpPr txBox="1"/>
      </cdr:nvSpPr>
      <cdr:spPr>
        <a:xfrm xmlns:a="http://schemas.openxmlformats.org/drawingml/2006/main">
          <a:off x="8138602" y="4268060"/>
          <a:ext cx="652974" cy="42934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Arial" panose="020B0604020202020204" pitchFamily="34" charset="0"/>
              <a:cs typeface="Arial" panose="020B0604020202020204" pitchFamily="34" charset="0"/>
            </a:rPr>
            <a:t>-17%</a:t>
          </a:r>
        </a:p>
      </cdr:txBody>
    </cdr:sp>
  </cdr:relSizeAnchor>
</c:userShapes>
</file>

<file path=xl/drawings/drawing102.xml><?xml version="1.0" encoding="utf-8"?>
<xdr:wsDr xmlns:xdr="http://schemas.openxmlformats.org/drawingml/2006/spreadsheetDrawing" xmlns:a="http://schemas.openxmlformats.org/drawingml/2006/main">
  <xdr:absoluteAnchor>
    <xdr:pos x="0" y="0"/>
    <xdr:ext cx="9201150" cy="56292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c:userShapes xmlns:c="http://schemas.openxmlformats.org/drawingml/2006/chart">
  <cdr:relSizeAnchor xmlns:cdr="http://schemas.openxmlformats.org/drawingml/2006/chartDrawing">
    <cdr:from>
      <cdr:x>0.67126</cdr:x>
      <cdr:y>0.15842</cdr:y>
    </cdr:from>
    <cdr:to>
      <cdr:x>0.91511</cdr:x>
      <cdr:y>0.28507</cdr:y>
    </cdr:to>
    <cdr:sp macro="" textlink="">
      <cdr:nvSpPr>
        <cdr:cNvPr id="4" name="TextBox 3"/>
        <cdr:cNvSpPr txBox="1"/>
      </cdr:nvSpPr>
      <cdr:spPr>
        <a:xfrm xmlns:a="http://schemas.openxmlformats.org/drawingml/2006/main">
          <a:off x="6176364" y="885754"/>
          <a:ext cx="2243736" cy="708143"/>
        </a:xfrm>
        <a:prstGeom xmlns:a="http://schemas.openxmlformats.org/drawingml/2006/main" prst="rect">
          <a:avLst/>
        </a:prstGeom>
        <a:ln xmlns:a="http://schemas.openxmlformats.org/drawingml/2006/main" w="28575">
          <a:noFill/>
        </a:l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en-GB" sz="1200" b="0">
              <a:solidFill>
                <a:sysClr val="windowText" lastClr="000000"/>
              </a:solidFill>
              <a:latin typeface="Arial" panose="020B0604020202020204" pitchFamily="34" charset="0"/>
              <a:cs typeface="Arial" panose="020B0604020202020204" pitchFamily="34" charset="0"/>
            </a:rPr>
            <a:t>The largest increases are for those headed by someone in the older</a:t>
          </a:r>
          <a:r>
            <a:rPr lang="en-GB" sz="1200" b="0" baseline="0">
              <a:solidFill>
                <a:sysClr val="windowText" lastClr="000000"/>
              </a:solidFill>
              <a:latin typeface="Arial" panose="020B0604020202020204" pitchFamily="34" charset="0"/>
              <a:cs typeface="Arial" panose="020B0604020202020204" pitchFamily="34" charset="0"/>
            </a:rPr>
            <a:t> age groups</a:t>
          </a:r>
          <a:r>
            <a:rPr lang="en-GB" sz="1200" b="0">
              <a:solidFill>
                <a:sysClr val="windowText" lastClr="000000"/>
              </a:solidFill>
              <a:latin typeface="Arial" panose="020B0604020202020204" pitchFamily="34" charset="0"/>
              <a:cs typeface="Arial" panose="020B0604020202020204" pitchFamily="34" charset="0"/>
            </a:rPr>
            <a:t>. This is mainly because</a:t>
          </a:r>
          <a:r>
            <a:rPr lang="en-GB" sz="1200" b="0" baseline="0">
              <a:solidFill>
                <a:sysClr val="windowText" lastClr="000000"/>
              </a:solidFill>
              <a:latin typeface="Arial" panose="020B0604020202020204" pitchFamily="34" charset="0"/>
              <a:cs typeface="Arial" panose="020B0604020202020204" pitchFamily="34" charset="0"/>
            </a:rPr>
            <a:t> the population is ageing</a:t>
          </a:r>
          <a:endParaRPr lang="en-GB" sz="12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0.86737</cdr:x>
      <cdr:y>0.6309</cdr:y>
    </cdr:from>
    <cdr:to>
      <cdr:x>0.91037</cdr:x>
      <cdr:y>0.6677</cdr:y>
    </cdr:to>
    <cdr:sp macro="" textlink="">
      <cdr:nvSpPr>
        <cdr:cNvPr id="2" name="TextBox 1"/>
        <cdr:cNvSpPr txBox="1"/>
      </cdr:nvSpPr>
      <cdr:spPr>
        <a:xfrm xmlns:a="http://schemas.openxmlformats.org/drawingml/2006/main">
          <a:off x="7980801" y="3527500"/>
          <a:ext cx="395650" cy="205755"/>
        </a:xfrm>
        <a:prstGeom xmlns:a="http://schemas.openxmlformats.org/drawingml/2006/main" prst="rect">
          <a:avLst/>
        </a:prstGeom>
      </cdr:spPr>
      <cdr:txBody>
        <a:bodyPr xmlns:a="http://schemas.openxmlformats.org/drawingml/2006/main" vertOverflow="overflow" horzOverflow="overflow" wrap="square" lIns="0" tIns="0" rIns="0" bIns="0" rtlCol="0">
          <a:spAutoFit/>
        </a:bodyPr>
        <a:lstStyle xmlns:a="http://schemas.openxmlformats.org/drawingml/2006/main"/>
        <a:p xmlns:a="http://schemas.openxmlformats.org/drawingml/2006/main">
          <a:r>
            <a:rPr lang="en-GB" sz="1400" b="1">
              <a:solidFill>
                <a:srgbClr val="5C7B1E"/>
              </a:solidFill>
              <a:latin typeface="Arial" panose="020B0604020202020204" pitchFamily="34" charset="0"/>
              <a:cs typeface="Arial" panose="020B0604020202020204" pitchFamily="34" charset="0"/>
            </a:rPr>
            <a:t>2041</a:t>
          </a:r>
        </a:p>
      </cdr:txBody>
    </cdr:sp>
  </cdr:relSizeAnchor>
  <cdr:relSizeAnchor xmlns:cdr="http://schemas.openxmlformats.org/drawingml/2006/chartDrawing">
    <cdr:from>
      <cdr:x>0.86737</cdr:x>
      <cdr:y>0.74306</cdr:y>
    </cdr:from>
    <cdr:to>
      <cdr:x>0.91077</cdr:x>
      <cdr:y>0.77961</cdr:y>
    </cdr:to>
    <cdr:sp macro="" textlink="">
      <cdr:nvSpPr>
        <cdr:cNvPr id="10" name="TextBox 1"/>
        <cdr:cNvSpPr txBox="1"/>
      </cdr:nvSpPr>
      <cdr:spPr>
        <a:xfrm xmlns:a="http://schemas.openxmlformats.org/drawingml/2006/main">
          <a:off x="7980801" y="4197044"/>
          <a:ext cx="399340" cy="206467"/>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0">
              <a:solidFill>
                <a:schemeClr val="tx1">
                  <a:lumMod val="75000"/>
                  <a:lumOff val="25000"/>
                </a:schemeClr>
              </a:solidFill>
              <a:latin typeface="Arial" panose="020B0604020202020204" pitchFamily="34" charset="0"/>
              <a:cs typeface="Arial" panose="020B0604020202020204" pitchFamily="34" charset="0"/>
            </a:rPr>
            <a:t>2016</a:t>
          </a:r>
        </a:p>
      </cdr:txBody>
    </cdr:sp>
  </cdr:relSizeAnchor>
  <cdr:relSizeAnchor xmlns:cdr="http://schemas.openxmlformats.org/drawingml/2006/chartDrawing">
    <cdr:from>
      <cdr:x>0.67201</cdr:x>
      <cdr:y>0.44931</cdr:y>
    </cdr:from>
    <cdr:to>
      <cdr:x>0.67977</cdr:x>
      <cdr:y>0.4612</cdr:y>
    </cdr:to>
    <cdr:sp macro="" textlink="">
      <cdr:nvSpPr>
        <cdr:cNvPr id="12" name="Oval 11"/>
        <cdr:cNvSpPr/>
      </cdr:nvSpPr>
      <cdr:spPr>
        <a:xfrm xmlns:a="http://schemas.openxmlformats.org/drawingml/2006/main">
          <a:off x="6183288" y="2520703"/>
          <a:ext cx="71380" cy="66747"/>
        </a:xfrm>
        <a:prstGeom xmlns:a="http://schemas.openxmlformats.org/drawingml/2006/main" prst="ellipse">
          <a:avLst/>
        </a:prstGeom>
        <a:solidFill xmlns:a="http://schemas.openxmlformats.org/drawingml/2006/main">
          <a:schemeClr val="tx1">
            <a:lumMod val="65000"/>
            <a:lumOff val="3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0.67485</cdr:x>
      <cdr:y>0.28861</cdr:y>
    </cdr:from>
    <cdr:to>
      <cdr:x>0.67485</cdr:x>
      <cdr:y>0.44903</cdr:y>
    </cdr:to>
    <cdr:cxnSp macro="">
      <cdr:nvCxnSpPr>
        <cdr:cNvPr id="14" name="Straight Connector 13"/>
        <cdr:cNvCxnSpPr/>
      </cdr:nvCxnSpPr>
      <cdr:spPr>
        <a:xfrm xmlns:a="http://schemas.openxmlformats.org/drawingml/2006/main" flipH="1" flipV="1">
          <a:off x="6209406" y="1619151"/>
          <a:ext cx="0" cy="900000"/>
        </a:xfrm>
        <a:prstGeom xmlns:a="http://schemas.openxmlformats.org/drawingml/2006/main" prst="line">
          <a:avLst/>
        </a:prstGeom>
        <a:ln xmlns:a="http://schemas.openxmlformats.org/drawingml/2006/main">
          <a:solidFill>
            <a:schemeClr val="tx1">
              <a:lumMod val="65000"/>
              <a:lumOff val="3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4.xml><?xml version="1.0" encoding="utf-8"?>
<xdr:wsDr xmlns:xdr="http://schemas.openxmlformats.org/drawingml/2006/spreadsheetDrawing" xmlns:a="http://schemas.openxmlformats.org/drawingml/2006/main">
  <xdr:absoluteAnchor>
    <xdr:pos x="0" y="0"/>
    <xdr:ext cx="6048375" cy="8734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5.xml><?xml version="1.0" encoding="utf-8"?>
<c:userShapes xmlns:c="http://schemas.openxmlformats.org/drawingml/2006/chart">
  <cdr:relSizeAnchor xmlns:cdr="http://schemas.openxmlformats.org/drawingml/2006/chartDrawing">
    <cdr:from>
      <cdr:x>0.11654</cdr:x>
      <cdr:y>0.50995</cdr:y>
    </cdr:from>
    <cdr:to>
      <cdr:x>0.28534</cdr:x>
      <cdr:y>0.53834</cdr:y>
    </cdr:to>
    <cdr:sp macro="" textlink="">
      <cdr:nvSpPr>
        <cdr:cNvPr id="2" name="TextBox 1"/>
        <cdr:cNvSpPr txBox="1"/>
      </cdr:nvSpPr>
      <cdr:spPr>
        <a:xfrm xmlns:a="http://schemas.openxmlformats.org/drawingml/2006/main">
          <a:off x="704851" y="4454120"/>
          <a:ext cx="1021010" cy="2479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5C7B1E"/>
              </a:solidFill>
              <a:latin typeface="Arial" panose="020B0604020202020204" pitchFamily="34" charset="0"/>
              <a:cs typeface="Arial" panose="020B0604020202020204" pitchFamily="34" charset="0"/>
            </a:rPr>
            <a:t>Scotland</a:t>
          </a:r>
          <a:endParaRPr lang="en-GB" sz="1200" b="1">
            <a:solidFill>
              <a:srgbClr val="5C7B1E"/>
            </a:solidFill>
            <a:latin typeface="Arial" panose="020B0604020202020204" pitchFamily="34" charset="0"/>
            <a:cs typeface="Arial" panose="020B0604020202020204" pitchFamily="34" charset="0"/>
          </a:endParaRPr>
        </a:p>
      </cdr:txBody>
    </cdr:sp>
  </cdr:relSizeAnchor>
</c:userShapes>
</file>

<file path=xl/drawings/drawing10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7.xml><?xml version="1.0" encoding="utf-8"?>
<c:userShapes xmlns:c="http://schemas.openxmlformats.org/drawingml/2006/chart">
  <cdr:relSizeAnchor xmlns:cdr="http://schemas.openxmlformats.org/drawingml/2006/chartDrawing">
    <cdr:from>
      <cdr:x>0.01333</cdr:x>
      <cdr:y>0.92756</cdr:y>
    </cdr:from>
    <cdr:to>
      <cdr:x>0.98667</cdr:x>
      <cdr:y>0.9937</cdr:y>
    </cdr:to>
    <cdr:sp macro="" textlink="">
      <cdr:nvSpPr>
        <cdr:cNvPr id="2" name="TextBox 1"/>
        <cdr:cNvSpPr txBox="1"/>
      </cdr:nvSpPr>
      <cdr:spPr>
        <a:xfrm xmlns:a="http://schemas.openxmlformats.org/drawingml/2006/main">
          <a:off x="123825" y="5610226"/>
          <a:ext cx="9039225"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latin typeface="Arial" panose="020B0604020202020204" pitchFamily="34" charset="0"/>
              <a:cs typeface="Arial" panose="020B0604020202020204" pitchFamily="34" charset="0"/>
            </a:rPr>
            <a:t>Note</a:t>
          </a:r>
        </a:p>
        <a:p xmlns:a="http://schemas.openxmlformats.org/drawingml/2006/main">
          <a:r>
            <a:rPr lang="en-GB" sz="1000">
              <a:latin typeface="Arial" panose="020B0604020202020204" pitchFamily="34" charset="0"/>
              <a:cs typeface="Arial" panose="020B0604020202020204" pitchFamily="34" charset="0"/>
            </a:rPr>
            <a:t>Figures are rounded to the nearest five</a:t>
          </a:r>
          <a:r>
            <a:rPr lang="en-GB" sz="1000" baseline="0">
              <a:latin typeface="Arial" panose="020B0604020202020204" pitchFamily="34" charset="0"/>
              <a:cs typeface="Arial" panose="020B0604020202020204" pitchFamily="34" charset="0"/>
            </a:rPr>
            <a:t> hundred.</a:t>
          </a:r>
          <a:endParaRPr lang="en-GB" sz="1000">
            <a:latin typeface="Arial" panose="020B0604020202020204" pitchFamily="34" charset="0"/>
            <a:cs typeface="Arial" panose="020B0604020202020204" pitchFamily="34" charset="0"/>
          </a:endParaRPr>
        </a:p>
      </cdr:txBody>
    </cdr:sp>
  </cdr:relSizeAnchor>
</c:userShapes>
</file>

<file path=xl/drawings/drawing10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9.xml><?xml version="1.0" encoding="utf-8"?>
<c:userShapes xmlns:c="http://schemas.openxmlformats.org/drawingml/2006/chart">
  <cdr:relSizeAnchor xmlns:cdr="http://schemas.openxmlformats.org/drawingml/2006/chartDrawing">
    <cdr:from>
      <cdr:x>0.16351</cdr:x>
      <cdr:y>0.51384</cdr:y>
    </cdr:from>
    <cdr:to>
      <cdr:x>0.87142</cdr:x>
      <cdr:y>0.51463</cdr:y>
    </cdr:to>
    <cdr:cxnSp macro="">
      <cdr:nvCxnSpPr>
        <cdr:cNvPr id="2" name="Straight Connector 1"/>
        <cdr:cNvCxnSpPr/>
      </cdr:nvCxnSpPr>
      <cdr:spPr>
        <a:xfrm xmlns:a="http://schemas.openxmlformats.org/drawingml/2006/main" flipH="1">
          <a:off x="1524754" y="3127462"/>
          <a:ext cx="6601243" cy="4809"/>
        </a:xfrm>
        <a:prstGeom xmlns:a="http://schemas.openxmlformats.org/drawingml/2006/main" prst="line">
          <a:avLst/>
        </a:prstGeom>
        <a:ln xmlns:a="http://schemas.openxmlformats.org/drawingml/2006/main" w="254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0.21938</cdr:x>
      <cdr:y>0.64676</cdr:y>
    </cdr:from>
    <cdr:to>
      <cdr:x>0.29166</cdr:x>
      <cdr:y>0.6991</cdr:y>
    </cdr:to>
    <cdr:grpSp>
      <cdr:nvGrpSpPr>
        <cdr:cNvPr id="7" name="Group 6"/>
        <cdr:cNvGrpSpPr/>
      </cdr:nvGrpSpPr>
      <cdr:grpSpPr>
        <a:xfrm xmlns:a="http://schemas.openxmlformats.org/drawingml/2006/main">
          <a:off x="2033175" y="3924168"/>
          <a:ext cx="669879" cy="317569"/>
          <a:chOff x="631696" y="3877469"/>
          <a:chExt cx="671255" cy="316542"/>
        </a:xfrm>
        <a:solidFill xmlns:a="http://schemas.openxmlformats.org/drawingml/2006/main">
          <a:schemeClr val="tx1">
            <a:lumMod val="50000"/>
            <a:lumOff val="50000"/>
          </a:schemeClr>
        </a:solidFill>
      </cdr:grpSpPr>
      <cdr:sp macro="" textlink="'Data 1.6'!$C$12">
        <cdr:nvSpPr>
          <cdr:cNvPr id="25" name="TextBox 1"/>
          <cdr:cNvSpPr txBox="1"/>
        </cdr:nvSpPr>
        <cdr:spPr>
          <a:xfrm xmlns:a="http://schemas.openxmlformats.org/drawingml/2006/main">
            <a:off x="631696" y="3877469"/>
            <a:ext cx="671255" cy="316542"/>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C5571B4-0F8E-4C12-AD51-4BE7ABF762A9}" type="TxLink">
              <a:rPr lang="en-US" sz="2000" b="1" i="0" u="none" strike="noStrike">
                <a:solidFill>
                  <a:srgbClr val="7F7F7F"/>
                </a:solidFill>
                <a:latin typeface="Arial"/>
                <a:cs typeface="Arial"/>
              </a:rPr>
              <a:pPr algn="ctr"/>
              <a:t>265</a:t>
            </a:fld>
            <a:endParaRPr lang="en-GB" sz="4800" b="1">
              <a:solidFill>
                <a:srgbClr val="7F7F7F"/>
              </a:solidFill>
              <a:latin typeface="Arial" pitchFamily="34" charset="0"/>
              <a:cs typeface="Arial" pitchFamily="34" charset="0"/>
            </a:endParaRPr>
          </a:p>
        </cdr:txBody>
      </cdr:sp>
    </cdr:grpSp>
  </cdr:relSizeAnchor>
  <cdr:relSizeAnchor xmlns:cdr="http://schemas.openxmlformats.org/drawingml/2006/chartDrawing">
    <cdr:from>
      <cdr:x>0.48796</cdr:x>
      <cdr:y>0.93237</cdr:y>
    </cdr:from>
    <cdr:to>
      <cdr:x>0.5529</cdr:x>
      <cdr:y>0.97929</cdr:y>
    </cdr:to>
    <cdr:sp macro="" textlink="">
      <cdr:nvSpPr>
        <cdr:cNvPr id="18" name="TextBox 17"/>
        <cdr:cNvSpPr txBox="1"/>
      </cdr:nvSpPr>
      <cdr:spPr>
        <a:xfrm xmlns:a="http://schemas.openxmlformats.org/drawingml/2006/main">
          <a:off x="4522330" y="5657090"/>
          <a:ext cx="601852" cy="28468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GB" sz="1400" b="1" i="0" baseline="0">
              <a:solidFill>
                <a:sysClr val="windowText" lastClr="000000"/>
              </a:solidFill>
              <a:effectLst/>
              <a:latin typeface="Arial" pitchFamily="34" charset="0"/>
              <a:ea typeface="+mn-ea"/>
              <a:cs typeface="Arial" pitchFamily="34" charset="0"/>
            </a:rPr>
            <a:t>Year</a:t>
          </a:r>
          <a:endParaRPr lang="en-GB" sz="1400">
            <a:solidFill>
              <a:sysClr val="windowText" lastClr="000000"/>
            </a:solidFill>
            <a:effectLst/>
            <a:latin typeface="Arial" pitchFamily="34" charset="0"/>
            <a:cs typeface="Arial" pitchFamily="34" charset="0"/>
          </a:endParaRPr>
        </a:p>
      </cdr:txBody>
    </cdr:sp>
  </cdr:relSizeAnchor>
  <cdr:relSizeAnchor xmlns:cdr="http://schemas.openxmlformats.org/drawingml/2006/chartDrawing">
    <cdr:from>
      <cdr:x>0.2138</cdr:x>
      <cdr:y>0.51232</cdr:y>
    </cdr:from>
    <cdr:to>
      <cdr:x>0.29582</cdr:x>
      <cdr:y>0.56466</cdr:y>
    </cdr:to>
    <cdr:grpSp>
      <cdr:nvGrpSpPr>
        <cdr:cNvPr id="6" name="Group 5"/>
        <cdr:cNvGrpSpPr/>
      </cdr:nvGrpSpPr>
      <cdr:grpSpPr>
        <a:xfrm xmlns:a="http://schemas.openxmlformats.org/drawingml/2006/main">
          <a:off x="1981461" y="3108463"/>
          <a:ext cx="760147" cy="317569"/>
          <a:chOff x="582208" y="3038666"/>
          <a:chExt cx="761710" cy="316542"/>
        </a:xfrm>
      </cdr:grpSpPr>
      <cdr:grpSp>
        <cdr:nvGrpSpPr>
          <cdr:cNvPr id="5" name="Group 4"/>
          <cdr:cNvGrpSpPr/>
        </cdr:nvGrpSpPr>
        <cdr:grpSpPr>
          <a:xfrm xmlns:a="http://schemas.openxmlformats.org/drawingml/2006/main">
            <a:off x="582208" y="3038666"/>
            <a:ext cx="761710" cy="316542"/>
            <a:chOff x="582208" y="3038666"/>
            <a:chExt cx="761710" cy="316542"/>
          </a:xfrm>
        </cdr:grpSpPr>
        <cdr:sp macro="" textlink="'Data 1.6'!$D$12">
          <cdr:nvSpPr>
            <cdr:cNvPr id="29" name="TextBox 1"/>
            <cdr:cNvSpPr txBox="1"/>
          </cdr:nvSpPr>
          <cdr:spPr>
            <a:xfrm xmlns:a="http://schemas.openxmlformats.org/drawingml/2006/main">
              <a:off x="582208" y="3038666"/>
              <a:ext cx="761710" cy="31654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347D74E-7478-4FC9-961D-89DE653E5990}" type="TxLink">
                <a:rPr lang="en-US" sz="2000" b="1" i="0" u="none" strike="noStrike">
                  <a:solidFill>
                    <a:srgbClr val="2DA197"/>
                  </a:solidFill>
                  <a:latin typeface="Arial"/>
                  <a:cs typeface="Arial"/>
                </a:rPr>
                <a:pPr algn="ctr"/>
                <a:t>302</a:t>
              </a:fld>
              <a:endParaRPr lang="en-GB" sz="4800" b="1">
                <a:solidFill>
                  <a:srgbClr val="2DA197"/>
                </a:solidFill>
                <a:latin typeface="Arial" pitchFamily="34" charset="0"/>
                <a:cs typeface="Arial" pitchFamily="34" charset="0"/>
              </a:endParaRPr>
            </a:p>
          </cdr:txBody>
        </cdr:sp>
      </cdr:grpSp>
    </cdr:grpSp>
  </cdr:relSizeAnchor>
  <cdr:relSizeAnchor xmlns:cdr="http://schemas.openxmlformats.org/drawingml/2006/chartDrawing">
    <cdr:from>
      <cdr:x>0.20836</cdr:x>
      <cdr:y>0.25867</cdr:y>
    </cdr:from>
    <cdr:to>
      <cdr:x>0.29038</cdr:x>
      <cdr:y>0.31159</cdr:y>
    </cdr:to>
    <cdr:grpSp>
      <cdr:nvGrpSpPr>
        <cdr:cNvPr id="8" name="Group 7"/>
        <cdr:cNvGrpSpPr/>
      </cdr:nvGrpSpPr>
      <cdr:grpSpPr>
        <a:xfrm xmlns:a="http://schemas.openxmlformats.org/drawingml/2006/main">
          <a:off x="1931044" y="1569461"/>
          <a:ext cx="760147" cy="321088"/>
          <a:chOff x="612015" y="1550994"/>
          <a:chExt cx="761709" cy="316541"/>
        </a:xfrm>
      </cdr:grpSpPr>
      <cdr:sp macro="" textlink="'Data 1.6'!$E$12">
        <cdr:nvSpPr>
          <cdr:cNvPr id="30" name="TextBox 1"/>
          <cdr:cNvSpPr txBox="1"/>
        </cdr:nvSpPr>
        <cdr:spPr>
          <a:xfrm xmlns:a="http://schemas.openxmlformats.org/drawingml/2006/main">
            <a:off x="612015" y="1550994"/>
            <a:ext cx="761709" cy="316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44ED5BE-A3F6-4983-AC57-64D85AC3E309}" type="TxLink">
              <a:rPr lang="en-US" sz="2400" b="1" i="0" u="none" strike="noStrike">
                <a:solidFill>
                  <a:srgbClr val="1C625B"/>
                </a:solidFill>
                <a:latin typeface="Arial"/>
                <a:cs typeface="Arial"/>
              </a:rPr>
              <a:pPr algn="ctr"/>
              <a:t>567</a:t>
            </a:fld>
            <a:endParaRPr lang="en-GB" sz="6000" b="1">
              <a:solidFill>
                <a:srgbClr val="1C625B"/>
              </a:solidFill>
              <a:latin typeface="Arial" pitchFamily="34" charset="0"/>
              <a:cs typeface="Arial" pitchFamily="34" charset="0"/>
            </a:endParaRPr>
          </a:p>
        </cdr:txBody>
      </cdr:sp>
    </cdr:grpSp>
  </cdr:relSizeAnchor>
  <cdr:relSizeAnchor xmlns:cdr="http://schemas.openxmlformats.org/drawingml/2006/chartDrawing">
    <cdr:from>
      <cdr:x>0.32641</cdr:x>
      <cdr:y>0.10456</cdr:y>
    </cdr:from>
    <cdr:to>
      <cdr:x>0.52562</cdr:x>
      <cdr:y>0.54804</cdr:y>
    </cdr:to>
    <cdr:grpSp>
      <cdr:nvGrpSpPr>
        <cdr:cNvPr id="11" name="Group 10"/>
        <cdr:cNvGrpSpPr/>
      </cdr:nvGrpSpPr>
      <cdr:grpSpPr>
        <a:xfrm xmlns:a="http://schemas.openxmlformats.org/drawingml/2006/main">
          <a:off x="3025111" y="634410"/>
          <a:ext cx="1846243" cy="2690782"/>
          <a:chOff x="3021090" y="244422"/>
          <a:chExt cx="1849625" cy="2693869"/>
        </a:xfrm>
      </cdr:grpSpPr>
      <cdr:cxnSp macro="">
        <cdr:nvCxnSpPr>
          <cdr:cNvPr id="36" name="Straight Arrow Connector 35"/>
          <cdr:cNvCxnSpPr/>
        </cdr:nvCxnSpPr>
        <cdr:spPr>
          <a:xfrm xmlns:a="http://schemas.openxmlformats.org/drawingml/2006/main" flipH="1">
            <a:off x="3120162" y="828256"/>
            <a:ext cx="10664" cy="2110035"/>
          </a:xfrm>
          <a:prstGeom xmlns:a="http://schemas.openxmlformats.org/drawingml/2006/main" prst="straightConnector1">
            <a:avLst/>
          </a:prstGeom>
          <a:ln xmlns:a="http://schemas.openxmlformats.org/drawingml/2006/main" w="6350">
            <a:solidFill>
              <a:srgbClr val="1D625B"/>
            </a:solidFill>
            <a:prstDash val="solid"/>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2" name="TextBox 2"/>
          <cdr:cNvSpPr txBox="1"/>
        </cdr:nvSpPr>
        <cdr:spPr>
          <a:xfrm xmlns:a="http://schemas.openxmlformats.org/drawingml/2006/main">
            <a:off x="3021090" y="244422"/>
            <a:ext cx="1849625" cy="456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200" b="1">
                <a:solidFill>
                  <a:schemeClr val="bg1">
                    <a:lumMod val="50000"/>
                  </a:schemeClr>
                </a:solidFill>
                <a:latin typeface="Arial" pitchFamily="34" charset="0"/>
                <a:cs typeface="Arial" pitchFamily="34" charset="0"/>
              </a:rPr>
              <a:t>Change in state pension age from 65 to 66 for</a:t>
            </a:r>
            <a:r>
              <a:rPr lang="en-GB" sz="1200" b="1" baseline="0">
                <a:solidFill>
                  <a:schemeClr val="bg1">
                    <a:lumMod val="50000"/>
                  </a:schemeClr>
                </a:solidFill>
                <a:latin typeface="Arial" pitchFamily="34" charset="0"/>
                <a:cs typeface="Arial" pitchFamily="34" charset="0"/>
              </a:rPr>
              <a:t> men and women</a:t>
            </a:r>
            <a:endParaRPr lang="en-GB" sz="1200" b="1">
              <a:solidFill>
                <a:schemeClr val="bg1">
                  <a:lumMod val="50000"/>
                </a:schemeClr>
              </a:solidFill>
              <a:latin typeface="Arial" pitchFamily="34" charset="0"/>
              <a:cs typeface="Arial" pitchFamily="34" charset="0"/>
            </a:endParaRPr>
          </a:p>
        </cdr:txBody>
      </cdr:sp>
    </cdr:grpSp>
  </cdr:relSizeAnchor>
  <cdr:relSizeAnchor xmlns:cdr="http://schemas.openxmlformats.org/drawingml/2006/chartDrawing">
    <cdr:from>
      <cdr:x>0.60468</cdr:x>
      <cdr:y>0.23812</cdr:y>
    </cdr:from>
    <cdr:to>
      <cdr:x>0.82293</cdr:x>
      <cdr:y>0.29005</cdr:y>
    </cdr:to>
    <cdr:sp macro="" textlink="">
      <cdr:nvSpPr>
        <cdr:cNvPr id="34" name="TextBox 33"/>
        <cdr:cNvSpPr txBox="1"/>
      </cdr:nvSpPr>
      <cdr:spPr>
        <a:xfrm xmlns:a="http://schemas.openxmlformats.org/drawingml/2006/main">
          <a:off x="5614375" y="1449577"/>
          <a:ext cx="2026409" cy="316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1">
              <a:solidFill>
                <a:srgbClr val="1C625B"/>
              </a:solidFill>
              <a:latin typeface="Arial" pitchFamily="34" charset="0"/>
              <a:cs typeface="Arial" pitchFamily="34" charset="0"/>
            </a:rPr>
            <a:t>All dependents</a:t>
          </a:r>
        </a:p>
      </cdr:txBody>
    </cdr:sp>
  </cdr:relSizeAnchor>
  <cdr:relSizeAnchor xmlns:cdr="http://schemas.openxmlformats.org/drawingml/2006/chartDrawing">
    <cdr:from>
      <cdr:x>0.5701</cdr:x>
      <cdr:y>0.48103</cdr:y>
    </cdr:from>
    <cdr:to>
      <cdr:x>0.82724</cdr:x>
      <cdr:y>0.52198</cdr:y>
    </cdr:to>
    <cdr:sp macro="" textlink="">
      <cdr:nvSpPr>
        <cdr:cNvPr id="38" name="TextBox 1"/>
        <cdr:cNvSpPr txBox="1"/>
      </cdr:nvSpPr>
      <cdr:spPr>
        <a:xfrm xmlns:a="http://schemas.openxmlformats.org/drawingml/2006/main">
          <a:off x="5293235" y="2928361"/>
          <a:ext cx="2387495" cy="249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DA197"/>
              </a:solidFill>
              <a:latin typeface="Arial" pitchFamily="34" charset="0"/>
              <a:cs typeface="Arial" pitchFamily="34" charset="0"/>
            </a:rPr>
            <a:t>Pensionable age and over</a:t>
          </a:r>
        </a:p>
      </cdr:txBody>
    </cdr:sp>
  </cdr:relSizeAnchor>
  <cdr:relSizeAnchor xmlns:cdr="http://schemas.openxmlformats.org/drawingml/2006/chartDrawing">
    <cdr:from>
      <cdr:x>0.62339</cdr:x>
      <cdr:y>0.62654</cdr:y>
    </cdr:from>
    <cdr:to>
      <cdr:x>0.86714</cdr:x>
      <cdr:y>0.68586</cdr:y>
    </cdr:to>
    <cdr:sp macro="" textlink="">
      <cdr:nvSpPr>
        <cdr:cNvPr id="39" name="TextBox 1"/>
        <cdr:cNvSpPr txBox="1"/>
      </cdr:nvSpPr>
      <cdr:spPr>
        <a:xfrm xmlns:a="http://schemas.openxmlformats.org/drawingml/2006/main">
          <a:off x="5788063" y="3814192"/>
          <a:ext cx="2263171" cy="3611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F7F7F"/>
              </a:solidFill>
              <a:latin typeface="Arial" pitchFamily="34" charset="0"/>
              <a:cs typeface="Arial" pitchFamily="34" charset="0"/>
            </a:rPr>
            <a:t>Children (aged </a:t>
          </a:r>
          <a:r>
            <a:rPr lang="en-GB" sz="1400" b="1" baseline="0">
              <a:solidFill>
                <a:srgbClr val="7F7F7F"/>
              </a:solidFill>
              <a:latin typeface="Arial" pitchFamily="34" charset="0"/>
              <a:cs typeface="Arial" pitchFamily="34" charset="0"/>
            </a:rPr>
            <a:t>0 to 15)</a:t>
          </a:r>
          <a:endParaRPr lang="en-GB" sz="1400" b="1">
            <a:solidFill>
              <a:srgbClr val="7F7F7F"/>
            </a:solidFill>
            <a:latin typeface="Arial" pitchFamily="34" charset="0"/>
            <a:cs typeface="Arial" pitchFamily="34" charset="0"/>
          </a:endParaRPr>
        </a:p>
      </cdr:txBody>
    </cdr:sp>
  </cdr:relSizeAnchor>
  <cdr:relSizeAnchor xmlns:cdr="http://schemas.openxmlformats.org/drawingml/2006/chartDrawing">
    <cdr:from>
      <cdr:x>0.52614</cdr:x>
      <cdr:y>0.15628</cdr:y>
    </cdr:from>
    <cdr:to>
      <cdr:x>0.72535</cdr:x>
      <cdr:y>0.54798</cdr:y>
    </cdr:to>
    <cdr:grpSp>
      <cdr:nvGrpSpPr>
        <cdr:cNvPr id="3" name="Group 2"/>
        <cdr:cNvGrpSpPr/>
      </cdr:nvGrpSpPr>
      <cdr:grpSpPr>
        <a:xfrm xmlns:a="http://schemas.openxmlformats.org/drawingml/2006/main">
          <a:off x="4876173" y="948217"/>
          <a:ext cx="1846244" cy="2376611"/>
          <a:chOff x="4885119" y="434909"/>
          <a:chExt cx="1849626" cy="2384590"/>
        </a:xfrm>
      </cdr:grpSpPr>
      <cdr:cxnSp macro="">
        <cdr:nvCxnSpPr>
          <cdr:cNvPr id="40" name="Straight Arrow Connector 39"/>
          <cdr:cNvCxnSpPr/>
        </cdr:nvCxnSpPr>
        <cdr:spPr>
          <a:xfrm xmlns:a="http://schemas.openxmlformats.org/drawingml/2006/main" flipH="1">
            <a:off x="4934435" y="831386"/>
            <a:ext cx="9470" cy="1988113"/>
          </a:xfrm>
          <a:prstGeom xmlns:a="http://schemas.openxmlformats.org/drawingml/2006/main" prst="straightConnector1">
            <a:avLst/>
          </a:prstGeom>
          <a:ln xmlns:a="http://schemas.openxmlformats.org/drawingml/2006/main" w="6350">
            <a:solidFill>
              <a:srgbClr val="1D625B"/>
            </a:solidFill>
            <a:prstDash val="solid"/>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0" name="TextBox 2"/>
          <cdr:cNvSpPr txBox="1"/>
        </cdr:nvSpPr>
        <cdr:spPr>
          <a:xfrm xmlns:a="http://schemas.openxmlformats.org/drawingml/2006/main">
            <a:off x="4885119" y="434909"/>
            <a:ext cx="1849626" cy="3869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200" b="1">
                <a:solidFill>
                  <a:schemeClr val="bg1">
                    <a:lumMod val="50000"/>
                  </a:schemeClr>
                </a:solidFill>
                <a:latin typeface="Arial" pitchFamily="34" charset="0"/>
                <a:cs typeface="Arial" pitchFamily="34" charset="0"/>
              </a:rPr>
              <a:t>Change in state pension age from 66 to 67 for</a:t>
            </a:r>
            <a:r>
              <a:rPr lang="en-GB" sz="1200" b="1" baseline="0">
                <a:solidFill>
                  <a:schemeClr val="bg1">
                    <a:lumMod val="50000"/>
                  </a:schemeClr>
                </a:solidFill>
                <a:latin typeface="Arial" pitchFamily="34" charset="0"/>
                <a:cs typeface="Arial" pitchFamily="34" charset="0"/>
              </a:rPr>
              <a:t> men and women</a:t>
            </a:r>
            <a:endParaRPr lang="en-GB" sz="1200" b="1">
              <a:solidFill>
                <a:schemeClr val="bg1">
                  <a:lumMod val="50000"/>
                </a:schemeClr>
              </a:solidFill>
              <a:latin typeface="Arial" pitchFamily="34" charset="0"/>
              <a:cs typeface="Arial" pitchFamily="34" charset="0"/>
            </a:endParaRPr>
          </a:p>
        </cdr:txBody>
      </cdr:sp>
    </cdr:grpSp>
  </cdr:relSizeAnchor>
  <cdr:relSizeAnchor xmlns:cdr="http://schemas.openxmlformats.org/drawingml/2006/chartDrawing">
    <cdr:from>
      <cdr:x>0.281</cdr:x>
      <cdr:y>0.0966</cdr:y>
    </cdr:from>
    <cdr:to>
      <cdr:x>0.28119</cdr:x>
      <cdr:y>0.842</cdr:y>
    </cdr:to>
    <cdr:sp macro="" textlink="">
      <cdr:nvSpPr>
        <cdr:cNvPr id="21" name="Line 1"/>
        <cdr:cNvSpPr>
          <a:spLocks xmlns:a="http://schemas.openxmlformats.org/drawingml/2006/main" noChangeShapeType="1"/>
        </cdr:cNvSpPr>
      </cdr:nvSpPr>
      <cdr:spPr bwMode="auto">
        <a:xfrm xmlns:a="http://schemas.openxmlformats.org/drawingml/2006/main" flipH="1" flipV="1">
          <a:off x="2609022" y="588065"/>
          <a:ext cx="1792" cy="4537772"/>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0.07505</cdr:x>
      <cdr:y>0.79592</cdr:y>
    </cdr:from>
    <cdr:to>
      <cdr:x>0.95272</cdr:x>
      <cdr:y>0.84217</cdr:y>
    </cdr:to>
    <cdr:grpSp>
      <cdr:nvGrpSpPr>
        <cdr:cNvPr id="22" name="Group 21"/>
        <cdr:cNvGrpSpPr/>
      </cdr:nvGrpSpPr>
      <cdr:grpSpPr>
        <a:xfrm xmlns:a="http://schemas.openxmlformats.org/drawingml/2006/main">
          <a:off x="695550" y="4829185"/>
          <a:ext cx="8134092" cy="280618"/>
          <a:chOff x="8665" y="-42731"/>
          <a:chExt cx="7363767" cy="363210"/>
        </a:xfrm>
      </cdr:grpSpPr>
      <cdr:sp macro="" textlink="">
        <cdr:nvSpPr>
          <cdr:cNvPr id="23" name="Text Box 2"/>
          <cdr:cNvSpPr txBox="1">
            <a:spLocks xmlns:a="http://schemas.openxmlformats.org/drawingml/2006/main" noChangeArrowheads="1"/>
          </cdr:cNvSpPr>
        </cdr:nvSpPr>
        <cdr:spPr bwMode="auto">
          <a:xfrm xmlns:a="http://schemas.openxmlformats.org/drawingml/2006/main">
            <a:off x="2021847" y="-42731"/>
            <a:ext cx="1296982" cy="3429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36576"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800" b="1" i="0" u="none" strike="noStrike" baseline="0">
                <a:solidFill>
                  <a:srgbClr val="000000"/>
                </a:solidFill>
                <a:latin typeface="Arial"/>
                <a:cs typeface="Arial"/>
              </a:rPr>
              <a:t>Projected</a:t>
            </a:r>
            <a:endParaRPr lang="en-GB" sz="1200" b="1" baseline="30000"/>
          </a:p>
        </cdr:txBody>
      </cdr:sp>
      <cdr:sp macro="" textlink="">
        <cdr:nvSpPr>
          <cdr:cNvPr id="24" name="Text Box 2"/>
          <cdr:cNvSpPr txBox="1">
            <a:spLocks xmlns:a="http://schemas.openxmlformats.org/drawingml/2006/main" noChangeArrowheads="1"/>
          </cdr:cNvSpPr>
        </cdr:nvSpPr>
        <cdr:spPr bwMode="auto">
          <a:xfrm xmlns:a="http://schemas.openxmlformats.org/drawingml/2006/main">
            <a:off x="96508" y="-22441"/>
            <a:ext cx="1580209" cy="342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36576"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1800" b="1" i="0" u="none" strike="noStrike" baseline="0">
                <a:solidFill>
                  <a:srgbClr val="000000"/>
                </a:solidFill>
                <a:latin typeface="Arial"/>
                <a:cs typeface="Arial"/>
              </a:rPr>
              <a:t>Estimated</a:t>
            </a:r>
            <a:endParaRPr lang="en-GB" sz="1200" b="1" baseline="30000"/>
          </a:p>
        </cdr:txBody>
      </cdr:sp>
      <cdr:sp macro="" textlink="">
        <cdr:nvSpPr>
          <cdr:cNvPr id="26" name="Line 3"/>
          <cdr:cNvSpPr>
            <a:spLocks xmlns:a="http://schemas.openxmlformats.org/drawingml/2006/main" noChangeShapeType="1"/>
          </cdr:cNvSpPr>
        </cdr:nvSpPr>
        <cdr:spPr bwMode="auto">
          <a:xfrm xmlns:a="http://schemas.openxmlformats.org/drawingml/2006/main" flipH="1" flipV="1">
            <a:off x="8665" y="181292"/>
            <a:ext cx="328322" cy="329"/>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sp macro="" textlink="">
        <cdr:nvSpPr>
          <cdr:cNvPr id="27" name="Line 4"/>
          <cdr:cNvSpPr>
            <a:spLocks xmlns:a="http://schemas.openxmlformats.org/drawingml/2006/main" noChangeShapeType="1"/>
          </cdr:cNvSpPr>
        </cdr:nvSpPr>
        <cdr:spPr bwMode="auto">
          <a:xfrm xmlns:a="http://schemas.openxmlformats.org/drawingml/2006/main">
            <a:off x="1444090" y="169469"/>
            <a:ext cx="265969" cy="1451"/>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cxnSp macro="">
        <cdr:nvCxnSpPr>
          <cdr:cNvPr id="28" name="Straight Arrow Connector 27"/>
          <cdr:cNvCxnSpPr/>
        </cdr:nvCxnSpPr>
        <cdr:spPr>
          <a:xfrm xmlns:a="http://schemas.openxmlformats.org/drawingml/2006/main" flipV="1">
            <a:off x="3278402" y="158808"/>
            <a:ext cx="4094030" cy="12131"/>
          </a:xfrm>
          <a:prstGeom xmlns:a="http://schemas.openxmlformats.org/drawingml/2006/main" prst="straightConnector1">
            <a:avLst/>
          </a:prstGeom>
          <a:ln xmlns:a="http://schemas.openxmlformats.org/drawingml/2006/main" w="22225">
            <a:solidFill>
              <a:schemeClr val="tx1"/>
            </a:solidFill>
            <a:prstDash val="sysDot"/>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1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1.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3.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5.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editAs="oneCell">
    <xdr:from>
      <xdr:col>3</xdr:col>
      <xdr:colOff>371475</xdr:colOff>
      <xdr:row>0</xdr:row>
      <xdr:rowOff>95250</xdr:rowOff>
    </xdr:from>
    <xdr:to>
      <xdr:col>12</xdr:col>
      <xdr:colOff>276225</xdr:colOff>
      <xdr:row>47</xdr:row>
      <xdr:rowOff>55245</xdr:rowOff>
    </xdr:to>
    <xdr:pic>
      <xdr:nvPicPr>
        <xdr:cNvPr id="2" name="Picture 1" descr="H:\RGAR\Percentage change in population, Council areas4.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0275" y="95250"/>
          <a:ext cx="5391150" cy="7570470"/>
        </a:xfrm>
        <a:prstGeom prst="rect">
          <a:avLst/>
        </a:prstGeom>
        <a:noFill/>
        <a:ln>
          <a:noFill/>
        </a:ln>
      </xdr:spPr>
    </xdr:pic>
    <xdr:clientData/>
  </xdr:twoCellAnchor>
  <xdr:twoCellAnchor>
    <xdr:from>
      <xdr:col>3</xdr:col>
      <xdr:colOff>485775</xdr:colOff>
      <xdr:row>1</xdr:row>
      <xdr:rowOff>38100</xdr:rowOff>
    </xdr:from>
    <xdr:to>
      <xdr:col>10</xdr:col>
      <xdr:colOff>38100</xdr:colOff>
      <xdr:row>4</xdr:row>
      <xdr:rowOff>76200</xdr:rowOff>
    </xdr:to>
    <xdr:sp macro="" textlink="">
      <xdr:nvSpPr>
        <xdr:cNvPr id="3" name="TextBox 2"/>
        <xdr:cNvSpPr txBox="1"/>
      </xdr:nvSpPr>
      <xdr:spPr>
        <a:xfrm>
          <a:off x="2314575" y="200025"/>
          <a:ext cx="3819525" cy="523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latin typeface="Arial" panose="020B0604020202020204" pitchFamily="34" charset="0"/>
              <a:cs typeface="Arial" panose="020B0604020202020204" pitchFamily="34" charset="0"/>
            </a:rPr>
            <a:t>Figure 1.7: Population change by council area, mid-2016 to mid-2017</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xdr:colOff>
      <xdr:row>1</xdr:row>
      <xdr:rowOff>133350</xdr:rowOff>
    </xdr:from>
    <xdr:to>
      <xdr:col>10</xdr:col>
      <xdr:colOff>0</xdr:colOff>
      <xdr:row>45</xdr:row>
      <xdr:rowOff>85724</xdr:rowOff>
    </xdr:to>
    <xdr:grpSp>
      <xdr:nvGrpSpPr>
        <xdr:cNvPr id="4" name="Group 3"/>
        <xdr:cNvGrpSpPr/>
      </xdr:nvGrpSpPr>
      <xdr:grpSpPr>
        <a:xfrm>
          <a:off x="19050" y="295275"/>
          <a:ext cx="6076950" cy="7077074"/>
          <a:chOff x="19050" y="295275"/>
          <a:chExt cx="6076950" cy="7077074"/>
        </a:xfrm>
      </xdr:grpSpPr>
      <xdr:graphicFrame macro="">
        <xdr:nvGraphicFramePr>
          <xdr:cNvPr id="2" name="Chart 1"/>
          <xdr:cNvGraphicFramePr>
            <a:graphicFrameLocks/>
          </xdr:cNvGraphicFramePr>
        </xdr:nvGraphicFramePr>
        <xdr:xfrm>
          <a:off x="19050" y="295275"/>
          <a:ext cx="5810248" cy="7077074"/>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3" name="Picture 2"/>
          <xdr:cNvPicPr>
            <a:picLocks noChangeAspect="1"/>
          </xdr:cNvPicPr>
        </xdr:nvPicPr>
        <xdr:blipFill rotWithShape="1">
          <a:blip xmlns:r="http://schemas.openxmlformats.org/officeDocument/2006/relationships" r:embed="rId2"/>
          <a:srcRect r="24235"/>
          <a:stretch/>
        </xdr:blipFill>
        <xdr:spPr>
          <a:xfrm>
            <a:off x="4562475" y="3810000"/>
            <a:ext cx="1533525" cy="1012024"/>
          </a:xfrm>
          <a:prstGeom prst="rect">
            <a:avLst/>
          </a:prstGeom>
        </xdr:spPr>
      </xdr:pic>
    </xdr:grpSp>
    <xdr:clientData/>
  </xdr:twoCellAnchor>
  <xdr:twoCellAnchor>
    <xdr:from>
      <xdr:col>0</xdr:col>
      <xdr:colOff>0</xdr:colOff>
      <xdr:row>0</xdr:row>
      <xdr:rowOff>104776</xdr:rowOff>
    </xdr:from>
    <xdr:to>
      <xdr:col>11</xdr:col>
      <xdr:colOff>476250</xdr:colOff>
      <xdr:row>2</xdr:row>
      <xdr:rowOff>142876</xdr:rowOff>
    </xdr:to>
    <xdr:sp macro="" textlink="">
      <xdr:nvSpPr>
        <xdr:cNvPr id="5" name="TextBox 4"/>
        <xdr:cNvSpPr txBox="1"/>
      </xdr:nvSpPr>
      <xdr:spPr>
        <a:xfrm>
          <a:off x="0" y="104776"/>
          <a:ext cx="718185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latin typeface="Arial" panose="020B0604020202020204" pitchFamily="34" charset="0"/>
              <a:cs typeface="Arial" panose="020B0604020202020204" pitchFamily="34" charset="0"/>
            </a:rPr>
            <a:t>Figure 1.8: Projected percentage change in population by council area, 2016-2026</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0.21475</cdr:x>
      <cdr:y>0.02692</cdr:y>
    </cdr:from>
    <cdr:to>
      <cdr:x>0.40328</cdr:x>
      <cdr:y>0.09775</cdr:y>
    </cdr:to>
    <cdr:sp macro="" textlink="">
      <cdr:nvSpPr>
        <cdr:cNvPr id="2" name="TextBox 1"/>
        <cdr:cNvSpPr txBox="1"/>
      </cdr:nvSpPr>
      <cdr:spPr>
        <a:xfrm xmlns:a="http://schemas.openxmlformats.org/drawingml/2006/main">
          <a:off x="1247777" y="190500"/>
          <a:ext cx="1095373" cy="5012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200" b="0" baseline="0">
              <a:latin typeface="Arial" panose="020B0604020202020204" pitchFamily="34" charset="0"/>
              <a:cs typeface="Arial" panose="020B0604020202020204" pitchFamily="34" charset="0"/>
            </a:rPr>
            <a:t>Population change</a:t>
          </a:r>
          <a:endParaRPr lang="en-US" sz="12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0.07612</cdr:x>
      <cdr:y>0.39793</cdr:y>
    </cdr:from>
    <cdr:to>
      <cdr:x>0.33351</cdr:x>
      <cdr:y>0.42799</cdr:y>
    </cdr:to>
    <cdr:sp macro="" textlink="">
      <cdr:nvSpPr>
        <cdr:cNvPr id="4" name="TextBox 2"/>
        <cdr:cNvSpPr txBox="1"/>
      </cdr:nvSpPr>
      <cdr:spPr>
        <a:xfrm xmlns:a="http://schemas.openxmlformats.org/drawingml/2006/main">
          <a:off x="442284" y="2816180"/>
          <a:ext cx="1495499" cy="21273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2DA197"/>
              </a:solidFill>
              <a:latin typeface="Arial" pitchFamily="34" charset="0"/>
              <a:cs typeface="Arial" pitchFamily="34" charset="0"/>
            </a:rPr>
            <a:t>Scotland   3.2% </a:t>
          </a:r>
        </a:p>
      </cdr:txBody>
    </cdr:sp>
  </cdr:relSizeAnchor>
  <cdr:relSizeAnchor xmlns:cdr="http://schemas.openxmlformats.org/drawingml/2006/chartDrawing">
    <cdr:from>
      <cdr:x>0.21475</cdr:x>
      <cdr:y>0.02692</cdr:y>
    </cdr:from>
    <cdr:to>
      <cdr:x>0.40328</cdr:x>
      <cdr:y>0.09775</cdr:y>
    </cdr:to>
    <cdr:sp macro="" textlink="">
      <cdr:nvSpPr>
        <cdr:cNvPr id="3" name="TextBox 1"/>
        <cdr:cNvSpPr txBox="1"/>
      </cdr:nvSpPr>
      <cdr:spPr>
        <a:xfrm xmlns:a="http://schemas.openxmlformats.org/drawingml/2006/main">
          <a:off x="1247777" y="190500"/>
          <a:ext cx="1095373" cy="5012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200" b="0" baseline="0">
              <a:latin typeface="Arial" panose="020B0604020202020204" pitchFamily="34" charset="0"/>
              <a:cs typeface="Arial" panose="020B0604020202020204" pitchFamily="34" charset="0"/>
            </a:rPr>
            <a:t>Population change</a:t>
          </a:r>
          <a:endParaRPr lang="en-US" sz="12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0.07612</cdr:x>
      <cdr:y>0.39793</cdr:y>
    </cdr:from>
    <cdr:to>
      <cdr:x>0.33351</cdr:x>
      <cdr:y>0.42799</cdr:y>
    </cdr:to>
    <cdr:sp macro="" textlink="">
      <cdr:nvSpPr>
        <cdr:cNvPr id="5" name="TextBox 2"/>
        <cdr:cNvSpPr txBox="1"/>
      </cdr:nvSpPr>
      <cdr:spPr>
        <a:xfrm xmlns:a="http://schemas.openxmlformats.org/drawingml/2006/main">
          <a:off x="442284" y="2816180"/>
          <a:ext cx="1495499" cy="21273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2DA197"/>
              </a:solidFill>
              <a:latin typeface="Arial" pitchFamily="34" charset="0"/>
              <a:cs typeface="Arial" pitchFamily="34" charset="0"/>
            </a:rPr>
            <a:t>Scotland   3.2% </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01150" cy="56292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0.74017</cdr:x>
      <cdr:y>0.4145</cdr:y>
    </cdr:from>
    <cdr:to>
      <cdr:x>0.98965</cdr:x>
      <cdr:y>0.47037</cdr:y>
    </cdr:to>
    <cdr:sp macro="" textlink="">
      <cdr:nvSpPr>
        <cdr:cNvPr id="2" name="TextBox 1"/>
        <cdr:cNvSpPr txBox="1"/>
      </cdr:nvSpPr>
      <cdr:spPr>
        <a:xfrm xmlns:a="http://schemas.openxmlformats.org/drawingml/2006/main">
          <a:off x="6810375" y="2333328"/>
          <a:ext cx="2295525" cy="314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rgbClr val="2DA197"/>
              </a:solidFill>
              <a:latin typeface="Arial" pitchFamily="34" charset="0"/>
              <a:cs typeface="Arial" pitchFamily="34" charset="0"/>
            </a:rPr>
            <a:t>7.6%</a:t>
          </a:r>
          <a:r>
            <a:rPr lang="en-GB" sz="1600" b="1" baseline="0">
              <a:solidFill>
                <a:srgbClr val="2DA197"/>
              </a:solidFill>
              <a:latin typeface="Arial" pitchFamily="34" charset="0"/>
              <a:cs typeface="Arial" pitchFamily="34" charset="0"/>
            </a:rPr>
            <a:t> </a:t>
          </a:r>
          <a:r>
            <a:rPr lang="en-GB" sz="1600" b="1">
              <a:solidFill>
                <a:srgbClr val="2DA197"/>
              </a:solidFill>
              <a:latin typeface="Arial" pitchFamily="34" charset="0"/>
              <a:cs typeface="Arial" pitchFamily="34" charset="0"/>
            </a:rPr>
            <a:t>Northern</a:t>
          </a:r>
          <a:r>
            <a:rPr lang="en-GB" sz="1600" b="1">
              <a:solidFill>
                <a:srgbClr val="66BAAA"/>
              </a:solidFill>
              <a:latin typeface="Arial" pitchFamily="34" charset="0"/>
              <a:cs typeface="Arial" pitchFamily="34" charset="0"/>
            </a:rPr>
            <a:t> </a:t>
          </a:r>
          <a:r>
            <a:rPr lang="en-GB" sz="1600" b="1">
              <a:solidFill>
                <a:srgbClr val="2DA197"/>
              </a:solidFill>
              <a:latin typeface="Arial" pitchFamily="34" charset="0"/>
              <a:cs typeface="Arial" pitchFamily="34" charset="0"/>
            </a:rPr>
            <a:t>Ireland</a:t>
          </a:r>
        </a:p>
      </cdr:txBody>
    </cdr:sp>
  </cdr:relSizeAnchor>
  <cdr:relSizeAnchor xmlns:cdr="http://schemas.openxmlformats.org/drawingml/2006/chartDrawing">
    <cdr:from>
      <cdr:x>0.73913</cdr:x>
      <cdr:y>0.18705</cdr:y>
    </cdr:from>
    <cdr:to>
      <cdr:x>0.93168</cdr:x>
      <cdr:y>0.24292</cdr:y>
    </cdr:to>
    <cdr:sp macro="" textlink="">
      <cdr:nvSpPr>
        <cdr:cNvPr id="3" name="TextBox 1"/>
        <cdr:cNvSpPr txBox="1"/>
      </cdr:nvSpPr>
      <cdr:spPr>
        <a:xfrm xmlns:a="http://schemas.openxmlformats.org/drawingml/2006/main">
          <a:off x="6800851" y="1052944"/>
          <a:ext cx="1771650" cy="314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rgbClr val="2DA197"/>
              </a:solidFill>
              <a:latin typeface="Arial" pitchFamily="34" charset="0"/>
              <a:cs typeface="Arial" pitchFamily="34" charset="0"/>
            </a:rPr>
            <a:t>12.1% England</a:t>
          </a:r>
          <a:endParaRPr lang="en-GB" sz="1800" b="1">
            <a:solidFill>
              <a:srgbClr val="2DA197"/>
            </a:solidFill>
            <a:latin typeface="Arial" pitchFamily="34" charset="0"/>
            <a:cs typeface="Arial" pitchFamily="34" charset="0"/>
          </a:endParaRPr>
        </a:p>
      </cdr:txBody>
    </cdr:sp>
  </cdr:relSizeAnchor>
  <cdr:relSizeAnchor xmlns:cdr="http://schemas.openxmlformats.org/drawingml/2006/chartDrawing">
    <cdr:from>
      <cdr:x>0.73944</cdr:x>
      <cdr:y>0.52392</cdr:y>
    </cdr:from>
    <cdr:to>
      <cdr:x>0.92443</cdr:x>
      <cdr:y>0.57979</cdr:y>
    </cdr:to>
    <cdr:sp macro="" textlink="">
      <cdr:nvSpPr>
        <cdr:cNvPr id="4" name="TextBox 1"/>
        <cdr:cNvSpPr txBox="1"/>
      </cdr:nvSpPr>
      <cdr:spPr>
        <a:xfrm xmlns:a="http://schemas.openxmlformats.org/drawingml/2006/main">
          <a:off x="6803663" y="2949283"/>
          <a:ext cx="1702161" cy="3145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rgbClr val="1C625B"/>
              </a:solidFill>
              <a:latin typeface="Arial" pitchFamily="34" charset="0"/>
              <a:cs typeface="Arial" pitchFamily="34" charset="0"/>
            </a:rPr>
            <a:t>5.3% Scotland</a:t>
          </a:r>
          <a:endParaRPr lang="en-GB" sz="1800" b="1">
            <a:solidFill>
              <a:srgbClr val="1C625B"/>
            </a:solidFill>
            <a:latin typeface="Arial" pitchFamily="34" charset="0"/>
            <a:cs typeface="Arial" pitchFamily="34" charset="0"/>
          </a:endParaRPr>
        </a:p>
      </cdr:txBody>
    </cdr:sp>
  </cdr:relSizeAnchor>
  <cdr:relSizeAnchor xmlns:cdr="http://schemas.openxmlformats.org/drawingml/2006/chartDrawing">
    <cdr:from>
      <cdr:x>0.73976</cdr:x>
      <cdr:y>0.58263</cdr:y>
    </cdr:from>
    <cdr:to>
      <cdr:x>0.89648</cdr:x>
      <cdr:y>0.6385</cdr:y>
    </cdr:to>
    <cdr:sp macro="" textlink="">
      <cdr:nvSpPr>
        <cdr:cNvPr id="5" name="TextBox 1"/>
        <cdr:cNvSpPr txBox="1"/>
      </cdr:nvSpPr>
      <cdr:spPr>
        <a:xfrm xmlns:a="http://schemas.openxmlformats.org/drawingml/2006/main">
          <a:off x="6806687" y="3279783"/>
          <a:ext cx="1441964" cy="314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rgbClr val="2DA197"/>
              </a:solidFill>
              <a:latin typeface="Arial" pitchFamily="34" charset="0"/>
              <a:cs typeface="Arial" pitchFamily="34" charset="0"/>
            </a:rPr>
            <a:t>4.6% Wales</a:t>
          </a:r>
          <a:endParaRPr lang="en-GB" sz="1800" b="1">
            <a:solidFill>
              <a:srgbClr val="2DA197"/>
            </a:solidFill>
            <a:latin typeface="Arial" pitchFamily="34" charset="0"/>
            <a:cs typeface="Arial" pitchFamily="34" charset="0"/>
          </a:endParaRPr>
        </a:p>
      </cdr:txBody>
    </cdr:sp>
  </cdr:relSizeAnchor>
  <cdr:relSizeAnchor xmlns:cdr="http://schemas.openxmlformats.org/drawingml/2006/chartDrawing">
    <cdr:from>
      <cdr:x>0.794</cdr:x>
      <cdr:y>0.25212</cdr:y>
    </cdr:from>
    <cdr:to>
      <cdr:x>0.98965</cdr:x>
      <cdr:y>0.30118</cdr:y>
    </cdr:to>
    <cdr:sp macro="" textlink="">
      <cdr:nvSpPr>
        <cdr:cNvPr id="6" name="TextBox 5"/>
        <cdr:cNvSpPr txBox="1"/>
      </cdr:nvSpPr>
      <cdr:spPr>
        <a:xfrm xmlns:a="http://schemas.openxmlformats.org/drawingml/2006/main">
          <a:off x="7305675" y="1419225"/>
          <a:ext cx="1800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0.74017</cdr:x>
      <cdr:y>0.25042</cdr:y>
    </cdr:from>
    <cdr:to>
      <cdr:x>1</cdr:x>
      <cdr:y>0.29949</cdr:y>
    </cdr:to>
    <cdr:sp macro="" textlink="">
      <cdr:nvSpPr>
        <cdr:cNvPr id="7" name="TextBox 6"/>
        <cdr:cNvSpPr txBox="1"/>
      </cdr:nvSpPr>
      <cdr:spPr>
        <a:xfrm xmlns:a="http://schemas.openxmlformats.org/drawingml/2006/main">
          <a:off x="6810375" y="1409700"/>
          <a:ext cx="23907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ysClr val="windowText" lastClr="000000"/>
              </a:solidFill>
              <a:latin typeface="Arial" panose="020B0604020202020204" pitchFamily="34" charset="0"/>
              <a:cs typeface="Arial" panose="020B0604020202020204" pitchFamily="34" charset="0"/>
            </a:rPr>
            <a:t>11.1% United Kingdom</a:t>
          </a:r>
        </a:p>
        <a:p xmlns:a="http://schemas.openxmlformats.org/drawingml/2006/main">
          <a:endParaRPr lang="en-GB" sz="16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0.08471</cdr:x>
      <cdr:y>0.17304</cdr:y>
    </cdr:from>
    <cdr:to>
      <cdr:x>0.22772</cdr:x>
      <cdr:y>0.2216</cdr:y>
    </cdr:to>
    <cdr:sp macro="" textlink="">
      <cdr:nvSpPr>
        <cdr:cNvPr id="2" name="TextBox 1"/>
        <cdr:cNvSpPr txBox="1"/>
      </cdr:nvSpPr>
      <cdr:spPr>
        <a:xfrm xmlns:a="http://schemas.openxmlformats.org/drawingml/2006/main">
          <a:off x="733445" y="1091087"/>
          <a:ext cx="1238213" cy="3061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1">
              <a:solidFill>
                <a:srgbClr val="2E8ACA"/>
              </a:solidFill>
              <a:latin typeface="Arial" pitchFamily="34" charset="0"/>
              <a:cs typeface="Arial" pitchFamily="34" charset="0"/>
            </a:rPr>
            <a:t>Births</a:t>
          </a:r>
        </a:p>
      </cdr:txBody>
    </cdr:sp>
  </cdr:relSizeAnchor>
  <cdr:relSizeAnchor xmlns:cdr="http://schemas.openxmlformats.org/drawingml/2006/chartDrawing">
    <cdr:from>
      <cdr:x>0.08947</cdr:x>
      <cdr:y>0.49063</cdr:y>
    </cdr:from>
    <cdr:to>
      <cdr:x>0.23249</cdr:x>
      <cdr:y>0.53919</cdr:y>
    </cdr:to>
    <cdr:sp macro="" textlink="">
      <cdr:nvSpPr>
        <cdr:cNvPr id="3" name="TextBox 1"/>
        <cdr:cNvSpPr txBox="1"/>
      </cdr:nvSpPr>
      <cdr:spPr>
        <a:xfrm xmlns:a="http://schemas.openxmlformats.org/drawingml/2006/main">
          <a:off x="774662" y="3093696"/>
          <a:ext cx="1238299" cy="3061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0">
              <a:solidFill>
                <a:srgbClr val="2E8ACA"/>
              </a:solidFill>
              <a:latin typeface="Arial" pitchFamily="34" charset="0"/>
              <a:cs typeface="Arial" pitchFamily="34" charset="0"/>
            </a:rPr>
            <a:t>Deaths</a:t>
          </a:r>
        </a:p>
      </cdr:txBody>
    </cdr:sp>
  </cdr:relSizeAnchor>
  <cdr:relSizeAnchor xmlns:cdr="http://schemas.openxmlformats.org/drawingml/2006/chartDrawing">
    <cdr:from>
      <cdr:x>0.49432</cdr:x>
      <cdr:y>0.31622</cdr:y>
    </cdr:from>
    <cdr:to>
      <cdr:x>0.67547</cdr:x>
      <cdr:y>0.41587</cdr:y>
    </cdr:to>
    <cdr:sp macro="" textlink="">
      <cdr:nvSpPr>
        <cdr:cNvPr id="5" name="TextBox 1"/>
        <cdr:cNvSpPr txBox="1"/>
      </cdr:nvSpPr>
      <cdr:spPr>
        <a:xfrm xmlns:a="http://schemas.openxmlformats.org/drawingml/2006/main">
          <a:off x="4581271" y="1918641"/>
          <a:ext cx="1678867" cy="604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65000"/>
                  <a:lumOff val="35000"/>
                </a:schemeClr>
              </a:solidFill>
              <a:latin typeface="Arial" pitchFamily="34" charset="0"/>
              <a:cs typeface="Arial" pitchFamily="34" charset="0"/>
            </a:rPr>
            <a:t>More</a:t>
          </a:r>
          <a:r>
            <a:rPr lang="en-GB" sz="1400" b="1" baseline="0">
              <a:solidFill>
                <a:schemeClr val="tx1">
                  <a:lumMod val="65000"/>
                  <a:lumOff val="35000"/>
                </a:schemeClr>
              </a:solidFill>
              <a:latin typeface="Arial" pitchFamily="34" charset="0"/>
              <a:cs typeface="Arial" pitchFamily="34" charset="0"/>
            </a:rPr>
            <a:t> births than deaths</a:t>
          </a:r>
          <a:endParaRPr lang="en-GB" sz="1400" b="1">
            <a:solidFill>
              <a:schemeClr val="tx1">
                <a:lumMod val="65000"/>
                <a:lumOff val="35000"/>
              </a:schemeClr>
            </a:solidFill>
            <a:latin typeface="Arial" pitchFamily="34" charset="0"/>
            <a:cs typeface="Arial" pitchFamily="34" charset="0"/>
          </a:endParaRPr>
        </a:p>
      </cdr:txBody>
    </cdr:sp>
  </cdr:relSizeAnchor>
  <cdr:relSizeAnchor xmlns:cdr="http://schemas.openxmlformats.org/drawingml/2006/chartDrawing">
    <cdr:from>
      <cdr:x>0.77851</cdr:x>
      <cdr:y>0.59173</cdr:y>
    </cdr:from>
    <cdr:to>
      <cdr:x>0.95966</cdr:x>
      <cdr:y>0.69137</cdr:y>
    </cdr:to>
    <cdr:sp macro="" textlink="">
      <cdr:nvSpPr>
        <cdr:cNvPr id="18" name="TextBox 1"/>
        <cdr:cNvSpPr txBox="1"/>
      </cdr:nvSpPr>
      <cdr:spPr>
        <a:xfrm xmlns:a="http://schemas.openxmlformats.org/drawingml/2006/main">
          <a:off x="7225463" y="3598165"/>
          <a:ext cx="1681282" cy="6058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2E8ACA"/>
              </a:solidFill>
              <a:latin typeface="Arial" pitchFamily="34" charset="0"/>
              <a:cs typeface="Arial" pitchFamily="34" charset="0"/>
            </a:rPr>
            <a:t>More</a:t>
          </a:r>
          <a:r>
            <a:rPr lang="en-GB" sz="1600" b="1" baseline="0">
              <a:solidFill>
                <a:srgbClr val="2E8ACA"/>
              </a:solidFill>
              <a:latin typeface="Arial" pitchFamily="34" charset="0"/>
              <a:cs typeface="Arial" pitchFamily="34" charset="0"/>
            </a:rPr>
            <a:t> deaths than births</a:t>
          </a:r>
          <a:endParaRPr lang="en-GB" sz="1600" b="1">
            <a:solidFill>
              <a:srgbClr val="2E8ACA"/>
            </a:solidFill>
            <a:latin typeface="Arial" pitchFamily="34" charset="0"/>
            <a:cs typeface="Arial" pitchFamily="34" charset="0"/>
          </a:endParaRPr>
        </a:p>
      </cdr:txBody>
    </cdr:sp>
  </cdr:relSizeAnchor>
  <cdr:relSizeAnchor xmlns:cdr="http://schemas.openxmlformats.org/drawingml/2006/chartDrawing">
    <cdr:from>
      <cdr:x>0.14228</cdr:x>
      <cdr:y>0.29944</cdr:y>
    </cdr:from>
    <cdr:to>
      <cdr:x>0.32343</cdr:x>
      <cdr:y>0.39909</cdr:y>
    </cdr:to>
    <cdr:sp macro="" textlink="">
      <cdr:nvSpPr>
        <cdr:cNvPr id="19" name="TextBox 1"/>
        <cdr:cNvSpPr txBox="1"/>
      </cdr:nvSpPr>
      <cdr:spPr>
        <a:xfrm xmlns:a="http://schemas.openxmlformats.org/drawingml/2006/main">
          <a:off x="1231900" y="1879600"/>
          <a:ext cx="1568451" cy="625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75000"/>
                  <a:lumOff val="25000"/>
                </a:schemeClr>
              </a:solidFill>
              <a:latin typeface="Arial" pitchFamily="34" charset="0"/>
              <a:cs typeface="Arial" pitchFamily="34" charset="0"/>
            </a:rPr>
            <a:t>More</a:t>
          </a:r>
          <a:r>
            <a:rPr lang="en-GB" sz="1400" b="1" baseline="0">
              <a:solidFill>
                <a:schemeClr val="tx1">
                  <a:lumMod val="75000"/>
                  <a:lumOff val="25000"/>
                </a:schemeClr>
              </a:solidFill>
              <a:latin typeface="Arial" pitchFamily="34" charset="0"/>
              <a:cs typeface="Arial" pitchFamily="34" charset="0"/>
            </a:rPr>
            <a:t> births than deaths</a:t>
          </a:r>
          <a:endParaRPr lang="en-GB" sz="1400" b="1">
            <a:solidFill>
              <a:schemeClr val="tx1">
                <a:lumMod val="75000"/>
                <a:lumOff val="25000"/>
              </a:schemeClr>
            </a:solidFill>
            <a:latin typeface="Arial" pitchFamily="34" charset="0"/>
            <a:cs typeface="Arial" pitchFamily="34" charset="0"/>
          </a:endParaRPr>
        </a:p>
      </cdr:txBody>
    </cdr:sp>
  </cdr:relSizeAnchor>
  <cdr:relSizeAnchor xmlns:cdr="http://schemas.openxmlformats.org/drawingml/2006/chartDrawing">
    <cdr:from>
      <cdr:x>0.8277</cdr:x>
      <cdr:y>0.38655</cdr:y>
    </cdr:from>
    <cdr:to>
      <cdr:x>0.98942</cdr:x>
      <cdr:y>0.4862</cdr:y>
    </cdr:to>
    <cdr:sp macro="" textlink="">
      <cdr:nvSpPr>
        <cdr:cNvPr id="20" name="TextBox 1"/>
        <cdr:cNvSpPr txBox="1"/>
      </cdr:nvSpPr>
      <cdr:spPr>
        <a:xfrm xmlns:a="http://schemas.openxmlformats.org/drawingml/2006/main">
          <a:off x="7152205" y="2432984"/>
          <a:ext cx="1397435" cy="6272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65000"/>
                  <a:lumOff val="35000"/>
                </a:schemeClr>
              </a:solidFill>
              <a:latin typeface="Arial" pitchFamily="34" charset="0"/>
              <a:cs typeface="Arial" pitchFamily="34" charset="0"/>
            </a:rPr>
            <a:t>More</a:t>
          </a:r>
          <a:r>
            <a:rPr lang="en-GB" sz="1400" b="1" baseline="0">
              <a:solidFill>
                <a:schemeClr val="tx1">
                  <a:lumMod val="65000"/>
                  <a:lumOff val="35000"/>
                </a:schemeClr>
              </a:solidFill>
              <a:latin typeface="Arial" pitchFamily="34" charset="0"/>
              <a:cs typeface="Arial" pitchFamily="34" charset="0"/>
            </a:rPr>
            <a:t> births than deaths</a:t>
          </a:r>
          <a:endParaRPr lang="en-GB" sz="1400" b="1">
            <a:solidFill>
              <a:schemeClr val="tx1">
                <a:lumMod val="65000"/>
                <a:lumOff val="35000"/>
              </a:schemeClr>
            </a:solidFill>
            <a:latin typeface="Arial" pitchFamily="34" charset="0"/>
            <a:cs typeface="Arial" pitchFamily="34" charset="0"/>
          </a:endParaRPr>
        </a:p>
      </cdr:txBody>
    </cdr:sp>
  </cdr:relSizeAnchor>
  <cdr:relSizeAnchor xmlns:cdr="http://schemas.openxmlformats.org/drawingml/2006/chartDrawing">
    <cdr:from>
      <cdr:x>0.80181</cdr:x>
      <cdr:y>0.53243</cdr:y>
    </cdr:from>
    <cdr:to>
      <cdr:x>0.83042</cdr:x>
      <cdr:y>0.58077</cdr:y>
    </cdr:to>
    <cdr:cxnSp macro="">
      <cdr:nvCxnSpPr>
        <cdr:cNvPr id="6" name="Straight Connector 5"/>
        <cdr:cNvCxnSpPr/>
      </cdr:nvCxnSpPr>
      <cdr:spPr>
        <a:xfrm xmlns:a="http://schemas.openxmlformats.org/drawingml/2006/main">
          <a:off x="7441750" y="3237568"/>
          <a:ext cx="265534" cy="293944"/>
        </a:xfrm>
        <a:prstGeom xmlns:a="http://schemas.openxmlformats.org/drawingml/2006/main" prst="line">
          <a:avLst/>
        </a:prstGeom>
        <a:ln xmlns:a="http://schemas.openxmlformats.org/drawingml/2006/main" w="28575">
          <a:solidFill>
            <a:srgbClr val="2E8ACA"/>
          </a:solidFill>
          <a:headEnd type="triangle" w="lg"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0.91397</cdr:x>
      <cdr:y>0.53844</cdr:y>
    </cdr:from>
    <cdr:to>
      <cdr:x>0.94588</cdr:x>
      <cdr:y>0.58224</cdr:y>
    </cdr:to>
    <cdr:cxnSp macro="">
      <cdr:nvCxnSpPr>
        <cdr:cNvPr id="11" name="Straight Connector 10"/>
        <cdr:cNvCxnSpPr/>
      </cdr:nvCxnSpPr>
      <cdr:spPr>
        <a:xfrm xmlns:a="http://schemas.openxmlformats.org/drawingml/2006/main" flipH="1">
          <a:off x="8482746" y="3274106"/>
          <a:ext cx="296162" cy="266337"/>
        </a:xfrm>
        <a:prstGeom xmlns:a="http://schemas.openxmlformats.org/drawingml/2006/main" prst="line">
          <a:avLst/>
        </a:prstGeom>
        <a:ln xmlns:a="http://schemas.openxmlformats.org/drawingml/2006/main" w="28575">
          <a:solidFill>
            <a:srgbClr val="2E8ACA"/>
          </a:solidFill>
          <a:headEnd type="triangle" w="lg"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0.66086</cdr:x>
      <cdr:y>0.0506</cdr:y>
    </cdr:from>
    <cdr:to>
      <cdr:x>0.68006</cdr:x>
      <cdr:y>0.07709</cdr:y>
    </cdr:to>
    <cdr:sp macro="" textlink="">
      <cdr:nvSpPr>
        <cdr:cNvPr id="34" name="Oval 33"/>
        <cdr:cNvSpPr>
          <a:spLocks xmlns:a="http://schemas.openxmlformats.org/drawingml/2006/main" noChangeAspect="1"/>
        </cdr:cNvSpPr>
      </cdr:nvSpPr>
      <cdr:spPr>
        <a:xfrm xmlns:a="http://schemas.openxmlformats.org/drawingml/2006/main">
          <a:off x="6137300" y="307980"/>
          <a:ext cx="178308" cy="161231"/>
        </a:xfrm>
        <a:prstGeom xmlns:a="http://schemas.openxmlformats.org/drawingml/2006/main" prst="ellipse">
          <a:avLst/>
        </a:prstGeom>
        <a:noFill xmlns:a="http://schemas.openxmlformats.org/drawingml/2006/main"/>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0.41231</cdr:x>
      <cdr:y>0.77054</cdr:y>
    </cdr:from>
    <cdr:to>
      <cdr:x>0.59135</cdr:x>
      <cdr:y>0.8358</cdr:y>
    </cdr:to>
    <cdr:sp macro="" textlink="">
      <cdr:nvSpPr>
        <cdr:cNvPr id="5" name="TextBox 4"/>
        <cdr:cNvSpPr txBox="1"/>
      </cdr:nvSpPr>
      <cdr:spPr>
        <a:xfrm xmlns:a="http://schemas.openxmlformats.org/drawingml/2006/main">
          <a:off x="3829040" y="4689843"/>
          <a:ext cx="1662723" cy="3972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000" b="1">
              <a:solidFill>
                <a:schemeClr val="bg1"/>
              </a:solidFill>
              <a:latin typeface="Arial" pitchFamily="34" charset="0"/>
              <a:cs typeface="Arial" pitchFamily="34" charset="0"/>
            </a:rPr>
            <a:t>Estimated</a:t>
          </a:r>
        </a:p>
      </cdr:txBody>
    </cdr:sp>
  </cdr:relSizeAnchor>
  <cdr:relSizeAnchor xmlns:cdr="http://schemas.openxmlformats.org/drawingml/2006/chartDrawing">
    <cdr:from>
      <cdr:x>0.67038</cdr:x>
      <cdr:y>0.76996</cdr:y>
    </cdr:from>
    <cdr:to>
      <cdr:x>0.84906</cdr:x>
      <cdr:y>0.84044</cdr:y>
    </cdr:to>
    <cdr:sp macro="" textlink="">
      <cdr:nvSpPr>
        <cdr:cNvPr id="13" name="TextBox 1"/>
        <cdr:cNvSpPr txBox="1"/>
      </cdr:nvSpPr>
      <cdr:spPr>
        <a:xfrm xmlns:a="http://schemas.openxmlformats.org/drawingml/2006/main">
          <a:off x="6225716" y="4686312"/>
          <a:ext cx="1659379" cy="428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000" b="1">
              <a:solidFill>
                <a:schemeClr val="bg1">
                  <a:lumMod val="65000"/>
                </a:schemeClr>
              </a:solidFill>
              <a:latin typeface="Arial" pitchFamily="34" charset="0"/>
              <a:cs typeface="Arial" pitchFamily="34" charset="0"/>
            </a:rPr>
            <a:t>Projected</a:t>
          </a:r>
        </a:p>
      </cdr:txBody>
    </cdr:sp>
  </cdr:relSizeAnchor>
  <cdr:relSizeAnchor xmlns:cdr="http://schemas.openxmlformats.org/drawingml/2006/chartDrawing">
    <cdr:from>
      <cdr:x>0.67434</cdr:x>
      <cdr:y>0.08294</cdr:y>
    </cdr:from>
    <cdr:to>
      <cdr:x>0.82587</cdr:x>
      <cdr:y>0.22823</cdr:y>
    </cdr:to>
    <cdr:grpSp>
      <cdr:nvGrpSpPr>
        <cdr:cNvPr id="22" name="Group 21"/>
        <cdr:cNvGrpSpPr/>
      </cdr:nvGrpSpPr>
      <cdr:grpSpPr>
        <a:xfrm xmlns:a="http://schemas.openxmlformats.org/drawingml/2006/main">
          <a:off x="6249665" y="503232"/>
          <a:ext cx="1404354" cy="881536"/>
          <a:chOff x="254249" y="12237"/>
          <a:chExt cx="1311965" cy="911987"/>
        </a:xfrm>
      </cdr:grpSpPr>
      <cdr:sp macro="" textlink="'Data 1.1'!$C$61">
        <cdr:nvSpPr>
          <cdr:cNvPr id="24" name="TextBox 3"/>
          <cdr:cNvSpPr txBox="1"/>
        </cdr:nvSpPr>
        <cdr:spPr>
          <a:xfrm xmlns:a="http://schemas.openxmlformats.org/drawingml/2006/main">
            <a:off x="254249" y="268073"/>
            <a:ext cx="914400" cy="327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12CBF45-FDDD-4D78-A209-5A5CB8F6F0A5}" type="TxLink">
              <a:rPr lang="en-US" sz="1800" b="1" i="0" u="none" strike="noStrike">
                <a:solidFill>
                  <a:srgbClr val="2DA197"/>
                </a:solidFill>
                <a:latin typeface="Arial"/>
                <a:cs typeface="Arial"/>
              </a:rPr>
              <a:pPr algn="ctr"/>
              <a:t>5.58</a:t>
            </a:fld>
            <a:endParaRPr lang="en-GB" sz="4400" b="1">
              <a:solidFill>
                <a:srgbClr val="2DA197"/>
              </a:solidFill>
              <a:latin typeface="Arial" pitchFamily="34" charset="0"/>
              <a:cs typeface="Arial" pitchFamily="34" charset="0"/>
            </a:endParaRPr>
          </a:p>
        </cdr:txBody>
      </cdr:sp>
      <cdr:sp macro="" textlink="'Data 1.1'!$B$61">
        <cdr:nvSpPr>
          <cdr:cNvPr id="25" name="TextBox 1"/>
          <cdr:cNvSpPr txBox="1"/>
        </cdr:nvSpPr>
        <cdr:spPr>
          <a:xfrm xmlns:a="http://schemas.openxmlformats.org/drawingml/2006/main">
            <a:off x="338775" y="12237"/>
            <a:ext cx="985694" cy="317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216E8F0-6FF1-4A85-9305-7366499F59C1}" type="TxLink">
              <a:rPr lang="en-US" sz="1400" b="1" i="0" u="none" strike="noStrike" baseline="0">
                <a:solidFill>
                  <a:srgbClr val="595959"/>
                </a:solidFill>
                <a:latin typeface="Arial"/>
                <a:cs typeface="Arial"/>
              </a:rPr>
              <a:pPr algn="ctr"/>
              <a:t>2026</a:t>
            </a:fld>
            <a:endParaRPr lang="en-GB" sz="2400" b="1">
              <a:solidFill>
                <a:srgbClr val="595959"/>
              </a:solidFill>
              <a:latin typeface="Arial" pitchFamily="34" charset="0"/>
              <a:cs typeface="Arial" pitchFamily="34" charset="0"/>
            </a:endParaRPr>
          </a:p>
        </cdr:txBody>
      </cdr:sp>
      <cdr:sp macro="" textlink="">
        <cdr:nvSpPr>
          <cdr:cNvPr id="26" name="TextBox 1"/>
          <cdr:cNvSpPr txBox="1"/>
        </cdr:nvSpPr>
        <cdr:spPr>
          <a:xfrm xmlns:a="http://schemas.openxmlformats.org/drawingml/2006/main">
            <a:off x="885548" y="348092"/>
            <a:ext cx="680666" cy="282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2DA197"/>
                </a:solidFill>
                <a:latin typeface="Arial" pitchFamily="34" charset="0"/>
                <a:cs typeface="Arial" pitchFamily="34" charset="0"/>
              </a:rPr>
              <a:t>million</a:t>
            </a:r>
          </a:p>
        </cdr:txBody>
      </cdr:sp>
      <cdr:cxnSp macro="">
        <cdr:nvCxnSpPr>
          <cdr:cNvPr id="23" name="Straight Arrow Connector 22"/>
          <cdr:cNvCxnSpPr/>
        </cdr:nvCxnSpPr>
        <cdr:spPr>
          <a:xfrm xmlns:a="http://schemas.openxmlformats.org/drawingml/2006/main">
            <a:off x="742305" y="628949"/>
            <a:ext cx="0" cy="295275"/>
          </a:xfrm>
          <a:prstGeom xmlns:a="http://schemas.openxmlformats.org/drawingml/2006/main" prst="straightConnector1">
            <a:avLst/>
          </a:prstGeom>
          <a:ln xmlns:a="http://schemas.openxmlformats.org/drawingml/2006/main" w="34925">
            <a:solidFill>
              <a:srgbClr val="2DA197"/>
            </a:solidFill>
            <a:tail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0.55126</cdr:x>
      <cdr:y>0.10329</cdr:y>
    </cdr:from>
    <cdr:to>
      <cdr:x>0.7069</cdr:x>
      <cdr:y>0.24231</cdr:y>
    </cdr:to>
    <cdr:grpSp>
      <cdr:nvGrpSpPr>
        <cdr:cNvPr id="17" name="Group 21"/>
        <cdr:cNvGrpSpPr/>
      </cdr:nvGrpSpPr>
      <cdr:grpSpPr>
        <a:xfrm xmlns:a="http://schemas.openxmlformats.org/drawingml/2006/main">
          <a:off x="5108981" y="626704"/>
          <a:ext cx="1442444" cy="843494"/>
          <a:chOff x="111876" y="41801"/>
          <a:chExt cx="1347537" cy="872599"/>
        </a:xfrm>
      </cdr:grpSpPr>
      <cdr:cxnSp macro="">
        <cdr:nvCxnSpPr>
          <cdr:cNvPr id="19" name="Straight Arrow Connector 22"/>
          <cdr:cNvCxnSpPr/>
        </cdr:nvCxnSpPr>
        <cdr:spPr>
          <a:xfrm xmlns:a="http://schemas.openxmlformats.org/drawingml/2006/main">
            <a:off x="733425" y="619125"/>
            <a:ext cx="0" cy="295275"/>
          </a:xfrm>
          <a:prstGeom xmlns:a="http://schemas.openxmlformats.org/drawingml/2006/main" prst="straightConnector1">
            <a:avLst/>
          </a:prstGeom>
          <a:ln xmlns:a="http://schemas.openxmlformats.org/drawingml/2006/main" w="34925">
            <a:solidFill>
              <a:srgbClr val="2DA197"/>
            </a:solidFill>
            <a:tail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Data 1.1'!$B$52">
        <cdr:nvSpPr>
          <cdr:cNvPr id="42" name="TextBox 1"/>
          <cdr:cNvSpPr txBox="1"/>
        </cdr:nvSpPr>
        <cdr:spPr>
          <a:xfrm xmlns:a="http://schemas.openxmlformats.org/drawingml/2006/main">
            <a:off x="382908" y="41801"/>
            <a:ext cx="801141" cy="33674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667E8BB-D4AD-43F4-8F9C-7602E5BBE052}" type="TxLink">
              <a:rPr lang="en-US" sz="1400" b="1" i="0" u="none" strike="noStrike" baseline="0">
                <a:solidFill>
                  <a:schemeClr val="tx1">
                    <a:lumMod val="65000"/>
                    <a:lumOff val="35000"/>
                  </a:schemeClr>
                </a:solidFill>
                <a:latin typeface="Arial"/>
                <a:cs typeface="Arial"/>
              </a:rPr>
              <a:pPr algn="ctr"/>
              <a:t>2017</a:t>
            </a:fld>
            <a:endParaRPr lang="en-GB" sz="2400" b="1">
              <a:solidFill>
                <a:schemeClr val="tx1">
                  <a:lumMod val="65000"/>
                  <a:lumOff val="35000"/>
                </a:schemeClr>
              </a:solidFill>
              <a:latin typeface="Arial" pitchFamily="34" charset="0"/>
              <a:cs typeface="Arial" pitchFamily="34" charset="0"/>
            </a:endParaRPr>
          </a:p>
        </cdr:txBody>
      </cdr:sp>
      <cdr:sp macro="" textlink="'Data 1.1'!$C$52">
        <cdr:nvSpPr>
          <cdr:cNvPr id="21" name="TextBox 3"/>
          <cdr:cNvSpPr txBox="1"/>
        </cdr:nvSpPr>
        <cdr:spPr>
          <a:xfrm xmlns:a="http://schemas.openxmlformats.org/drawingml/2006/main">
            <a:off x="111876" y="248366"/>
            <a:ext cx="914400" cy="327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5E51C15-A688-45FF-96FB-E23063CDE13D}" type="TxLink">
              <a:rPr lang="en-US" sz="2000" b="1" i="0" u="none" strike="noStrike">
                <a:solidFill>
                  <a:srgbClr val="2DA197"/>
                </a:solidFill>
                <a:latin typeface="Arial"/>
                <a:cs typeface="Arial"/>
              </a:rPr>
              <a:pPr algn="ctr"/>
              <a:t>5.42</a:t>
            </a:fld>
            <a:endParaRPr lang="en-GB" sz="4800" b="1">
              <a:solidFill>
                <a:srgbClr val="2DA197"/>
              </a:solidFill>
              <a:latin typeface="Arial" pitchFamily="34" charset="0"/>
              <a:cs typeface="Arial" pitchFamily="34" charset="0"/>
            </a:endParaRPr>
          </a:p>
        </cdr:txBody>
      </cdr:sp>
      <cdr:sp macro="" textlink="">
        <cdr:nvSpPr>
          <cdr:cNvPr id="43" name="TextBox 1"/>
          <cdr:cNvSpPr txBox="1"/>
        </cdr:nvSpPr>
        <cdr:spPr>
          <a:xfrm xmlns:a="http://schemas.openxmlformats.org/drawingml/2006/main">
            <a:off x="778747" y="357915"/>
            <a:ext cx="680666" cy="282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2DA197"/>
                </a:solidFill>
                <a:latin typeface="Arial" pitchFamily="34" charset="0"/>
                <a:cs typeface="Arial" pitchFamily="34" charset="0"/>
              </a:rPr>
              <a:t>million</a:t>
            </a:r>
          </a:p>
        </cdr:txBody>
      </cdr:sp>
    </cdr:grpSp>
  </cdr:relSizeAnchor>
  <cdr:relSizeAnchor xmlns:cdr="http://schemas.openxmlformats.org/drawingml/2006/chartDrawing">
    <cdr:from>
      <cdr:x>0.38615</cdr:x>
      <cdr:y>0.13176</cdr:y>
    </cdr:from>
    <cdr:to>
      <cdr:x>0.53258</cdr:x>
      <cdr:y>0.28262</cdr:y>
    </cdr:to>
    <cdr:grpSp>
      <cdr:nvGrpSpPr>
        <cdr:cNvPr id="56" name="Group 36"/>
        <cdr:cNvGrpSpPr/>
      </cdr:nvGrpSpPr>
      <cdr:grpSpPr>
        <a:xfrm xmlns:a="http://schemas.openxmlformats.org/drawingml/2006/main">
          <a:off x="3578771" y="799444"/>
          <a:ext cx="1357087" cy="915332"/>
          <a:chOff x="294891" y="-19646"/>
          <a:chExt cx="1358977" cy="946907"/>
        </a:xfrm>
      </cdr:grpSpPr>
      <cdr:cxnSp macro="">
        <cdr:nvCxnSpPr>
          <cdr:cNvPr id="57" name="Straight Arrow Connector 37"/>
          <cdr:cNvCxnSpPr/>
        </cdr:nvCxnSpPr>
        <cdr:spPr>
          <a:xfrm xmlns:a="http://schemas.openxmlformats.org/drawingml/2006/main">
            <a:off x="657142" y="612019"/>
            <a:ext cx="0" cy="315242"/>
          </a:xfrm>
          <a:prstGeom xmlns:a="http://schemas.openxmlformats.org/drawingml/2006/main" prst="straightConnector1">
            <a:avLst/>
          </a:prstGeom>
          <a:ln xmlns:a="http://schemas.openxmlformats.org/drawingml/2006/main" w="34925">
            <a:solidFill>
              <a:srgbClr val="2DA197"/>
            </a:solidFill>
            <a:tail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8" name="TextBox 3"/>
          <cdr:cNvSpPr txBox="1"/>
        </cdr:nvSpPr>
        <cdr:spPr>
          <a:xfrm xmlns:a="http://schemas.openxmlformats.org/drawingml/2006/main">
            <a:off x="294891" y="217554"/>
            <a:ext cx="914400" cy="3491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solidFill>
                  <a:srgbClr val="2DA197"/>
                </a:solidFill>
                <a:latin typeface="Arial" pitchFamily="34" charset="0"/>
                <a:cs typeface="Arial" pitchFamily="34" charset="0"/>
              </a:rPr>
              <a:t>5.06</a:t>
            </a:r>
          </a:p>
        </cdr:txBody>
      </cdr:sp>
      <cdr:sp macro="" textlink="">
        <cdr:nvSpPr>
          <cdr:cNvPr id="59" name="TextBox 1"/>
          <cdr:cNvSpPr txBox="1"/>
        </cdr:nvSpPr>
        <cdr:spPr>
          <a:xfrm xmlns:a="http://schemas.openxmlformats.org/drawingml/2006/main">
            <a:off x="394873" y="-19646"/>
            <a:ext cx="1218393" cy="2923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tx1">
                    <a:lumMod val="65000"/>
                    <a:lumOff val="35000"/>
                  </a:schemeClr>
                </a:solidFill>
                <a:latin typeface="Arial" pitchFamily="34" charset="0"/>
                <a:cs typeface="Arial" pitchFamily="34" charset="0"/>
              </a:rPr>
              <a:t>2000</a:t>
            </a:r>
            <a:endParaRPr lang="en-GB" sz="1400" b="1">
              <a:solidFill>
                <a:schemeClr val="tx1">
                  <a:lumMod val="65000"/>
                  <a:lumOff val="35000"/>
                </a:schemeClr>
              </a:solidFill>
              <a:latin typeface="Arial" pitchFamily="34" charset="0"/>
              <a:cs typeface="Arial" pitchFamily="34" charset="0"/>
            </a:endParaRPr>
          </a:p>
        </cdr:txBody>
      </cdr:sp>
      <cdr:sp macro="" textlink="">
        <cdr:nvSpPr>
          <cdr:cNvPr id="60" name="TextBox 1"/>
          <cdr:cNvSpPr txBox="1"/>
        </cdr:nvSpPr>
        <cdr:spPr>
          <a:xfrm xmlns:a="http://schemas.openxmlformats.org/drawingml/2006/main">
            <a:off x="973202" y="301684"/>
            <a:ext cx="680666" cy="3016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2DA197"/>
                </a:solidFill>
                <a:latin typeface="Arial" pitchFamily="34" charset="0"/>
                <a:cs typeface="Arial" pitchFamily="34" charset="0"/>
              </a:rPr>
              <a:t>million</a:t>
            </a:r>
          </a:p>
        </cdr:txBody>
      </cdr:sp>
    </cdr:grpSp>
  </cdr:relSizeAnchor>
  <cdr:relSizeAnchor xmlns:cdr="http://schemas.openxmlformats.org/drawingml/2006/chartDrawing">
    <cdr:from>
      <cdr:x>0.05935</cdr:x>
      <cdr:y>0.22307</cdr:y>
    </cdr:from>
    <cdr:to>
      <cdr:x>0.05935</cdr:x>
      <cdr:y>0.27347</cdr:y>
    </cdr:to>
    <cdr:cxnSp macro="">
      <cdr:nvCxnSpPr>
        <cdr:cNvPr id="38" name="Straight Arrow Connector 37"/>
        <cdr:cNvCxnSpPr/>
      </cdr:nvCxnSpPr>
      <cdr:spPr>
        <a:xfrm xmlns:a="http://schemas.openxmlformats.org/drawingml/2006/main">
          <a:off x="551197" y="1357725"/>
          <a:ext cx="0" cy="306771"/>
        </a:xfrm>
        <a:prstGeom xmlns:a="http://schemas.openxmlformats.org/drawingml/2006/main" prst="straightConnector1">
          <a:avLst/>
        </a:prstGeom>
        <a:ln xmlns:a="http://schemas.openxmlformats.org/drawingml/2006/main" w="34925">
          <a:solidFill>
            <a:srgbClr val="2DA197"/>
          </a:solidFill>
          <a:tail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0.0378</cdr:x>
      <cdr:y>0.12834</cdr:y>
    </cdr:from>
    <cdr:to>
      <cdr:x>0.1831</cdr:x>
      <cdr:y>0.22795</cdr:y>
    </cdr:to>
    <cdr:grpSp>
      <cdr:nvGrpSpPr>
        <cdr:cNvPr id="4" name="Group 3"/>
        <cdr:cNvGrpSpPr/>
      </cdr:nvGrpSpPr>
      <cdr:grpSpPr>
        <a:xfrm xmlns:a="http://schemas.openxmlformats.org/drawingml/2006/main">
          <a:off x="350324" y="778693"/>
          <a:ext cx="1346615" cy="604377"/>
          <a:chOff x="579624" y="771611"/>
          <a:chExt cx="1349446" cy="606269"/>
        </a:xfrm>
      </cdr:grpSpPr>
      <cdr:sp macro="" textlink="">
        <cdr:nvSpPr>
          <cdr:cNvPr id="39" name="TextBox 3"/>
          <cdr:cNvSpPr txBox="1"/>
        </cdr:nvSpPr>
        <cdr:spPr>
          <a:xfrm xmlns:a="http://schemas.openxmlformats.org/drawingml/2006/main">
            <a:off x="579624" y="1012024"/>
            <a:ext cx="914383" cy="339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solidFill>
                  <a:srgbClr val="2DA197"/>
                </a:solidFill>
                <a:latin typeface="Arial" pitchFamily="34" charset="0"/>
                <a:cs typeface="Arial" pitchFamily="34" charset="0"/>
              </a:rPr>
              <a:t>5.24</a:t>
            </a:r>
          </a:p>
        </cdr:txBody>
      </cdr:sp>
      <cdr:sp macro="" textlink="">
        <cdr:nvSpPr>
          <cdr:cNvPr id="40" name="TextBox 1"/>
          <cdr:cNvSpPr txBox="1"/>
        </cdr:nvSpPr>
        <cdr:spPr>
          <a:xfrm xmlns:a="http://schemas.openxmlformats.org/drawingml/2006/main">
            <a:off x="729630" y="771611"/>
            <a:ext cx="908699" cy="2844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tx1">
                    <a:lumMod val="65000"/>
                    <a:lumOff val="35000"/>
                  </a:schemeClr>
                </a:solidFill>
                <a:latin typeface="Arial" pitchFamily="34" charset="0"/>
                <a:cs typeface="Arial" pitchFamily="34" charset="0"/>
              </a:rPr>
              <a:t>1971</a:t>
            </a:r>
            <a:endParaRPr lang="en-GB" sz="1400" b="1">
              <a:solidFill>
                <a:schemeClr val="tx1">
                  <a:lumMod val="65000"/>
                  <a:lumOff val="35000"/>
                </a:schemeClr>
              </a:solidFill>
              <a:latin typeface="Arial" pitchFamily="34" charset="0"/>
              <a:cs typeface="Arial" pitchFamily="34" charset="0"/>
            </a:endParaRPr>
          </a:p>
        </cdr:txBody>
      </cdr:sp>
      <cdr:sp macro="" textlink="">
        <cdr:nvSpPr>
          <cdr:cNvPr id="41" name="TextBox 1"/>
          <cdr:cNvSpPr txBox="1"/>
        </cdr:nvSpPr>
        <cdr:spPr>
          <a:xfrm xmlns:a="http://schemas.openxmlformats.org/drawingml/2006/main">
            <a:off x="1248417" y="1084305"/>
            <a:ext cx="680653" cy="293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2DA197"/>
                </a:solidFill>
                <a:latin typeface="Arial" pitchFamily="34" charset="0"/>
                <a:cs typeface="Arial" pitchFamily="34" charset="0"/>
              </a:rPr>
              <a:t>million</a:t>
            </a:r>
          </a:p>
        </cdr:txBody>
      </cdr:sp>
    </cdr:grpSp>
  </cdr:relSizeAnchor>
  <cdr:relSizeAnchor xmlns:cdr="http://schemas.openxmlformats.org/drawingml/2006/chartDrawing">
    <cdr:from>
      <cdr:x>0.87146</cdr:x>
      <cdr:y>0.07816</cdr:y>
    </cdr:from>
    <cdr:to>
      <cdr:x>1</cdr:x>
      <cdr:y>0.25127</cdr:y>
    </cdr:to>
    <cdr:grpSp>
      <cdr:nvGrpSpPr>
        <cdr:cNvPr id="10" name="Group 9"/>
        <cdr:cNvGrpSpPr/>
      </cdr:nvGrpSpPr>
      <cdr:grpSpPr>
        <a:xfrm xmlns:a="http://schemas.openxmlformats.org/drawingml/2006/main">
          <a:off x="8076539" y="474230"/>
          <a:ext cx="1191286" cy="1050332"/>
          <a:chOff x="8093183" y="475720"/>
          <a:chExt cx="1193681" cy="1053655"/>
        </a:xfrm>
      </cdr:grpSpPr>
      <cdr:grpSp>
        <cdr:nvGrpSpPr>
          <cdr:cNvPr id="9" name="Group 8"/>
          <cdr:cNvGrpSpPr/>
        </cdr:nvGrpSpPr>
        <cdr:grpSpPr>
          <a:xfrm xmlns:a="http://schemas.openxmlformats.org/drawingml/2006/main">
            <a:off x="8093183" y="475720"/>
            <a:ext cx="1193681" cy="1053655"/>
            <a:chOff x="8093183" y="370945"/>
            <a:chExt cx="1193681" cy="1053655"/>
          </a:xfrm>
        </cdr:grpSpPr>
        <cdr:grpSp>
          <cdr:nvGrpSpPr>
            <cdr:cNvPr id="14" name="Group 13"/>
            <cdr:cNvGrpSpPr/>
          </cdr:nvGrpSpPr>
          <cdr:grpSpPr>
            <a:xfrm xmlns:a="http://schemas.openxmlformats.org/drawingml/2006/main">
              <a:off x="8201017" y="370945"/>
              <a:ext cx="1085847" cy="1053655"/>
              <a:chOff x="7972702" y="270547"/>
              <a:chExt cx="581027" cy="1086650"/>
            </a:xfrm>
          </cdr:grpSpPr>
          <cdr:sp macro="" textlink="">
            <cdr:nvSpPr>
              <cdr:cNvPr id="12" name="Oval 11"/>
              <cdr:cNvSpPr>
                <a:spLocks xmlns:a="http://schemas.openxmlformats.org/drawingml/2006/main" noChangeAspect="1"/>
              </cdr:cNvSpPr>
            </cdr:nvSpPr>
            <cdr:spPr>
              <a:xfrm xmlns:a="http://schemas.openxmlformats.org/drawingml/2006/main">
                <a:off x="8239889" y="1190922"/>
                <a:ext cx="166275" cy="166275"/>
              </a:xfrm>
              <a:prstGeom xmlns:a="http://schemas.openxmlformats.org/drawingml/2006/main" prst="ellipse">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grpSp>
            <cdr:nvGrpSpPr>
              <cdr:cNvPr id="32" name="Group 31"/>
              <cdr:cNvGrpSpPr/>
            </cdr:nvGrpSpPr>
            <cdr:grpSpPr>
              <a:xfrm xmlns:a="http://schemas.openxmlformats.org/drawingml/2006/main">
                <a:off x="7972702" y="270547"/>
                <a:ext cx="581027" cy="545330"/>
                <a:chOff x="397152" y="-113628"/>
                <a:chExt cx="581027" cy="545330"/>
              </a:xfrm>
            </cdr:grpSpPr>
            <cdr:sp macro="" textlink="'Data 1.1'!$B$76">
              <cdr:nvSpPr>
                <cdr:cNvPr id="35" name="TextBox 1"/>
                <cdr:cNvSpPr txBox="1"/>
              </cdr:nvSpPr>
              <cdr:spPr>
                <a:xfrm xmlns:a="http://schemas.openxmlformats.org/drawingml/2006/main">
                  <a:off x="397152" y="-113628"/>
                  <a:ext cx="454247" cy="248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7945B92-A24D-4860-88E5-9627DA467752}" type="TxLink">
                    <a:rPr lang="en-US" sz="1400" b="1" i="0" u="none" strike="noStrike" baseline="0">
                      <a:solidFill>
                        <a:srgbClr val="595959"/>
                      </a:solidFill>
                      <a:latin typeface="Arial"/>
                      <a:cs typeface="Arial"/>
                    </a:rPr>
                    <a:pPr algn="l"/>
                    <a:t>2041</a:t>
                  </a:fld>
                  <a:endParaRPr lang="en-GB" sz="2400" b="1">
                    <a:solidFill>
                      <a:srgbClr val="595959"/>
                    </a:solidFill>
                    <a:latin typeface="Arial" pitchFamily="34" charset="0"/>
                    <a:cs typeface="Arial" pitchFamily="34" charset="0"/>
                  </a:endParaRPr>
                </a:p>
              </cdr:txBody>
            </cdr:sp>
            <cdr:sp macro="" textlink="">
              <cdr:nvSpPr>
                <cdr:cNvPr id="36" name="TextBox 1"/>
                <cdr:cNvSpPr txBox="1"/>
              </cdr:nvSpPr>
              <cdr:spPr>
                <a:xfrm xmlns:a="http://schemas.openxmlformats.org/drawingml/2006/main">
                  <a:off x="616312" y="159784"/>
                  <a:ext cx="361867" cy="271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2DA197"/>
                      </a:solidFill>
                      <a:latin typeface="Arial" pitchFamily="34" charset="0"/>
                      <a:cs typeface="Arial" pitchFamily="34" charset="0"/>
                    </a:rPr>
                    <a:t>million</a:t>
                  </a:r>
                </a:p>
              </cdr:txBody>
            </cdr:sp>
          </cdr:grpSp>
        </cdr:grpSp>
        <cdr:grpSp>
          <cdr:nvGrpSpPr>
            <cdr:cNvPr id="46" name="Group 31"/>
            <cdr:cNvGrpSpPr/>
          </cdr:nvGrpSpPr>
          <cdr:grpSpPr>
            <a:xfrm xmlns:a="http://schemas.openxmlformats.org/drawingml/2006/main">
              <a:off x="8093183" y="572498"/>
              <a:ext cx="679343" cy="328642"/>
              <a:chOff x="-89104" y="164023"/>
              <a:chExt cx="628612" cy="333957"/>
            </a:xfrm>
          </cdr:grpSpPr>
          <cdr:sp macro="" textlink="'Data 1.1'!$C$76">
            <cdr:nvSpPr>
              <cdr:cNvPr id="48" name="TextBox 3"/>
              <cdr:cNvSpPr txBox="1"/>
            </cdr:nvSpPr>
            <cdr:spPr>
              <a:xfrm xmlns:a="http://schemas.openxmlformats.org/drawingml/2006/main">
                <a:off x="-89104" y="164023"/>
                <a:ext cx="628612" cy="3339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4AB7120-1190-4602-B306-D975B05F01AF}" type="TxLink">
                  <a:rPr lang="en-US" sz="1800" b="1" i="0" u="none" strike="noStrike">
                    <a:solidFill>
                      <a:srgbClr val="2DA197"/>
                    </a:solidFill>
                    <a:latin typeface="Arial"/>
                    <a:cs typeface="Arial"/>
                  </a:rPr>
                  <a:pPr algn="ctr"/>
                  <a:t>5.69</a:t>
                </a:fld>
                <a:endParaRPr lang="en-GB" sz="4400" b="1">
                  <a:solidFill>
                    <a:srgbClr val="2DA197"/>
                  </a:solidFill>
                  <a:latin typeface="Arial" pitchFamily="34" charset="0"/>
                  <a:cs typeface="Arial" pitchFamily="34" charset="0"/>
                </a:endParaRPr>
              </a:p>
            </cdr:txBody>
          </cdr:sp>
        </cdr:grpSp>
      </cdr:grpSp>
      <cdr:cxnSp macro="">
        <cdr:nvCxnSpPr>
          <cdr:cNvPr id="45" name="Straight Arrow Connector 44"/>
          <cdr:cNvCxnSpPr/>
        </cdr:nvCxnSpPr>
        <cdr:spPr>
          <a:xfrm xmlns:a="http://schemas.openxmlformats.org/drawingml/2006/main">
            <a:off x="8503602" y="1010704"/>
            <a:ext cx="0" cy="286308"/>
          </a:xfrm>
          <a:prstGeom xmlns:a="http://schemas.openxmlformats.org/drawingml/2006/main" prst="straightConnector1">
            <a:avLst/>
          </a:prstGeom>
          <a:ln xmlns:a="http://schemas.openxmlformats.org/drawingml/2006/main" w="34925">
            <a:solidFill>
              <a:srgbClr val="2DA197"/>
            </a:solidFill>
            <a:tail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0.xml><?xml version="1.0" encoding="utf-8"?>
<xdr:wsDr xmlns:xdr="http://schemas.openxmlformats.org/drawingml/2006/spreadsheetDrawing" xmlns:a="http://schemas.openxmlformats.org/drawingml/2006/main">
  <xdr:absoluteAnchor>
    <xdr:pos x="0" y="0"/>
    <xdr:ext cx="8658225" cy="62769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658225" cy="62769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0.90099</cdr:x>
      <cdr:y>0.55843</cdr:y>
    </cdr:from>
    <cdr:to>
      <cdr:x>1</cdr:x>
      <cdr:y>0.6085</cdr:y>
    </cdr:to>
    <cdr:sp macro="" textlink="">
      <cdr:nvSpPr>
        <cdr:cNvPr id="3" name="TextBox 2"/>
        <cdr:cNvSpPr txBox="1"/>
      </cdr:nvSpPr>
      <cdr:spPr>
        <a:xfrm xmlns:a="http://schemas.openxmlformats.org/drawingml/2006/main">
          <a:off x="7800974" y="3505229"/>
          <a:ext cx="857251" cy="3142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E8ACA"/>
              </a:solidFill>
              <a:latin typeface="Arial" pitchFamily="34" charset="0"/>
              <a:cs typeface="Arial" pitchFamily="34" charset="0"/>
            </a:rPr>
            <a:t>25</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29</a:t>
          </a:r>
        </a:p>
      </cdr:txBody>
    </cdr:sp>
  </cdr:relSizeAnchor>
  <cdr:relSizeAnchor xmlns:cdr="http://schemas.openxmlformats.org/drawingml/2006/chartDrawing">
    <cdr:from>
      <cdr:x>0.90209</cdr:x>
      <cdr:y>0.4952</cdr:y>
    </cdr:from>
    <cdr:to>
      <cdr:x>1</cdr:x>
      <cdr:y>0.54527</cdr:y>
    </cdr:to>
    <cdr:sp macro="" textlink="">
      <cdr:nvSpPr>
        <cdr:cNvPr id="6" name="TextBox 1"/>
        <cdr:cNvSpPr txBox="1"/>
      </cdr:nvSpPr>
      <cdr:spPr>
        <a:xfrm xmlns:a="http://schemas.openxmlformats.org/drawingml/2006/main">
          <a:off x="7810498" y="3108337"/>
          <a:ext cx="847727" cy="314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Arial" pitchFamily="34" charset="0"/>
              <a:cs typeface="Arial" pitchFamily="34" charset="0"/>
            </a:rPr>
            <a:t>30</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34</a:t>
          </a:r>
        </a:p>
      </cdr:txBody>
    </cdr:sp>
  </cdr:relSizeAnchor>
  <cdr:relSizeAnchor xmlns:cdr="http://schemas.openxmlformats.org/drawingml/2006/chartDrawing">
    <cdr:from>
      <cdr:x>0.89901</cdr:x>
      <cdr:y>0.69161</cdr:y>
    </cdr:from>
    <cdr:to>
      <cdr:x>0.99912</cdr:x>
      <cdr:y>0.74168</cdr:y>
    </cdr:to>
    <cdr:sp macro="" textlink="">
      <cdr:nvSpPr>
        <cdr:cNvPr id="7" name="TextBox 1"/>
        <cdr:cNvSpPr txBox="1"/>
      </cdr:nvSpPr>
      <cdr:spPr>
        <a:xfrm xmlns:a="http://schemas.openxmlformats.org/drawingml/2006/main">
          <a:off x="7783831" y="4341230"/>
          <a:ext cx="866775" cy="314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Arial" pitchFamily="34" charset="0"/>
              <a:cs typeface="Arial" pitchFamily="34" charset="0"/>
            </a:rPr>
            <a:t>20</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24</a:t>
          </a:r>
        </a:p>
      </cdr:txBody>
    </cdr:sp>
  </cdr:relSizeAnchor>
  <cdr:relSizeAnchor xmlns:cdr="http://schemas.openxmlformats.org/drawingml/2006/chartDrawing">
    <cdr:from>
      <cdr:x>0.89879</cdr:x>
      <cdr:y>0.63665</cdr:y>
    </cdr:from>
    <cdr:to>
      <cdr:x>1</cdr:x>
      <cdr:y>0.68673</cdr:y>
    </cdr:to>
    <cdr:sp macro="" textlink="">
      <cdr:nvSpPr>
        <cdr:cNvPr id="8" name="TextBox 1"/>
        <cdr:cNvSpPr txBox="1"/>
      </cdr:nvSpPr>
      <cdr:spPr>
        <a:xfrm xmlns:a="http://schemas.openxmlformats.org/drawingml/2006/main">
          <a:off x="7781926" y="3996266"/>
          <a:ext cx="876299" cy="3143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Arial" pitchFamily="34" charset="0"/>
              <a:cs typeface="Arial" pitchFamily="34" charset="0"/>
            </a:rPr>
            <a:t>35</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39</a:t>
          </a:r>
        </a:p>
      </cdr:txBody>
    </cdr:sp>
  </cdr:relSizeAnchor>
  <cdr:relSizeAnchor xmlns:cdr="http://schemas.openxmlformats.org/drawingml/2006/chartDrawing">
    <cdr:from>
      <cdr:x>0.89901</cdr:x>
      <cdr:y>0.79051</cdr:y>
    </cdr:from>
    <cdr:to>
      <cdr:x>0.99912</cdr:x>
      <cdr:y>0.84059</cdr:y>
    </cdr:to>
    <cdr:sp macro="" textlink="">
      <cdr:nvSpPr>
        <cdr:cNvPr id="9" name="TextBox 1"/>
        <cdr:cNvSpPr txBox="1"/>
      </cdr:nvSpPr>
      <cdr:spPr>
        <a:xfrm xmlns:a="http://schemas.openxmlformats.org/drawingml/2006/main">
          <a:off x="7768401" y="4975595"/>
          <a:ext cx="865059" cy="3152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Arial" pitchFamily="34" charset="0"/>
              <a:cs typeface="Arial" pitchFamily="34" charset="0"/>
            </a:rPr>
            <a:t>15</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19</a:t>
          </a:r>
        </a:p>
      </cdr:txBody>
    </cdr:sp>
  </cdr:relSizeAnchor>
  <cdr:relSizeAnchor xmlns:cdr="http://schemas.openxmlformats.org/drawingml/2006/chartDrawing">
    <cdr:from>
      <cdr:x>0.89769</cdr:x>
      <cdr:y>0.82269</cdr:y>
    </cdr:from>
    <cdr:to>
      <cdr:x>0.9967</cdr:x>
      <cdr:y>0.87276</cdr:y>
    </cdr:to>
    <cdr:sp macro="" textlink="">
      <cdr:nvSpPr>
        <cdr:cNvPr id="10" name="TextBox 1"/>
        <cdr:cNvSpPr txBox="1"/>
      </cdr:nvSpPr>
      <cdr:spPr>
        <a:xfrm xmlns:a="http://schemas.openxmlformats.org/drawingml/2006/main">
          <a:off x="7772399" y="5164005"/>
          <a:ext cx="857251" cy="314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Arial" pitchFamily="34" charset="0"/>
              <a:cs typeface="Arial" pitchFamily="34" charset="0"/>
            </a:rPr>
            <a:t>40</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44</a:t>
          </a:r>
        </a:p>
      </cdr:txBody>
    </cdr:sp>
  </cdr:relSizeAnchor>
  <cdr:relSizeAnchor xmlns:cdr="http://schemas.openxmlformats.org/drawingml/2006/chartDrawing">
    <cdr:from>
      <cdr:x>0.8545</cdr:x>
      <cdr:y>0.38721</cdr:y>
    </cdr:from>
    <cdr:to>
      <cdr:x>1</cdr:x>
      <cdr:y>0.46489</cdr:y>
    </cdr:to>
    <cdr:sp macro="" textlink="">
      <cdr:nvSpPr>
        <cdr:cNvPr id="11" name="TextBox 10"/>
        <cdr:cNvSpPr txBox="1"/>
      </cdr:nvSpPr>
      <cdr:spPr>
        <a:xfrm xmlns:a="http://schemas.openxmlformats.org/drawingml/2006/main">
          <a:off x="7383780" y="2437141"/>
          <a:ext cx="1257300" cy="488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200" b="1">
              <a:solidFill>
                <a:srgbClr val="2E8ACA"/>
              </a:solidFill>
              <a:latin typeface="Arial" pitchFamily="34" charset="0"/>
              <a:cs typeface="Arial" pitchFamily="34" charset="0"/>
            </a:rPr>
            <a:t>Births</a:t>
          </a:r>
          <a:r>
            <a:rPr lang="en-GB" sz="1200" b="1" baseline="0">
              <a:solidFill>
                <a:srgbClr val="2E8ACA"/>
              </a:solidFill>
              <a:latin typeface="Arial" pitchFamily="34" charset="0"/>
              <a:cs typeface="Arial" pitchFamily="34" charset="0"/>
            </a:rPr>
            <a:t> to women aged</a:t>
          </a:r>
          <a:endParaRPr lang="en-GB" sz="1200" b="1">
            <a:solidFill>
              <a:srgbClr val="2E8ACA"/>
            </a:solidFill>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58225" cy="62769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0.005</cdr:x>
      <cdr:y>0.94411</cdr:y>
    </cdr:from>
    <cdr:to>
      <cdr:x>0.67437</cdr:x>
      <cdr:y>1</cdr:y>
    </cdr:to>
    <cdr:sp macro="" textlink="">
      <cdr:nvSpPr>
        <cdr:cNvPr id="609282" name="Text Box 2"/>
        <cdr:cNvSpPr txBox="1">
          <a:spLocks xmlns:a="http://schemas.openxmlformats.org/drawingml/2006/main" noChangeArrowheads="1"/>
        </cdr:cNvSpPr>
      </cdr:nvSpPr>
      <cdr:spPr bwMode="auto">
        <a:xfrm xmlns:a="http://schemas.openxmlformats.org/drawingml/2006/main">
          <a:off x="43289" y="5953124"/>
          <a:ext cx="5795535" cy="3524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GB" sz="1000" b="1" i="0" u="none" strike="noStrike" baseline="0">
              <a:solidFill>
                <a:srgbClr val="000000"/>
              </a:solidFill>
              <a:latin typeface="Arial"/>
              <a:cs typeface="Arial"/>
            </a:rPr>
            <a:t>Footnote</a:t>
          </a:r>
        </a:p>
        <a:p xmlns:a="http://schemas.openxmlformats.org/drawingml/2006/main">
          <a:pPr algn="l" rtl="0">
            <a:defRPr sz="1000"/>
          </a:pPr>
          <a:r>
            <a:rPr lang="en-GB" sz="1000" b="0" i="0" u="none" strike="noStrike" baseline="0">
              <a:solidFill>
                <a:srgbClr val="000000"/>
              </a:solidFill>
              <a:latin typeface="Arial"/>
              <a:cs typeface="Arial"/>
            </a:rPr>
            <a:t>1) The rate for age 15 includes births at younger ages and for age 44 includes births at older ages.</a:t>
          </a:r>
          <a:endParaRPr lang="en-GB" sz="1000"/>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0.70298</cdr:x>
      <cdr:y>0.58664</cdr:y>
    </cdr:from>
    <cdr:to>
      <cdr:x>0.83248</cdr:x>
      <cdr:y>0.74395</cdr:y>
    </cdr:to>
    <cdr:grpSp>
      <cdr:nvGrpSpPr>
        <cdr:cNvPr id="14" name="Group 13"/>
        <cdr:cNvGrpSpPr/>
      </cdr:nvGrpSpPr>
      <cdr:grpSpPr>
        <a:xfrm xmlns:a="http://schemas.openxmlformats.org/drawingml/2006/main">
          <a:off x="6515096" y="3559394"/>
          <a:ext cx="1200183" cy="954467"/>
          <a:chOff x="-58350" y="-180974"/>
          <a:chExt cx="1121250" cy="987423"/>
        </a:xfrm>
      </cdr:grpSpPr>
      <cdr:grpSp>
        <cdr:nvGrpSpPr>
          <cdr:cNvPr id="15" name="Group 14"/>
          <cdr:cNvGrpSpPr/>
        </cdr:nvGrpSpPr>
        <cdr:grpSpPr>
          <a:xfrm xmlns:a="http://schemas.openxmlformats.org/drawingml/2006/main">
            <a:off x="-58350" y="0"/>
            <a:ext cx="1121250" cy="806449"/>
            <a:chOff x="-58350" y="0"/>
            <a:chExt cx="1121250" cy="806449"/>
          </a:xfrm>
        </cdr:grpSpPr>
        <cdr:sp macro="" textlink="">
          <cdr:nvSpPr>
            <cdr:cNvPr id="17" name="TextBox 4"/>
            <cdr:cNvSpPr txBox="1"/>
          </cdr:nvSpPr>
          <cdr:spPr>
            <a:xfrm xmlns:a="http://schemas.openxmlformats.org/drawingml/2006/main">
              <a:off x="-58350" y="295276"/>
              <a:ext cx="1121250" cy="5111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latin typeface="Arial" pitchFamily="34" charset="0"/>
                  <a:cs typeface="Arial" pitchFamily="34" charset="0"/>
                </a:rPr>
                <a:t>joint lowest in 2002</a:t>
              </a:r>
            </a:p>
          </cdr:txBody>
        </cdr:sp>
        <cdr:sp macro="" textlink="'Data 2.5'!$B$57">
          <cdr:nvSpPr>
            <cdr:cNvPr id="18" name="TextBox 5"/>
            <cdr:cNvSpPr txBox="1"/>
          </cdr:nvSpPr>
          <cdr:spPr>
            <a:xfrm xmlns:a="http://schemas.openxmlformats.org/drawingml/2006/main">
              <a:off x="161924" y="0"/>
              <a:ext cx="704850"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DEAE81-A566-4F0C-A826-6491401705B8}" type="TxLink">
                <a:rPr lang="en-GB" sz="2000" b="1" i="0" u="none" strike="noStrike">
                  <a:solidFill>
                    <a:srgbClr val="2E8ACA"/>
                  </a:solidFill>
                  <a:latin typeface="Arial" pitchFamily="34" charset="0"/>
                  <a:cs typeface="Arial" pitchFamily="34" charset="0"/>
                </a:rPr>
                <a:pPr algn="ctr"/>
                <a:t>1.47</a:t>
              </a:fld>
              <a:endParaRPr lang="en-GB" sz="2000" b="1">
                <a:solidFill>
                  <a:srgbClr val="2E8ACA"/>
                </a:solidFill>
                <a:latin typeface="Arial" pitchFamily="34" charset="0"/>
                <a:cs typeface="Arial" pitchFamily="34" charset="0"/>
              </a:endParaRPr>
            </a:p>
          </cdr:txBody>
        </cdr:sp>
      </cdr:grpSp>
      <cdr:cxnSp macro="">
        <cdr:nvCxnSpPr>
          <cdr:cNvPr id="16" name="Straight Arrow Connector 15"/>
          <cdr:cNvCxnSpPr/>
        </cdr:nvCxnSpPr>
        <cdr:spPr>
          <a:xfrm xmlns:a="http://schemas.openxmlformats.org/drawingml/2006/main">
            <a:off x="514349" y="-180974"/>
            <a:ext cx="0" cy="209550"/>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0.22483</cdr:x>
      <cdr:y>0.11166</cdr:y>
    </cdr:from>
    <cdr:to>
      <cdr:x>0.33007</cdr:x>
      <cdr:y>0.272</cdr:y>
    </cdr:to>
    <cdr:grpSp>
      <cdr:nvGrpSpPr>
        <cdr:cNvPr id="21" name="Group 20"/>
        <cdr:cNvGrpSpPr/>
      </cdr:nvGrpSpPr>
      <cdr:grpSpPr>
        <a:xfrm xmlns:a="http://schemas.openxmlformats.org/drawingml/2006/main">
          <a:off x="2083685" y="677489"/>
          <a:ext cx="975346" cy="972851"/>
          <a:chOff x="1936750" y="612774"/>
          <a:chExt cx="911225" cy="1006476"/>
        </a:xfrm>
      </cdr:grpSpPr>
      <cdr:grpSp>
        <cdr:nvGrpSpPr>
          <cdr:cNvPr id="13" name="Group 12"/>
          <cdr:cNvGrpSpPr/>
        </cdr:nvGrpSpPr>
        <cdr:grpSpPr>
          <a:xfrm xmlns:a="http://schemas.openxmlformats.org/drawingml/2006/main">
            <a:off x="2038350" y="1028699"/>
            <a:ext cx="704850" cy="590551"/>
            <a:chOff x="2038350" y="1028699"/>
            <a:chExt cx="704850" cy="590551"/>
          </a:xfrm>
        </cdr:grpSpPr>
        <cdr:grpSp>
          <cdr:nvGrpSpPr>
            <cdr:cNvPr id="8" name="Group 7"/>
            <cdr:cNvGrpSpPr/>
          </cdr:nvGrpSpPr>
          <cdr:grpSpPr>
            <a:xfrm xmlns:a="http://schemas.openxmlformats.org/drawingml/2006/main">
              <a:off x="2038350" y="1028699"/>
              <a:ext cx="704850" cy="352425"/>
              <a:chOff x="2038350" y="981074"/>
              <a:chExt cx="704850" cy="352425"/>
            </a:xfrm>
          </cdr:grpSpPr>
          <cdr:sp macro="" textlink="'Data 2.5'!$B$19">
            <cdr:nvSpPr>
              <cdr:cNvPr id="3" name="TextBox 2"/>
              <cdr:cNvSpPr txBox="1"/>
            </cdr:nvSpPr>
            <cdr:spPr>
              <a:xfrm xmlns:a="http://schemas.openxmlformats.org/drawingml/2006/main">
                <a:off x="2038350" y="981074"/>
                <a:ext cx="704850"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C044D4FD-A390-4F3D-B9E5-7E1D8A140A8D}" type="TxLink">
                  <a:rPr lang="en-GB" sz="2000" b="1" i="0" u="none" strike="noStrike">
                    <a:solidFill>
                      <a:srgbClr val="2E8ACA"/>
                    </a:solidFill>
                    <a:latin typeface="Arial" pitchFamily="34" charset="0"/>
                    <a:cs typeface="Arial" pitchFamily="34" charset="0"/>
                  </a:rPr>
                  <a:pPr algn="ctr"/>
                  <a:t>3.09</a:t>
                </a:fld>
                <a:endParaRPr lang="en-GB" sz="2000" b="1">
                  <a:solidFill>
                    <a:srgbClr val="2E8ACA"/>
                  </a:solidFill>
                  <a:latin typeface="Arial" pitchFamily="34" charset="0"/>
                  <a:cs typeface="Arial" pitchFamily="34" charset="0"/>
                </a:endParaRPr>
              </a:p>
            </cdr:txBody>
          </cdr:sp>
        </cdr:grpSp>
        <cdr:cxnSp macro="">
          <cdr:nvCxnSpPr>
            <cdr:cNvPr id="10" name="Straight Arrow Connector 9"/>
            <cdr:cNvCxnSpPr/>
          </cdr:nvCxnSpPr>
          <cdr:spPr>
            <a:xfrm xmlns:a="http://schemas.openxmlformats.org/drawingml/2006/main">
              <a:off x="2371725" y="1409700"/>
              <a:ext cx="0" cy="209550"/>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sp macro="" textlink="">
        <cdr:nvSpPr>
          <cdr:cNvPr id="19" name="TextBox 1"/>
          <cdr:cNvSpPr txBox="1"/>
        </cdr:nvSpPr>
        <cdr:spPr>
          <a:xfrm xmlns:a="http://schemas.openxmlformats.org/drawingml/2006/main">
            <a:off x="1936750" y="612774"/>
            <a:ext cx="911225" cy="4826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latin typeface="Arial" pitchFamily="34" charset="0"/>
                <a:cs typeface="Arial" pitchFamily="34" charset="0"/>
              </a:rPr>
              <a:t>highest in 1964</a:t>
            </a:r>
          </a:p>
        </cdr:txBody>
      </cdr:sp>
    </cdr:grpSp>
  </cdr:relSizeAnchor>
  <cdr:relSizeAnchor xmlns:cdr="http://schemas.openxmlformats.org/drawingml/2006/chartDrawing">
    <cdr:from>
      <cdr:x>0.40012</cdr:x>
      <cdr:y>0.54231</cdr:y>
    </cdr:from>
    <cdr:to>
      <cdr:x>0.49721</cdr:x>
      <cdr:y>0.68356</cdr:y>
    </cdr:to>
    <cdr:grpSp>
      <cdr:nvGrpSpPr>
        <cdr:cNvPr id="20" name="Group 19"/>
        <cdr:cNvGrpSpPr/>
      </cdr:nvGrpSpPr>
      <cdr:grpSpPr>
        <a:xfrm xmlns:a="http://schemas.openxmlformats.org/drawingml/2006/main">
          <a:off x="3708242" y="3290425"/>
          <a:ext cx="899813" cy="857024"/>
          <a:chOff x="0" y="0"/>
          <a:chExt cx="840727" cy="886601"/>
        </a:xfrm>
      </cdr:grpSpPr>
      <cdr:grpSp>
        <cdr:nvGrpSpPr>
          <cdr:cNvPr id="28" name="Group 27"/>
          <cdr:cNvGrpSpPr/>
        </cdr:nvGrpSpPr>
        <cdr:grpSpPr>
          <a:xfrm xmlns:a="http://schemas.openxmlformats.org/drawingml/2006/main">
            <a:off x="0" y="192468"/>
            <a:ext cx="840727" cy="694133"/>
            <a:chOff x="0" y="186637"/>
            <a:chExt cx="967135" cy="652681"/>
          </a:xfrm>
        </cdr:grpSpPr>
        <cdr:sp macro="" textlink="">
          <cdr:nvSpPr>
            <cdr:cNvPr id="30" name="TextBox 4"/>
            <cdr:cNvSpPr txBox="1"/>
          </cdr:nvSpPr>
          <cdr:spPr>
            <a:xfrm xmlns:a="http://schemas.openxmlformats.org/drawingml/2006/main">
              <a:off x="0" y="500664"/>
              <a:ext cx="967135" cy="338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latin typeface="Arial" pitchFamily="34" charset="0"/>
                  <a:cs typeface="Arial" pitchFamily="34" charset="0"/>
                </a:rPr>
                <a:t>1977</a:t>
              </a:r>
            </a:p>
          </cdr:txBody>
        </cdr:sp>
        <cdr:sp macro="" textlink="">
          <cdr:nvSpPr>
            <cdr:cNvPr id="31" name="TextBox 5"/>
            <cdr:cNvSpPr txBox="1"/>
          </cdr:nvSpPr>
          <cdr:spPr>
            <a:xfrm xmlns:a="http://schemas.openxmlformats.org/drawingml/2006/main">
              <a:off x="91944" y="186637"/>
              <a:ext cx="756001" cy="3417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solidFill>
                    <a:srgbClr val="2E8ACA"/>
                  </a:solidFill>
                  <a:latin typeface="Arial" pitchFamily="34" charset="0"/>
                  <a:cs typeface="Arial" pitchFamily="34" charset="0"/>
                </a:rPr>
                <a:t>1.70</a:t>
              </a:r>
            </a:p>
          </cdr:txBody>
        </cdr:sp>
      </cdr:grpSp>
      <cdr:cxnSp macro="">
        <cdr:nvCxnSpPr>
          <cdr:cNvPr id="29" name="Straight Arrow Connector 28"/>
          <cdr:cNvCxnSpPr/>
        </cdr:nvCxnSpPr>
        <cdr:spPr>
          <a:xfrm xmlns:a="http://schemas.openxmlformats.org/drawingml/2006/main">
            <a:off x="380881" y="0"/>
            <a:ext cx="0" cy="222859"/>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0.80114</cdr:x>
      <cdr:y>0.3949</cdr:y>
    </cdr:from>
    <cdr:to>
      <cdr:x>0.89262</cdr:x>
      <cdr:y>0.53228</cdr:y>
    </cdr:to>
    <cdr:grpSp>
      <cdr:nvGrpSpPr>
        <cdr:cNvPr id="32" name="Group 31"/>
        <cdr:cNvGrpSpPr/>
      </cdr:nvGrpSpPr>
      <cdr:grpSpPr>
        <a:xfrm xmlns:a="http://schemas.openxmlformats.org/drawingml/2006/main">
          <a:off x="7424825" y="2396026"/>
          <a:ext cx="847821" cy="833543"/>
          <a:chOff x="-99524" y="0"/>
          <a:chExt cx="792089" cy="862332"/>
        </a:xfrm>
      </cdr:grpSpPr>
      <cdr:grpSp>
        <cdr:nvGrpSpPr>
          <cdr:cNvPr id="33" name="Group 32"/>
          <cdr:cNvGrpSpPr/>
        </cdr:nvGrpSpPr>
        <cdr:grpSpPr>
          <a:xfrm xmlns:a="http://schemas.openxmlformats.org/drawingml/2006/main">
            <a:off x="-53861" y="253279"/>
            <a:ext cx="657158" cy="609053"/>
            <a:chOff x="-68836" y="245585"/>
            <a:chExt cx="755999" cy="572614"/>
          </a:xfrm>
        </cdr:grpSpPr>
        <cdr:grpSp>
          <cdr:nvGrpSpPr>
            <cdr:cNvPr id="35" name="Group 34"/>
            <cdr:cNvGrpSpPr/>
          </cdr:nvGrpSpPr>
          <cdr:grpSpPr>
            <a:xfrm xmlns:a="http://schemas.openxmlformats.org/drawingml/2006/main">
              <a:off x="-68836" y="245585"/>
              <a:ext cx="755999" cy="341720"/>
              <a:chOff x="-57770" y="245585"/>
              <a:chExt cx="704849" cy="352424"/>
            </a:xfrm>
          </cdr:grpSpPr>
          <cdr:sp macro="" textlink="">
            <cdr:nvSpPr>
              <cdr:cNvPr id="37" name="TextBox 6"/>
              <cdr:cNvSpPr txBox="1"/>
            </cdr:nvSpPr>
            <cdr:spPr>
              <a:xfrm xmlns:a="http://schemas.openxmlformats.org/drawingml/2006/main">
                <a:off x="-57770" y="245585"/>
                <a:ext cx="704849" cy="3524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solidFill>
                      <a:srgbClr val="2E8ACA"/>
                    </a:solidFill>
                    <a:latin typeface="Arial" pitchFamily="34" charset="0"/>
                    <a:cs typeface="Arial" pitchFamily="34" charset="0"/>
                  </a:rPr>
                  <a:t>1.77</a:t>
                </a:r>
              </a:p>
            </cdr:txBody>
          </cdr:sp>
        </cdr:grpSp>
        <cdr:cxnSp macro="">
          <cdr:nvCxnSpPr>
            <cdr:cNvPr id="36" name="Straight Arrow Connector 35"/>
            <cdr:cNvCxnSpPr/>
          </cdr:nvCxnSpPr>
          <cdr:spPr>
            <a:xfrm xmlns:a="http://schemas.openxmlformats.org/drawingml/2006/main">
              <a:off x="329621" y="615014"/>
              <a:ext cx="0" cy="203185"/>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sp macro="" textlink="">
        <cdr:nvSpPr>
          <cdr:cNvPr id="34" name="TextBox 1"/>
          <cdr:cNvSpPr txBox="1"/>
        </cdr:nvSpPr>
        <cdr:spPr>
          <a:xfrm xmlns:a="http://schemas.openxmlformats.org/drawingml/2006/main">
            <a:off x="-99524" y="0"/>
            <a:ext cx="792089" cy="324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latin typeface="Arial" pitchFamily="34" charset="0"/>
                <a:cs typeface="Arial" pitchFamily="34" charset="0"/>
              </a:rPr>
              <a:t>2008</a:t>
            </a:r>
          </a:p>
        </cdr:txBody>
      </cdr:sp>
    </cdr:grpSp>
  </cdr:relSizeAnchor>
  <cdr:relSizeAnchor xmlns:cdr="http://schemas.openxmlformats.org/drawingml/2006/chartDrawing">
    <cdr:from>
      <cdr:x>0.91522</cdr:x>
      <cdr:y>0.61812</cdr:y>
    </cdr:from>
    <cdr:to>
      <cdr:x>1</cdr:x>
      <cdr:y>0.67918</cdr:y>
    </cdr:to>
    <cdr:grpSp>
      <cdr:nvGrpSpPr>
        <cdr:cNvPr id="6" name="Group 5"/>
        <cdr:cNvGrpSpPr/>
      </cdr:nvGrpSpPr>
      <cdr:grpSpPr>
        <a:xfrm xmlns:a="http://schemas.openxmlformats.org/drawingml/2006/main">
          <a:off x="8482099" y="3750397"/>
          <a:ext cx="785726" cy="370477"/>
          <a:chOff x="8486683" y="2697486"/>
          <a:chExt cx="786857" cy="371260"/>
        </a:xfrm>
      </cdr:grpSpPr>
      <cdr:sp macro="" textlink="">
        <cdr:nvSpPr>
          <cdr:cNvPr id="24" name="TextBox 1"/>
          <cdr:cNvSpPr txBox="1"/>
        </cdr:nvSpPr>
        <cdr:spPr>
          <a:xfrm xmlns:a="http://schemas.openxmlformats.org/drawingml/2006/main">
            <a:off x="8486683" y="2775879"/>
            <a:ext cx="786857" cy="292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GB" sz="1400" b="1">
              <a:solidFill>
                <a:schemeClr val="tx1">
                  <a:lumMod val="65000"/>
                  <a:lumOff val="35000"/>
                </a:schemeClr>
              </a:solidFill>
              <a:latin typeface="Arial" pitchFamily="34" charset="0"/>
              <a:cs typeface="Arial" pitchFamily="34" charset="0"/>
            </a:endParaRPr>
          </a:p>
          <a:p xmlns:a="http://schemas.openxmlformats.org/drawingml/2006/main">
            <a:pPr algn="ctr"/>
            <a:r>
              <a:rPr lang="en-GB" sz="1400" b="1">
                <a:solidFill>
                  <a:schemeClr val="tx1">
                    <a:lumMod val="65000"/>
                    <a:lumOff val="35000"/>
                  </a:schemeClr>
                </a:solidFill>
                <a:latin typeface="Arial" pitchFamily="34" charset="0"/>
                <a:cs typeface="Arial" pitchFamily="34" charset="0"/>
              </a:rPr>
              <a:t>2017</a:t>
            </a:r>
          </a:p>
        </cdr:txBody>
      </cdr:sp>
      <cdr:sp macro="" textlink="">
        <cdr:nvSpPr>
          <cdr:cNvPr id="5" name="TextBox 4"/>
          <cdr:cNvSpPr txBox="1"/>
        </cdr:nvSpPr>
        <cdr:spPr>
          <a:xfrm xmlns:a="http://schemas.openxmlformats.org/drawingml/2006/main">
            <a:off x="8534400" y="2697486"/>
            <a:ext cx="716280" cy="3276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kumimoji="0" lang="en-GB" sz="2000" b="1" i="0" u="none" strike="noStrike" kern="0" cap="none" spc="0" normalizeH="0" baseline="0" noProof="0">
                <a:ln>
                  <a:noFill/>
                </a:ln>
                <a:solidFill>
                  <a:srgbClr val="2E8ACA"/>
                </a:solidFill>
                <a:effectLst/>
                <a:uLnTx/>
                <a:uFillTx/>
                <a:latin typeface="Arial" pitchFamily="34" charset="0"/>
                <a:cs typeface="Arial" pitchFamily="34" charset="0"/>
              </a:rPr>
              <a:t>1.47</a:t>
            </a:r>
            <a:endParaRPr lang="en-GB" sz="2000">
              <a:solidFill>
                <a:srgbClr val="2E8ACA"/>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0.96179</cdr:x>
      <cdr:y>0.58622</cdr:y>
    </cdr:from>
    <cdr:to>
      <cdr:x>0.96179</cdr:x>
      <cdr:y>0.61961</cdr:y>
    </cdr:to>
    <cdr:cxnSp macro="">
      <cdr:nvCxnSpPr>
        <cdr:cNvPr id="38" name="Straight Arrow Connector 37"/>
        <cdr:cNvCxnSpPr/>
      </cdr:nvCxnSpPr>
      <cdr:spPr>
        <a:xfrm xmlns:a="http://schemas.openxmlformats.org/drawingml/2006/main">
          <a:off x="8926528" y="3564677"/>
          <a:ext cx="0" cy="203001"/>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absoluteAnchor>
    <xdr:pos x="1" y="197644"/>
    <xdr:ext cx="8501062" cy="849391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0.80858</cdr:x>
      <cdr:y>0.08288</cdr:y>
    </cdr:from>
    <cdr:to>
      <cdr:x>1</cdr:x>
      <cdr:y>0.12537</cdr:y>
    </cdr:to>
    <cdr:sp macro="" textlink="">
      <cdr:nvSpPr>
        <cdr:cNvPr id="2" name="TextBox 1"/>
        <cdr:cNvSpPr txBox="1"/>
      </cdr:nvSpPr>
      <cdr:spPr>
        <a:xfrm xmlns:a="http://schemas.openxmlformats.org/drawingml/2006/main">
          <a:off x="6873789" y="703965"/>
          <a:ext cx="1627273" cy="360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Females born</a:t>
          </a:r>
          <a:r>
            <a:rPr lang="en-GB" sz="1200" b="1" baseline="0">
              <a:solidFill>
                <a:schemeClr val="tx1">
                  <a:lumMod val="65000"/>
                  <a:lumOff val="35000"/>
                </a:schemeClr>
              </a:solidFill>
              <a:latin typeface="Arial" pitchFamily="34" charset="0"/>
              <a:cs typeface="Arial" pitchFamily="34" charset="0"/>
            </a:rPr>
            <a:t> in</a:t>
          </a:r>
          <a:endParaRPr lang="en-GB" sz="1200" b="1">
            <a:solidFill>
              <a:schemeClr val="tx1">
                <a:lumMod val="65000"/>
                <a:lumOff val="35000"/>
              </a:schemeClr>
            </a:solidFill>
            <a:latin typeface="Arial" pitchFamily="34" charset="0"/>
            <a:cs typeface="Arial" pitchFamily="34" charset="0"/>
          </a:endParaRPr>
        </a:p>
      </cdr:txBody>
    </cdr:sp>
  </cdr:relSizeAnchor>
  <cdr:relSizeAnchor xmlns:cdr="http://schemas.openxmlformats.org/drawingml/2006/chartDrawing">
    <cdr:from>
      <cdr:x>0.91969</cdr:x>
      <cdr:y>0.10824</cdr:y>
    </cdr:from>
    <cdr:to>
      <cdr:x>1</cdr:x>
      <cdr:y>0.15073</cdr:y>
    </cdr:to>
    <cdr:sp macro="" textlink="">
      <cdr:nvSpPr>
        <cdr:cNvPr id="3" name="TextBox 1"/>
        <cdr:cNvSpPr txBox="1"/>
      </cdr:nvSpPr>
      <cdr:spPr>
        <a:xfrm xmlns:a="http://schemas.openxmlformats.org/drawingml/2006/main">
          <a:off x="7962900" y="679450"/>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1951</a:t>
          </a:r>
        </a:p>
      </cdr:txBody>
    </cdr:sp>
  </cdr:relSizeAnchor>
  <cdr:relSizeAnchor xmlns:cdr="http://schemas.openxmlformats.org/drawingml/2006/chartDrawing">
    <cdr:from>
      <cdr:x>0.91969</cdr:x>
      <cdr:y>0.14466</cdr:y>
    </cdr:from>
    <cdr:to>
      <cdr:x>1</cdr:x>
      <cdr:y>0.18715</cdr:y>
    </cdr:to>
    <cdr:sp macro="" textlink="">
      <cdr:nvSpPr>
        <cdr:cNvPr id="4" name="TextBox 1"/>
        <cdr:cNvSpPr txBox="1"/>
      </cdr:nvSpPr>
      <cdr:spPr>
        <a:xfrm xmlns:a="http://schemas.openxmlformats.org/drawingml/2006/main">
          <a:off x="7962900" y="908050"/>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1956</a:t>
          </a:r>
        </a:p>
      </cdr:txBody>
    </cdr:sp>
  </cdr:relSizeAnchor>
  <cdr:relSizeAnchor xmlns:cdr="http://schemas.openxmlformats.org/drawingml/2006/chartDrawing">
    <cdr:from>
      <cdr:x>0.91969</cdr:x>
      <cdr:y>0.17198</cdr:y>
    </cdr:from>
    <cdr:to>
      <cdr:x>1</cdr:x>
      <cdr:y>0.21447</cdr:y>
    </cdr:to>
    <cdr:sp macro="" textlink="">
      <cdr:nvSpPr>
        <cdr:cNvPr id="5" name="TextBox 1"/>
        <cdr:cNvSpPr txBox="1"/>
      </cdr:nvSpPr>
      <cdr:spPr>
        <a:xfrm xmlns:a="http://schemas.openxmlformats.org/drawingml/2006/main">
          <a:off x="7962900" y="1079500"/>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1961</a:t>
          </a:r>
        </a:p>
      </cdr:txBody>
    </cdr:sp>
  </cdr:relSizeAnchor>
  <cdr:relSizeAnchor xmlns:cdr="http://schemas.openxmlformats.org/drawingml/2006/chartDrawing">
    <cdr:from>
      <cdr:x>0.91969</cdr:x>
      <cdr:y>0.19777</cdr:y>
    </cdr:from>
    <cdr:to>
      <cdr:x>1</cdr:x>
      <cdr:y>0.24026</cdr:y>
    </cdr:to>
    <cdr:sp macro="" textlink="">
      <cdr:nvSpPr>
        <cdr:cNvPr id="6" name="TextBox 1"/>
        <cdr:cNvSpPr txBox="1"/>
      </cdr:nvSpPr>
      <cdr:spPr>
        <a:xfrm xmlns:a="http://schemas.openxmlformats.org/drawingml/2006/main">
          <a:off x="7962900" y="1241425"/>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1966</a:t>
          </a:r>
        </a:p>
      </cdr:txBody>
    </cdr:sp>
  </cdr:relSizeAnchor>
  <cdr:relSizeAnchor xmlns:cdr="http://schemas.openxmlformats.org/drawingml/2006/chartDrawing">
    <cdr:from>
      <cdr:x>0.5284</cdr:x>
      <cdr:y>0.49564</cdr:y>
    </cdr:from>
    <cdr:to>
      <cdr:x>0.59656</cdr:x>
      <cdr:y>0.53813</cdr:y>
    </cdr:to>
    <cdr:sp macro="" textlink="">
      <cdr:nvSpPr>
        <cdr:cNvPr id="10" name="TextBox 1"/>
        <cdr:cNvSpPr txBox="1"/>
      </cdr:nvSpPr>
      <cdr:spPr>
        <a:xfrm xmlns:a="http://schemas.openxmlformats.org/drawingml/2006/main">
          <a:off x="4491990" y="4209929"/>
          <a:ext cx="579433" cy="36090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2E8ACA"/>
              </a:solidFill>
              <a:latin typeface="Arial" pitchFamily="34" charset="0"/>
              <a:cs typeface="Arial" pitchFamily="34" charset="0"/>
            </a:rPr>
            <a:t>1986</a:t>
          </a:r>
        </a:p>
      </cdr:txBody>
    </cdr:sp>
  </cdr:relSizeAnchor>
  <cdr:relSizeAnchor xmlns:cdr="http://schemas.openxmlformats.org/drawingml/2006/chartDrawing">
    <cdr:from>
      <cdr:x>0.34631</cdr:x>
      <cdr:y>0.07046</cdr:y>
    </cdr:from>
    <cdr:to>
      <cdr:x>0.79972</cdr:x>
      <cdr:y>0.1669</cdr:y>
    </cdr:to>
    <cdr:grpSp>
      <cdr:nvGrpSpPr>
        <cdr:cNvPr id="11" name="Group 10"/>
        <cdr:cNvGrpSpPr/>
      </cdr:nvGrpSpPr>
      <cdr:grpSpPr>
        <a:xfrm xmlns:a="http://schemas.openxmlformats.org/drawingml/2006/main">
          <a:off x="2944003" y="598481"/>
          <a:ext cx="3854466" cy="819154"/>
          <a:chOff x="0" y="0"/>
          <a:chExt cx="3854449" cy="819150"/>
        </a:xfrm>
      </cdr:grpSpPr>
      <cdr:sp macro="" textlink="">
        <cdr:nvSpPr>
          <cdr:cNvPr id="15" name="TextBox 3"/>
          <cdr:cNvSpPr txBox="1"/>
        </cdr:nvSpPr>
        <cdr:spPr>
          <a:xfrm xmlns:a="http://schemas.openxmlformats.org/drawingml/2006/main">
            <a:off x="0" y="0"/>
            <a:ext cx="2114550" cy="8191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chemeClr val="tx1">
                    <a:lumMod val="65000"/>
                    <a:lumOff val="35000"/>
                  </a:schemeClr>
                </a:solidFill>
                <a:latin typeface="Arial" pitchFamily="34" charset="0"/>
                <a:cs typeface="Arial" pitchFamily="34" charset="0"/>
              </a:rPr>
              <a:t>Women born in </a:t>
            </a:r>
            <a:r>
              <a:rPr lang="en-GB" sz="1400" b="1">
                <a:solidFill>
                  <a:schemeClr val="tx1">
                    <a:lumMod val="65000"/>
                    <a:lumOff val="35000"/>
                  </a:schemeClr>
                </a:solidFill>
                <a:latin typeface="Arial" pitchFamily="34" charset="0"/>
                <a:cs typeface="Arial" pitchFamily="34" charset="0"/>
              </a:rPr>
              <a:t>1951</a:t>
            </a:r>
            <a:r>
              <a:rPr lang="en-GB" sz="1400" b="0">
                <a:solidFill>
                  <a:schemeClr val="tx1">
                    <a:lumMod val="65000"/>
                    <a:lumOff val="35000"/>
                  </a:schemeClr>
                </a:solidFill>
                <a:latin typeface="Arial" pitchFamily="34" charset="0"/>
                <a:cs typeface="Arial" pitchFamily="34" charset="0"/>
              </a:rPr>
              <a:t> had an average of </a:t>
            </a:r>
            <a:r>
              <a:rPr lang="en-GB" sz="1400" b="1">
                <a:solidFill>
                  <a:schemeClr val="tx1">
                    <a:lumMod val="65000"/>
                    <a:lumOff val="35000"/>
                  </a:schemeClr>
                </a:solidFill>
                <a:latin typeface="Arial" pitchFamily="34" charset="0"/>
                <a:cs typeface="Arial" pitchFamily="34" charset="0"/>
              </a:rPr>
              <a:t>2.03</a:t>
            </a:r>
            <a:r>
              <a:rPr lang="en-GB" sz="1400" b="0" baseline="0">
                <a:solidFill>
                  <a:schemeClr val="tx1">
                    <a:lumMod val="65000"/>
                    <a:lumOff val="35000"/>
                  </a:schemeClr>
                </a:solidFill>
                <a:latin typeface="Arial" pitchFamily="34" charset="0"/>
                <a:cs typeface="Arial" pitchFamily="34" charset="0"/>
              </a:rPr>
              <a:t>  children by age 44</a:t>
            </a:r>
            <a:endParaRPr lang="en-GB" sz="1400" b="0">
              <a:solidFill>
                <a:schemeClr val="tx1">
                  <a:lumMod val="65000"/>
                  <a:lumOff val="35000"/>
                </a:schemeClr>
              </a:solidFill>
              <a:latin typeface="Arial" pitchFamily="34" charset="0"/>
              <a:cs typeface="Arial" pitchFamily="34" charset="0"/>
            </a:endParaRPr>
          </a:p>
        </cdr:txBody>
      </cdr:sp>
      <cdr:cxnSp macro="">
        <cdr:nvCxnSpPr>
          <cdr:cNvPr id="16" name="Straight Connector 15"/>
          <cdr:cNvCxnSpPr/>
        </cdr:nvCxnSpPr>
        <cdr:spPr>
          <a:xfrm xmlns:a="http://schemas.openxmlformats.org/drawingml/2006/main" flipH="1">
            <a:off x="1714501" y="537369"/>
            <a:ext cx="2139948" cy="0"/>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0.75126</cdr:x>
      <cdr:y>0.37211</cdr:y>
    </cdr:from>
    <cdr:to>
      <cdr:x>1</cdr:x>
      <cdr:y>0.49117</cdr:y>
    </cdr:to>
    <cdr:grpSp>
      <cdr:nvGrpSpPr>
        <cdr:cNvPr id="12" name="Group 11"/>
        <cdr:cNvGrpSpPr/>
      </cdr:nvGrpSpPr>
      <cdr:grpSpPr>
        <a:xfrm xmlns:a="http://schemas.openxmlformats.org/drawingml/2006/main">
          <a:off x="6386508" y="3160672"/>
          <a:ext cx="2114554" cy="1011286"/>
          <a:chOff x="2686050" y="1931193"/>
          <a:chExt cx="2114550" cy="1011238"/>
        </a:xfrm>
      </cdr:grpSpPr>
      <cdr:sp macro="" textlink="">
        <cdr:nvSpPr>
          <cdr:cNvPr id="13" name="TextBox 9"/>
          <cdr:cNvSpPr txBox="1"/>
        </cdr:nvSpPr>
        <cdr:spPr>
          <a:xfrm xmlns:a="http://schemas.openxmlformats.org/drawingml/2006/main">
            <a:off x="2686050" y="1931193"/>
            <a:ext cx="2114550" cy="101123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400" b="0">
                <a:solidFill>
                  <a:schemeClr val="tx1">
                    <a:lumMod val="65000"/>
                    <a:lumOff val="35000"/>
                  </a:schemeClr>
                </a:solidFill>
                <a:latin typeface="Arial" pitchFamily="34" charset="0"/>
                <a:cs typeface="Arial" pitchFamily="34" charset="0"/>
              </a:rPr>
              <a:t>Fertility rates decreased</a:t>
            </a:r>
          </a:p>
          <a:p xmlns:a="http://schemas.openxmlformats.org/drawingml/2006/main">
            <a:pPr algn="r"/>
            <a:r>
              <a:rPr lang="en-GB" sz="1400" b="0">
                <a:solidFill>
                  <a:schemeClr val="tx1">
                    <a:lumMod val="65000"/>
                    <a:lumOff val="35000"/>
                  </a:schemeClr>
                </a:solidFill>
                <a:latin typeface="Arial" pitchFamily="34" charset="0"/>
                <a:cs typeface="Arial" pitchFamily="34" charset="0"/>
              </a:rPr>
              <a:t>Women born in </a:t>
            </a:r>
            <a:r>
              <a:rPr lang="en-GB" sz="1400" b="1">
                <a:solidFill>
                  <a:schemeClr val="tx1">
                    <a:lumMod val="65000"/>
                    <a:lumOff val="35000"/>
                  </a:schemeClr>
                </a:solidFill>
                <a:latin typeface="Arial" pitchFamily="34" charset="0"/>
                <a:cs typeface="Arial" pitchFamily="34" charset="0"/>
              </a:rPr>
              <a:t>1971</a:t>
            </a:r>
            <a:r>
              <a:rPr lang="en-GB" sz="1400" b="0">
                <a:solidFill>
                  <a:schemeClr val="tx1">
                    <a:lumMod val="65000"/>
                    <a:lumOff val="35000"/>
                  </a:schemeClr>
                </a:solidFill>
                <a:latin typeface="Arial" pitchFamily="34" charset="0"/>
                <a:cs typeface="Arial" pitchFamily="34" charset="0"/>
              </a:rPr>
              <a:t> had an average of </a:t>
            </a:r>
            <a:r>
              <a:rPr lang="en-GB" sz="1400" b="1">
                <a:solidFill>
                  <a:schemeClr val="tx1">
                    <a:lumMod val="65000"/>
                    <a:lumOff val="35000"/>
                  </a:schemeClr>
                </a:solidFill>
                <a:latin typeface="Arial" pitchFamily="34" charset="0"/>
                <a:cs typeface="Arial" pitchFamily="34" charset="0"/>
              </a:rPr>
              <a:t>1.73</a:t>
            </a:r>
            <a:r>
              <a:rPr lang="en-GB" sz="1400" b="0" baseline="0">
                <a:solidFill>
                  <a:schemeClr val="tx1">
                    <a:lumMod val="65000"/>
                    <a:lumOff val="35000"/>
                  </a:schemeClr>
                </a:solidFill>
                <a:latin typeface="Arial" pitchFamily="34" charset="0"/>
                <a:cs typeface="Arial" pitchFamily="34" charset="0"/>
              </a:rPr>
              <a:t>  children by age 43</a:t>
            </a:r>
            <a:endParaRPr lang="en-GB" sz="1400" b="0">
              <a:solidFill>
                <a:schemeClr val="tx1">
                  <a:lumMod val="65000"/>
                  <a:lumOff val="35000"/>
                </a:schemeClr>
              </a:solidFill>
              <a:latin typeface="Arial" pitchFamily="34" charset="0"/>
              <a:cs typeface="Arial" pitchFamily="34" charset="0"/>
            </a:endParaRPr>
          </a:p>
        </cdr:txBody>
      </cdr:sp>
    </cdr:grpSp>
  </cdr:relSizeAnchor>
  <cdr:relSizeAnchor xmlns:cdr="http://schemas.openxmlformats.org/drawingml/2006/chartDrawing">
    <cdr:from>
      <cdr:x>0.60598</cdr:x>
      <cdr:y>0.679</cdr:y>
    </cdr:from>
    <cdr:to>
      <cdr:x>0.91634</cdr:x>
      <cdr:y>0.78666</cdr:y>
    </cdr:to>
    <cdr:sp macro="" textlink="">
      <cdr:nvSpPr>
        <cdr:cNvPr id="18" name="TextBox 9"/>
        <cdr:cNvSpPr txBox="1"/>
      </cdr:nvSpPr>
      <cdr:spPr>
        <a:xfrm xmlns:a="http://schemas.openxmlformats.org/drawingml/2006/main">
          <a:off x="5151437" y="5767388"/>
          <a:ext cx="2638396" cy="9144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rgbClr val="194B6D"/>
              </a:solidFill>
              <a:latin typeface="Arial" pitchFamily="34" charset="0"/>
              <a:cs typeface="Arial" pitchFamily="34" charset="0"/>
            </a:rPr>
            <a:t>Generally</a:t>
          </a:r>
          <a:r>
            <a:rPr lang="en-GB" sz="1400" b="0" baseline="0">
              <a:solidFill>
                <a:srgbClr val="194B6D"/>
              </a:solidFill>
              <a:latin typeface="Arial" pitchFamily="34" charset="0"/>
              <a:cs typeface="Arial" pitchFamily="34" charset="0"/>
            </a:rPr>
            <a:t> increasing fertility rates for women aged over 30 may lead to catching up with previous cohorts by age 44.</a:t>
          </a:r>
          <a:endParaRPr lang="en-GB" sz="1400" b="0">
            <a:solidFill>
              <a:srgbClr val="194B6D"/>
            </a:solidFill>
            <a:latin typeface="Arial" pitchFamily="34" charset="0"/>
            <a:cs typeface="Arial" pitchFamily="34" charset="0"/>
          </a:endParaRPr>
        </a:p>
      </cdr:txBody>
    </cdr:sp>
  </cdr:relSizeAnchor>
  <cdr:relSizeAnchor xmlns:cdr="http://schemas.openxmlformats.org/drawingml/2006/chartDrawing">
    <cdr:from>
      <cdr:x>0.80858</cdr:x>
      <cdr:y>0.08288</cdr:y>
    </cdr:from>
    <cdr:to>
      <cdr:x>1</cdr:x>
      <cdr:y>0.12537</cdr:y>
    </cdr:to>
    <cdr:sp macro="" textlink="">
      <cdr:nvSpPr>
        <cdr:cNvPr id="21" name="TextBox 1"/>
        <cdr:cNvSpPr txBox="1"/>
      </cdr:nvSpPr>
      <cdr:spPr>
        <a:xfrm xmlns:a="http://schemas.openxmlformats.org/drawingml/2006/main">
          <a:off x="6873789" y="703965"/>
          <a:ext cx="1627273" cy="360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Females born</a:t>
          </a:r>
          <a:r>
            <a:rPr lang="en-GB" sz="1200" b="1" baseline="0">
              <a:solidFill>
                <a:schemeClr val="tx1">
                  <a:lumMod val="65000"/>
                  <a:lumOff val="35000"/>
                </a:schemeClr>
              </a:solidFill>
              <a:latin typeface="Arial" pitchFamily="34" charset="0"/>
              <a:cs typeface="Arial" pitchFamily="34" charset="0"/>
            </a:rPr>
            <a:t> in</a:t>
          </a:r>
          <a:endParaRPr lang="en-GB" sz="1200" b="1">
            <a:solidFill>
              <a:schemeClr val="tx1">
                <a:lumMod val="65000"/>
                <a:lumOff val="35000"/>
              </a:schemeClr>
            </a:solidFill>
            <a:latin typeface="Arial" pitchFamily="34" charset="0"/>
            <a:cs typeface="Arial" pitchFamily="34" charset="0"/>
          </a:endParaRPr>
        </a:p>
      </cdr:txBody>
    </cdr:sp>
  </cdr:relSizeAnchor>
  <cdr:relSizeAnchor xmlns:cdr="http://schemas.openxmlformats.org/drawingml/2006/chartDrawing">
    <cdr:from>
      <cdr:x>0.91969</cdr:x>
      <cdr:y>0.10824</cdr:y>
    </cdr:from>
    <cdr:to>
      <cdr:x>1</cdr:x>
      <cdr:y>0.15073</cdr:y>
    </cdr:to>
    <cdr:sp macro="" textlink="">
      <cdr:nvSpPr>
        <cdr:cNvPr id="22" name="TextBox 1"/>
        <cdr:cNvSpPr txBox="1"/>
      </cdr:nvSpPr>
      <cdr:spPr>
        <a:xfrm xmlns:a="http://schemas.openxmlformats.org/drawingml/2006/main">
          <a:off x="7962900" y="679450"/>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1951</a:t>
          </a:r>
        </a:p>
      </cdr:txBody>
    </cdr:sp>
  </cdr:relSizeAnchor>
  <cdr:relSizeAnchor xmlns:cdr="http://schemas.openxmlformats.org/drawingml/2006/chartDrawing">
    <cdr:from>
      <cdr:x>0.91969</cdr:x>
      <cdr:y>0.14466</cdr:y>
    </cdr:from>
    <cdr:to>
      <cdr:x>1</cdr:x>
      <cdr:y>0.18715</cdr:y>
    </cdr:to>
    <cdr:sp macro="" textlink="">
      <cdr:nvSpPr>
        <cdr:cNvPr id="23" name="TextBox 1"/>
        <cdr:cNvSpPr txBox="1"/>
      </cdr:nvSpPr>
      <cdr:spPr>
        <a:xfrm xmlns:a="http://schemas.openxmlformats.org/drawingml/2006/main">
          <a:off x="7962900" y="908050"/>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1956</a:t>
          </a:r>
        </a:p>
      </cdr:txBody>
    </cdr:sp>
  </cdr:relSizeAnchor>
  <cdr:relSizeAnchor xmlns:cdr="http://schemas.openxmlformats.org/drawingml/2006/chartDrawing">
    <cdr:from>
      <cdr:x>0.91969</cdr:x>
      <cdr:y>0.17198</cdr:y>
    </cdr:from>
    <cdr:to>
      <cdr:x>1</cdr:x>
      <cdr:y>0.21447</cdr:y>
    </cdr:to>
    <cdr:sp macro="" textlink="">
      <cdr:nvSpPr>
        <cdr:cNvPr id="24" name="TextBox 1"/>
        <cdr:cNvSpPr txBox="1"/>
      </cdr:nvSpPr>
      <cdr:spPr>
        <a:xfrm xmlns:a="http://schemas.openxmlformats.org/drawingml/2006/main">
          <a:off x="7962900" y="1079500"/>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1961</a:t>
          </a:r>
        </a:p>
      </cdr:txBody>
    </cdr:sp>
  </cdr:relSizeAnchor>
  <cdr:relSizeAnchor xmlns:cdr="http://schemas.openxmlformats.org/drawingml/2006/chartDrawing">
    <cdr:from>
      <cdr:x>0.91969</cdr:x>
      <cdr:y>0.19777</cdr:y>
    </cdr:from>
    <cdr:to>
      <cdr:x>1</cdr:x>
      <cdr:y>0.24026</cdr:y>
    </cdr:to>
    <cdr:sp macro="" textlink="">
      <cdr:nvSpPr>
        <cdr:cNvPr id="25" name="TextBox 1"/>
        <cdr:cNvSpPr txBox="1"/>
      </cdr:nvSpPr>
      <cdr:spPr>
        <a:xfrm xmlns:a="http://schemas.openxmlformats.org/drawingml/2006/main">
          <a:off x="7962900" y="1241425"/>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1966</a:t>
          </a:r>
        </a:p>
      </cdr:txBody>
    </cdr:sp>
  </cdr:relSizeAnchor>
  <cdr:relSizeAnchor xmlns:cdr="http://schemas.openxmlformats.org/drawingml/2006/chartDrawing">
    <cdr:from>
      <cdr:x>0.91969</cdr:x>
      <cdr:y>0.22392</cdr:y>
    </cdr:from>
    <cdr:to>
      <cdr:x>1</cdr:x>
      <cdr:y>0.2664</cdr:y>
    </cdr:to>
    <cdr:sp macro="" textlink="">
      <cdr:nvSpPr>
        <cdr:cNvPr id="26" name="TextBox 1"/>
        <cdr:cNvSpPr txBox="1"/>
      </cdr:nvSpPr>
      <cdr:spPr>
        <a:xfrm xmlns:a="http://schemas.openxmlformats.org/drawingml/2006/main">
          <a:off x="7818342" y="1901947"/>
          <a:ext cx="682720" cy="3608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1971</a:t>
          </a:r>
        </a:p>
      </cdr:txBody>
    </cdr:sp>
  </cdr:relSizeAnchor>
  <cdr:relSizeAnchor xmlns:cdr="http://schemas.openxmlformats.org/drawingml/2006/chartDrawing">
    <cdr:from>
      <cdr:x>0.81994</cdr:x>
      <cdr:y>0.262</cdr:y>
    </cdr:from>
    <cdr:to>
      <cdr:x>0.88609</cdr:x>
      <cdr:y>0.30449</cdr:y>
    </cdr:to>
    <cdr:sp macro="" textlink="">
      <cdr:nvSpPr>
        <cdr:cNvPr id="27" name="TextBox 1"/>
        <cdr:cNvSpPr txBox="1"/>
      </cdr:nvSpPr>
      <cdr:spPr>
        <a:xfrm xmlns:a="http://schemas.openxmlformats.org/drawingml/2006/main">
          <a:off x="6970379" y="2225446"/>
          <a:ext cx="562345" cy="36090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1976</a:t>
          </a:r>
        </a:p>
      </cdr:txBody>
    </cdr:sp>
  </cdr:relSizeAnchor>
  <cdr:relSizeAnchor xmlns:cdr="http://schemas.openxmlformats.org/drawingml/2006/chartDrawing">
    <cdr:from>
      <cdr:x>0.67249</cdr:x>
      <cdr:y>0.32389</cdr:y>
    </cdr:from>
    <cdr:to>
      <cdr:x>0.74222</cdr:x>
      <cdr:y>0.36637</cdr:y>
    </cdr:to>
    <cdr:sp macro="" textlink="">
      <cdr:nvSpPr>
        <cdr:cNvPr id="28" name="TextBox 1"/>
        <cdr:cNvSpPr txBox="1"/>
      </cdr:nvSpPr>
      <cdr:spPr>
        <a:xfrm xmlns:a="http://schemas.openxmlformats.org/drawingml/2006/main">
          <a:off x="5716920" y="2751132"/>
          <a:ext cx="592779" cy="3608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1981</a:t>
          </a:r>
        </a:p>
      </cdr:txBody>
    </cdr:sp>
  </cdr:relSizeAnchor>
  <cdr:relSizeAnchor xmlns:cdr="http://schemas.openxmlformats.org/drawingml/2006/chartDrawing">
    <cdr:from>
      <cdr:x>0.34631</cdr:x>
      <cdr:y>0.07046</cdr:y>
    </cdr:from>
    <cdr:to>
      <cdr:x>0.79972</cdr:x>
      <cdr:y>0.1669</cdr:y>
    </cdr:to>
    <cdr:grpSp>
      <cdr:nvGrpSpPr>
        <cdr:cNvPr id="30" name="Group 10"/>
        <cdr:cNvGrpSpPr/>
      </cdr:nvGrpSpPr>
      <cdr:grpSpPr>
        <a:xfrm xmlns:a="http://schemas.openxmlformats.org/drawingml/2006/main">
          <a:off x="2944003" y="598481"/>
          <a:ext cx="3854466" cy="819154"/>
          <a:chOff x="0" y="0"/>
          <a:chExt cx="3854449" cy="819150"/>
        </a:xfrm>
      </cdr:grpSpPr>
      <cdr:sp macro="" textlink="">
        <cdr:nvSpPr>
          <cdr:cNvPr id="31" name="TextBox 3"/>
          <cdr:cNvSpPr txBox="1"/>
        </cdr:nvSpPr>
        <cdr:spPr>
          <a:xfrm xmlns:a="http://schemas.openxmlformats.org/drawingml/2006/main">
            <a:off x="0" y="0"/>
            <a:ext cx="2114550" cy="8191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chemeClr val="tx1">
                    <a:lumMod val="65000"/>
                    <a:lumOff val="35000"/>
                  </a:schemeClr>
                </a:solidFill>
                <a:latin typeface="Arial" pitchFamily="34" charset="0"/>
                <a:cs typeface="Arial" pitchFamily="34" charset="0"/>
              </a:rPr>
              <a:t>Women born in </a:t>
            </a:r>
            <a:r>
              <a:rPr lang="en-GB" sz="1400" b="1">
                <a:solidFill>
                  <a:schemeClr val="tx1">
                    <a:lumMod val="65000"/>
                    <a:lumOff val="35000"/>
                  </a:schemeClr>
                </a:solidFill>
                <a:latin typeface="Arial" pitchFamily="34" charset="0"/>
                <a:cs typeface="Arial" pitchFamily="34" charset="0"/>
              </a:rPr>
              <a:t>1951</a:t>
            </a:r>
            <a:r>
              <a:rPr lang="en-GB" sz="1400" b="0">
                <a:solidFill>
                  <a:schemeClr val="tx1">
                    <a:lumMod val="65000"/>
                    <a:lumOff val="35000"/>
                  </a:schemeClr>
                </a:solidFill>
                <a:latin typeface="Arial" pitchFamily="34" charset="0"/>
                <a:cs typeface="Arial" pitchFamily="34" charset="0"/>
              </a:rPr>
              <a:t> had an average of </a:t>
            </a:r>
            <a:r>
              <a:rPr lang="en-GB" sz="1400" b="1">
                <a:solidFill>
                  <a:schemeClr val="tx1">
                    <a:lumMod val="65000"/>
                    <a:lumOff val="35000"/>
                  </a:schemeClr>
                </a:solidFill>
                <a:latin typeface="Arial" pitchFamily="34" charset="0"/>
                <a:cs typeface="Arial" pitchFamily="34" charset="0"/>
              </a:rPr>
              <a:t>2.03</a:t>
            </a:r>
            <a:r>
              <a:rPr lang="en-GB" sz="1400" b="0" baseline="0">
                <a:solidFill>
                  <a:schemeClr val="tx1">
                    <a:lumMod val="65000"/>
                    <a:lumOff val="35000"/>
                  </a:schemeClr>
                </a:solidFill>
                <a:latin typeface="Arial" pitchFamily="34" charset="0"/>
                <a:cs typeface="Arial" pitchFamily="34" charset="0"/>
              </a:rPr>
              <a:t>  children by age 44</a:t>
            </a:r>
            <a:endParaRPr lang="en-GB" sz="1400" b="0">
              <a:solidFill>
                <a:schemeClr val="tx1">
                  <a:lumMod val="65000"/>
                  <a:lumOff val="35000"/>
                </a:schemeClr>
              </a:solidFill>
              <a:latin typeface="Arial" pitchFamily="34" charset="0"/>
              <a:cs typeface="Arial" pitchFamily="34" charset="0"/>
            </a:endParaRPr>
          </a:p>
        </cdr:txBody>
      </cdr:sp>
      <cdr:cxnSp macro="">
        <cdr:nvCxnSpPr>
          <cdr:cNvPr id="32" name="Straight Connector 15"/>
          <cdr:cNvCxnSpPr/>
        </cdr:nvCxnSpPr>
        <cdr:spPr>
          <a:xfrm xmlns:a="http://schemas.openxmlformats.org/drawingml/2006/main" flipH="1">
            <a:off x="1714501" y="537369"/>
            <a:ext cx="2139948" cy="0"/>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0.74039</cdr:x>
      <cdr:y>0.26112</cdr:y>
    </cdr:from>
    <cdr:to>
      <cdr:x>1</cdr:x>
      <cdr:y>0.49117</cdr:y>
    </cdr:to>
    <cdr:grpSp>
      <cdr:nvGrpSpPr>
        <cdr:cNvPr id="33" name="Group 11"/>
        <cdr:cNvGrpSpPr/>
      </cdr:nvGrpSpPr>
      <cdr:grpSpPr>
        <a:xfrm xmlns:a="http://schemas.openxmlformats.org/drawingml/2006/main">
          <a:off x="6294101" y="2217932"/>
          <a:ext cx="2206961" cy="1954026"/>
          <a:chOff x="2593661" y="988386"/>
          <a:chExt cx="2206939" cy="1954045"/>
        </a:xfrm>
      </cdr:grpSpPr>
      <cdr:sp macro="" textlink="">
        <cdr:nvSpPr>
          <cdr:cNvPr id="34" name="TextBox 9"/>
          <cdr:cNvSpPr txBox="1"/>
        </cdr:nvSpPr>
        <cdr:spPr>
          <a:xfrm xmlns:a="http://schemas.openxmlformats.org/drawingml/2006/main">
            <a:off x="2593661" y="1931193"/>
            <a:ext cx="2206939" cy="101123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400" b="0">
                <a:solidFill>
                  <a:schemeClr val="tx1">
                    <a:lumMod val="65000"/>
                    <a:lumOff val="35000"/>
                  </a:schemeClr>
                </a:solidFill>
                <a:latin typeface="Arial" pitchFamily="34" charset="0"/>
                <a:cs typeface="Arial" pitchFamily="34" charset="0"/>
              </a:rPr>
              <a:t>Fertility rates decreased:</a:t>
            </a:r>
          </a:p>
          <a:p xmlns:a="http://schemas.openxmlformats.org/drawingml/2006/main">
            <a:pPr algn="r"/>
            <a:r>
              <a:rPr lang="en-GB" sz="1400" b="0">
                <a:solidFill>
                  <a:schemeClr val="tx1">
                    <a:lumMod val="65000"/>
                    <a:lumOff val="35000"/>
                  </a:schemeClr>
                </a:solidFill>
                <a:latin typeface="Arial" pitchFamily="34" charset="0"/>
                <a:cs typeface="Arial" pitchFamily="34" charset="0"/>
              </a:rPr>
              <a:t>Women born in </a:t>
            </a:r>
            <a:r>
              <a:rPr lang="en-GB" sz="1400" b="1">
                <a:solidFill>
                  <a:schemeClr val="tx1">
                    <a:lumMod val="65000"/>
                    <a:lumOff val="35000"/>
                  </a:schemeClr>
                </a:solidFill>
                <a:latin typeface="Arial" pitchFamily="34" charset="0"/>
                <a:cs typeface="Arial" pitchFamily="34" charset="0"/>
              </a:rPr>
              <a:t>1971</a:t>
            </a:r>
            <a:r>
              <a:rPr lang="en-GB" sz="1400" b="0">
                <a:solidFill>
                  <a:schemeClr val="tx1">
                    <a:lumMod val="65000"/>
                    <a:lumOff val="35000"/>
                  </a:schemeClr>
                </a:solidFill>
                <a:latin typeface="Arial" pitchFamily="34" charset="0"/>
                <a:cs typeface="Arial" pitchFamily="34" charset="0"/>
              </a:rPr>
              <a:t> had an average of </a:t>
            </a:r>
            <a:r>
              <a:rPr lang="en-GB" sz="1400" b="1">
                <a:solidFill>
                  <a:schemeClr val="tx1">
                    <a:lumMod val="65000"/>
                    <a:lumOff val="35000"/>
                  </a:schemeClr>
                </a:solidFill>
                <a:latin typeface="Arial" pitchFamily="34" charset="0"/>
                <a:cs typeface="Arial" pitchFamily="34" charset="0"/>
              </a:rPr>
              <a:t>1.74</a:t>
            </a:r>
            <a:r>
              <a:rPr lang="en-GB" sz="1400" b="0" baseline="0">
                <a:solidFill>
                  <a:schemeClr val="tx1">
                    <a:lumMod val="65000"/>
                    <a:lumOff val="35000"/>
                  </a:schemeClr>
                </a:solidFill>
                <a:latin typeface="Arial" pitchFamily="34" charset="0"/>
                <a:cs typeface="Arial" pitchFamily="34" charset="0"/>
              </a:rPr>
              <a:t>  children by age 44</a:t>
            </a:r>
            <a:endParaRPr lang="en-GB" sz="1400" b="0">
              <a:solidFill>
                <a:schemeClr val="tx1">
                  <a:lumMod val="65000"/>
                  <a:lumOff val="35000"/>
                </a:schemeClr>
              </a:solidFill>
              <a:latin typeface="Arial" pitchFamily="34" charset="0"/>
              <a:cs typeface="Arial" pitchFamily="34" charset="0"/>
            </a:endParaRPr>
          </a:p>
        </cdr:txBody>
      </cdr:sp>
      <cdr:cxnSp macro="">
        <cdr:nvCxnSpPr>
          <cdr:cNvPr id="35" name="Straight Connector 13"/>
          <cdr:cNvCxnSpPr/>
        </cdr:nvCxnSpPr>
        <cdr:spPr>
          <a:xfrm xmlns:a="http://schemas.openxmlformats.org/drawingml/2006/main" flipV="1">
            <a:off x="4308158" y="988386"/>
            <a:ext cx="175260" cy="982972"/>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0.20916</cdr:x>
      <cdr:y>0.23054</cdr:y>
    </cdr:from>
    <cdr:to>
      <cdr:x>0.6367</cdr:x>
      <cdr:y>0.36025</cdr:y>
    </cdr:to>
    <cdr:grpSp>
      <cdr:nvGrpSpPr>
        <cdr:cNvPr id="36" name="Group 16"/>
        <cdr:cNvGrpSpPr/>
      </cdr:nvGrpSpPr>
      <cdr:grpSpPr>
        <a:xfrm xmlns:a="http://schemas.openxmlformats.org/drawingml/2006/main">
          <a:off x="1778082" y="1958188"/>
          <a:ext cx="3634544" cy="1101746"/>
          <a:chOff x="-251461" y="-28572"/>
          <a:chExt cx="3634453" cy="1101712"/>
        </a:xfrm>
      </cdr:grpSpPr>
      <cdr:sp macro="" textlink="">
        <cdr:nvSpPr>
          <cdr:cNvPr id="37" name="TextBox 3"/>
          <cdr:cNvSpPr txBox="1"/>
        </cdr:nvSpPr>
        <cdr:spPr>
          <a:xfrm xmlns:a="http://schemas.openxmlformats.org/drawingml/2006/main">
            <a:off x="-251461" y="-28572"/>
            <a:ext cx="2562250" cy="10026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chemeClr val="tx1">
                    <a:lumMod val="65000"/>
                    <a:lumOff val="35000"/>
                  </a:schemeClr>
                </a:solidFill>
                <a:latin typeface="Arial" pitchFamily="34" charset="0"/>
                <a:cs typeface="Arial" pitchFamily="34" charset="0"/>
              </a:rPr>
              <a:t>Of the cohorts shown, </a:t>
            </a:r>
            <a:r>
              <a:rPr lang="en-GB" sz="1400" b="1" baseline="0">
                <a:solidFill>
                  <a:schemeClr val="tx1">
                    <a:lumMod val="65000"/>
                    <a:lumOff val="35000"/>
                  </a:schemeClr>
                </a:solidFill>
                <a:latin typeface="Arial" pitchFamily="34" charset="0"/>
                <a:cs typeface="Arial" pitchFamily="34" charset="0"/>
              </a:rPr>
              <a:t>1981</a:t>
            </a:r>
            <a:r>
              <a:rPr lang="en-GB" sz="1400" b="0" baseline="0">
                <a:solidFill>
                  <a:schemeClr val="tx1">
                    <a:lumMod val="65000"/>
                    <a:lumOff val="35000"/>
                  </a:schemeClr>
                </a:solidFill>
                <a:latin typeface="Arial" pitchFamily="34" charset="0"/>
                <a:cs typeface="Arial" pitchFamily="34" charset="0"/>
              </a:rPr>
              <a:t> are the first to have a higher fertility rate than the previous cohort</a:t>
            </a:r>
            <a:endParaRPr lang="en-GB" sz="1400" b="0">
              <a:solidFill>
                <a:schemeClr val="tx1">
                  <a:lumMod val="65000"/>
                  <a:lumOff val="35000"/>
                </a:schemeClr>
              </a:solidFill>
              <a:latin typeface="Arial" pitchFamily="34" charset="0"/>
              <a:cs typeface="Arial" pitchFamily="34" charset="0"/>
            </a:endParaRPr>
          </a:p>
        </cdr:txBody>
      </cdr:sp>
      <cdr:cxnSp macro="">
        <cdr:nvCxnSpPr>
          <cdr:cNvPr id="38" name="Straight Connector 19"/>
          <cdr:cNvCxnSpPr/>
        </cdr:nvCxnSpPr>
        <cdr:spPr>
          <a:xfrm xmlns:a="http://schemas.openxmlformats.org/drawingml/2006/main" flipH="1" flipV="1">
            <a:off x="2204262" y="346865"/>
            <a:ext cx="1178730" cy="726275"/>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0.60598</cdr:x>
      <cdr:y>0.679</cdr:y>
    </cdr:from>
    <cdr:to>
      <cdr:x>0.91634</cdr:x>
      <cdr:y>0.84514</cdr:y>
    </cdr:to>
    <cdr:sp macro="" textlink="">
      <cdr:nvSpPr>
        <cdr:cNvPr id="39" name="TextBox 9"/>
        <cdr:cNvSpPr txBox="1"/>
      </cdr:nvSpPr>
      <cdr:spPr>
        <a:xfrm xmlns:a="http://schemas.openxmlformats.org/drawingml/2006/main">
          <a:off x="5151474" y="5767370"/>
          <a:ext cx="2638389" cy="141114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rgbClr val="2E8ACA"/>
              </a:solidFill>
              <a:latin typeface="Arial" pitchFamily="34" charset="0"/>
              <a:cs typeface="Arial" pitchFamily="34" charset="0"/>
            </a:rPr>
            <a:t>Generally</a:t>
          </a:r>
          <a:r>
            <a:rPr lang="en-GB" sz="1400" b="0" baseline="0">
              <a:solidFill>
                <a:srgbClr val="2E8ACA"/>
              </a:solidFill>
              <a:latin typeface="Arial" pitchFamily="34" charset="0"/>
              <a:cs typeface="Arial" pitchFamily="34" charset="0"/>
            </a:rPr>
            <a:t> increasing fertility rates for women aged over 30 may lead to some catching up with previous cohorts, but unlikely to reach the rates of the 1950s and 1960s cohorts</a:t>
          </a:r>
          <a:endParaRPr lang="en-GB" sz="1400" b="0">
            <a:solidFill>
              <a:srgbClr val="2E8ACA"/>
            </a:solidFill>
            <a:latin typeface="Arial" pitchFamily="34" charset="0"/>
            <a:cs typeface="Arial" pitchFamily="34" charset="0"/>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91550" cy="58483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0.89708</cdr:x>
      <cdr:y>0.46992</cdr:y>
    </cdr:from>
    <cdr:to>
      <cdr:x>0.97519</cdr:x>
      <cdr:y>0.52219</cdr:y>
    </cdr:to>
    <cdr:sp macro="" textlink="">
      <cdr:nvSpPr>
        <cdr:cNvPr id="11" name="TextBox 2"/>
        <cdr:cNvSpPr txBox="1"/>
      </cdr:nvSpPr>
      <cdr:spPr>
        <a:xfrm xmlns:a="http://schemas.openxmlformats.org/drawingml/2006/main">
          <a:off x="8325964" y="2857471"/>
          <a:ext cx="724951" cy="3178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Wales</a:t>
          </a:r>
        </a:p>
      </cdr:txBody>
    </cdr:sp>
  </cdr:relSizeAnchor>
  <cdr:relSizeAnchor xmlns:cdr="http://schemas.openxmlformats.org/drawingml/2006/chartDrawing">
    <cdr:from>
      <cdr:x>0.89879</cdr:x>
      <cdr:y>0.52907</cdr:y>
    </cdr:from>
    <cdr:to>
      <cdr:x>1</cdr:x>
      <cdr:y>0.56161</cdr:y>
    </cdr:to>
    <cdr:sp macro="" textlink="">
      <cdr:nvSpPr>
        <cdr:cNvPr id="15" name="TextBox 2"/>
        <cdr:cNvSpPr txBox="1"/>
      </cdr:nvSpPr>
      <cdr:spPr>
        <a:xfrm xmlns:a="http://schemas.openxmlformats.org/drawingml/2006/main">
          <a:off x="8329828" y="3210076"/>
          <a:ext cx="937997" cy="197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2E8ACA"/>
              </a:solidFill>
              <a:latin typeface="Arial" pitchFamily="34" charset="0"/>
              <a:cs typeface="Arial" pitchFamily="34" charset="0"/>
            </a:rPr>
            <a:t>Scotland</a:t>
          </a:r>
        </a:p>
      </cdr:txBody>
    </cdr:sp>
  </cdr:relSizeAnchor>
  <cdr:relSizeAnchor xmlns:cdr="http://schemas.openxmlformats.org/drawingml/2006/chartDrawing">
    <cdr:from>
      <cdr:x>0.88532</cdr:x>
      <cdr:y>0.3743</cdr:y>
    </cdr:from>
    <cdr:to>
      <cdr:x>0.99203</cdr:x>
      <cdr:y>0.41981</cdr:y>
    </cdr:to>
    <cdr:grpSp>
      <cdr:nvGrpSpPr>
        <cdr:cNvPr id="4" name="Group 3"/>
        <cdr:cNvGrpSpPr/>
      </cdr:nvGrpSpPr>
      <cdr:grpSpPr>
        <a:xfrm xmlns:a="http://schemas.openxmlformats.org/drawingml/2006/main">
          <a:off x="8204991" y="2271037"/>
          <a:ext cx="988969" cy="276129"/>
          <a:chOff x="8116837" y="2411594"/>
          <a:chExt cx="991035" cy="277075"/>
        </a:xfrm>
      </cdr:grpSpPr>
      <cdr:grpSp>
        <cdr:nvGrpSpPr>
          <cdr:cNvPr id="5" name="Group 4"/>
          <cdr:cNvGrpSpPr/>
        </cdr:nvGrpSpPr>
        <cdr:grpSpPr>
          <a:xfrm xmlns:a="http://schemas.openxmlformats.org/drawingml/2006/main">
            <a:off x="8116837" y="2411594"/>
            <a:ext cx="991035" cy="277075"/>
            <a:chOff x="7567423" y="2496542"/>
            <a:chExt cx="923925" cy="285750"/>
          </a:xfrm>
        </cdr:grpSpPr>
        <cdr:sp macro="" textlink="">
          <cdr:nvSpPr>
            <cdr:cNvPr id="2" name="TextBox 1"/>
            <cdr:cNvSpPr txBox="1"/>
          </cdr:nvSpPr>
          <cdr:spPr>
            <a:xfrm xmlns:a="http://schemas.openxmlformats.org/drawingml/2006/main">
              <a:off x="7567423" y="2496542"/>
              <a:ext cx="92392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200" b="1">
                  <a:solidFill>
                    <a:schemeClr val="tx1">
                      <a:lumMod val="65000"/>
                      <a:lumOff val="35000"/>
                    </a:schemeClr>
                  </a:solidFill>
                  <a:latin typeface="Arial" pitchFamily="34" charset="0"/>
                  <a:cs typeface="Arial" pitchFamily="34" charset="0"/>
                </a:rPr>
                <a:t>N. Ireland</a:t>
              </a:r>
            </a:p>
          </cdr:txBody>
        </cdr:sp>
      </cdr:grpSp>
    </cdr:grpSp>
  </cdr:relSizeAnchor>
  <cdr:relSizeAnchor xmlns:cdr="http://schemas.openxmlformats.org/drawingml/2006/chartDrawing">
    <cdr:from>
      <cdr:x>0.02769</cdr:x>
      <cdr:y>0.96088</cdr:y>
    </cdr:from>
    <cdr:to>
      <cdr:x>0.43385</cdr:x>
      <cdr:y>1</cdr:y>
    </cdr:to>
    <cdr:sp macro="" textlink="">
      <cdr:nvSpPr>
        <cdr:cNvPr id="9" name="TextBox 8"/>
        <cdr:cNvSpPr txBox="1"/>
      </cdr:nvSpPr>
      <cdr:spPr>
        <a:xfrm xmlns:a="http://schemas.openxmlformats.org/drawingml/2006/main">
          <a:off x="257175" y="5848350"/>
          <a:ext cx="3771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cdr:x>
      <cdr:y>0.93271</cdr:y>
    </cdr:from>
    <cdr:to>
      <cdr:x>0.98664</cdr:x>
      <cdr:y>1</cdr:y>
    </cdr:to>
    <cdr:sp macro="" textlink="">
      <cdr:nvSpPr>
        <cdr:cNvPr id="13" name="TextBox 12"/>
        <cdr:cNvSpPr txBox="1"/>
      </cdr:nvSpPr>
      <cdr:spPr>
        <a:xfrm xmlns:a="http://schemas.openxmlformats.org/drawingml/2006/main">
          <a:off x="0" y="5659148"/>
          <a:ext cx="9144000" cy="408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latin typeface="Arial" panose="020B0604020202020204" pitchFamily="34" charset="0"/>
              <a:cs typeface="Arial" panose="020B0604020202020204" pitchFamily="34" charset="0"/>
            </a:rPr>
            <a:t>Note</a:t>
          </a:r>
        </a:p>
        <a:p xmlns:a="http://schemas.openxmlformats.org/drawingml/2006/main">
          <a:r>
            <a:rPr lang="en-GB" sz="1000">
              <a:latin typeface="Arial" panose="020B0604020202020204" pitchFamily="34" charset="0"/>
              <a:cs typeface="Arial" panose="020B0604020202020204" pitchFamily="34" charset="0"/>
            </a:rPr>
            <a:t>The label for Northern Ireland</a:t>
          </a:r>
          <a:r>
            <a:rPr lang="en-GB" sz="1000" baseline="0">
              <a:latin typeface="Arial" panose="020B0604020202020204" pitchFamily="34" charset="0"/>
              <a:cs typeface="Arial" panose="020B0604020202020204" pitchFamily="34" charset="0"/>
            </a:rPr>
            <a:t> quotes the 2016 total fertility rate because at the time of writing the 2017 figures were not available.</a:t>
          </a:r>
          <a:endParaRPr lang="en-GB"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0.8514</cdr:x>
      <cdr:y>0.51762</cdr:y>
    </cdr:from>
    <cdr:to>
      <cdr:x>0.92037</cdr:x>
      <cdr:y>0.5715</cdr:y>
    </cdr:to>
    <cdr:sp macro="" textlink="">
      <cdr:nvSpPr>
        <cdr:cNvPr id="18" name="TextBox 17"/>
        <cdr:cNvSpPr txBox="1"/>
      </cdr:nvSpPr>
      <cdr:spPr>
        <a:xfrm xmlns:a="http://schemas.openxmlformats.org/drawingml/2006/main">
          <a:off x="7890635" y="3140603"/>
          <a:ext cx="639202" cy="326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1" baseline="0">
              <a:solidFill>
                <a:srgbClr val="2E8ACA"/>
              </a:solidFill>
              <a:latin typeface="Arial" panose="020B0604020202020204" pitchFamily="34" charset="0"/>
              <a:cs typeface="Arial" panose="020B0604020202020204" pitchFamily="34" charset="0"/>
            </a:rPr>
            <a:t>1.47</a:t>
          </a:r>
        </a:p>
      </cdr:txBody>
    </cdr:sp>
  </cdr:relSizeAnchor>
  <cdr:relSizeAnchor xmlns:cdr="http://schemas.openxmlformats.org/drawingml/2006/chartDrawing">
    <cdr:from>
      <cdr:x>0.83966</cdr:x>
      <cdr:y>0.45986</cdr:y>
    </cdr:from>
    <cdr:to>
      <cdr:x>0.91831</cdr:x>
      <cdr:y>0.5237</cdr:y>
    </cdr:to>
    <cdr:sp macro="" textlink="">
      <cdr:nvSpPr>
        <cdr:cNvPr id="16" name="TextBox 2"/>
        <cdr:cNvSpPr txBox="1"/>
      </cdr:nvSpPr>
      <cdr:spPr>
        <a:xfrm xmlns:a="http://schemas.openxmlformats.org/drawingml/2006/main">
          <a:off x="7792975" y="2796276"/>
          <a:ext cx="729963" cy="388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800" b="1">
              <a:solidFill>
                <a:schemeClr val="tx1">
                  <a:lumMod val="65000"/>
                  <a:lumOff val="35000"/>
                </a:schemeClr>
              </a:solidFill>
              <a:latin typeface="Arial" pitchFamily="34" charset="0"/>
              <a:cs typeface="Arial" pitchFamily="34" charset="0"/>
            </a:rPr>
            <a:t>1.69</a:t>
          </a:r>
        </a:p>
      </cdr:txBody>
    </cdr:sp>
  </cdr:relSizeAnchor>
  <cdr:relSizeAnchor xmlns:cdr="http://schemas.openxmlformats.org/drawingml/2006/chartDrawing">
    <cdr:from>
      <cdr:x>0.89386</cdr:x>
      <cdr:y>0.43189</cdr:y>
    </cdr:from>
    <cdr:to>
      <cdr:x>0.99067</cdr:x>
      <cdr:y>0.47741</cdr:y>
    </cdr:to>
    <cdr:sp macro="" textlink="">
      <cdr:nvSpPr>
        <cdr:cNvPr id="19" name="TextBox 2"/>
        <cdr:cNvSpPr txBox="1"/>
      </cdr:nvSpPr>
      <cdr:spPr>
        <a:xfrm xmlns:a="http://schemas.openxmlformats.org/drawingml/2006/main">
          <a:off x="8296040" y="2626247"/>
          <a:ext cx="898510" cy="276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England</a:t>
          </a:r>
        </a:p>
      </cdr:txBody>
    </cdr:sp>
  </cdr:relSizeAnchor>
  <cdr:relSizeAnchor xmlns:cdr="http://schemas.openxmlformats.org/drawingml/2006/chartDrawing">
    <cdr:from>
      <cdr:x>0.83835</cdr:x>
      <cdr:y>0.42309</cdr:y>
    </cdr:from>
    <cdr:to>
      <cdr:x>0.91701</cdr:x>
      <cdr:y>0.48693</cdr:y>
    </cdr:to>
    <cdr:sp macro="" textlink="">
      <cdr:nvSpPr>
        <cdr:cNvPr id="20" name="TextBox 2"/>
        <cdr:cNvSpPr txBox="1"/>
      </cdr:nvSpPr>
      <cdr:spPr>
        <a:xfrm xmlns:a="http://schemas.openxmlformats.org/drawingml/2006/main">
          <a:off x="7780891" y="2572732"/>
          <a:ext cx="730056" cy="3881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800" b="1">
              <a:solidFill>
                <a:schemeClr val="tx1">
                  <a:lumMod val="65000"/>
                  <a:lumOff val="35000"/>
                </a:schemeClr>
              </a:solidFill>
              <a:latin typeface="Arial" pitchFamily="34" charset="0"/>
              <a:cs typeface="Arial" pitchFamily="34" charset="0"/>
            </a:rPr>
            <a:t>1.76</a:t>
          </a:r>
        </a:p>
      </cdr:txBody>
    </cdr:sp>
  </cdr:relSizeAnchor>
  <cdr:relSizeAnchor xmlns:cdr="http://schemas.openxmlformats.org/drawingml/2006/chartDrawing">
    <cdr:from>
      <cdr:x>0.82233</cdr:x>
      <cdr:y>0.36971</cdr:y>
    </cdr:from>
    <cdr:to>
      <cdr:x>0.90099</cdr:x>
      <cdr:y>0.43355</cdr:y>
    </cdr:to>
    <cdr:sp macro="" textlink="">
      <cdr:nvSpPr>
        <cdr:cNvPr id="21" name="TextBox 2"/>
        <cdr:cNvSpPr txBox="1"/>
      </cdr:nvSpPr>
      <cdr:spPr>
        <a:xfrm xmlns:a="http://schemas.openxmlformats.org/drawingml/2006/main">
          <a:off x="7632140" y="2248141"/>
          <a:ext cx="730056" cy="3881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800" b="1">
              <a:solidFill>
                <a:schemeClr val="tx1">
                  <a:lumMod val="65000"/>
                  <a:lumOff val="35000"/>
                </a:schemeClr>
              </a:solidFill>
              <a:latin typeface="Arial" pitchFamily="34" charset="0"/>
              <a:cs typeface="Arial" pitchFamily="34" charset="0"/>
            </a:rPr>
            <a:t>1.95</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0.48485</cdr:x>
      <cdr:y>0.09618</cdr:y>
    </cdr:from>
    <cdr:to>
      <cdr:x>0.86222</cdr:x>
      <cdr:y>0.19173</cdr:y>
    </cdr:to>
    <cdr:sp macro="" textlink="">
      <cdr:nvSpPr>
        <cdr:cNvPr id="2" name="TextBox 1"/>
        <cdr:cNvSpPr txBox="1"/>
      </cdr:nvSpPr>
      <cdr:spPr>
        <a:xfrm xmlns:a="http://schemas.openxmlformats.org/drawingml/2006/main">
          <a:off x="4511039" y="584847"/>
          <a:ext cx="3511073" cy="581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600" b="1">
              <a:solidFill>
                <a:srgbClr val="284F99"/>
              </a:solidFill>
              <a:effectLst/>
              <a:latin typeface="Arial" panose="020B0604020202020204" pitchFamily="34" charset="0"/>
              <a:ea typeface="+mn-ea"/>
              <a:cs typeface="Arial" panose="020B0604020202020204" pitchFamily="34" charset="0"/>
            </a:rPr>
            <a:t>Number of deaths (down 2% since 1994, but up 8% since 2011)</a:t>
          </a:r>
          <a:endParaRPr lang="en-GB" sz="16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0.33125</cdr:x>
      <cdr:y>0.37481</cdr:y>
    </cdr:from>
    <cdr:to>
      <cdr:x>0.67158</cdr:x>
      <cdr:y>0.50627</cdr:y>
    </cdr:to>
    <cdr:sp macro="" textlink="">
      <cdr:nvSpPr>
        <cdr:cNvPr id="3" name="TextBox 2"/>
        <cdr:cNvSpPr txBox="1"/>
      </cdr:nvSpPr>
      <cdr:spPr>
        <a:xfrm xmlns:a="http://schemas.openxmlformats.org/drawingml/2006/main">
          <a:off x="3081994" y="2279111"/>
          <a:ext cx="3166406" cy="7993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284F99"/>
              </a:solidFill>
              <a:latin typeface="Arial" panose="020B0604020202020204" pitchFamily="34" charset="0"/>
              <a:cs typeface="Arial" panose="020B0604020202020204" pitchFamily="34" charset="0"/>
            </a:rPr>
            <a:t>Age-standardised death rates (down 27% since</a:t>
          </a:r>
          <a:r>
            <a:rPr lang="en-GB" sz="1600" b="1" baseline="0">
              <a:solidFill>
                <a:srgbClr val="284F99"/>
              </a:solidFill>
              <a:latin typeface="Arial" panose="020B0604020202020204" pitchFamily="34" charset="0"/>
              <a:cs typeface="Arial" panose="020B0604020202020204" pitchFamily="34" charset="0"/>
            </a:rPr>
            <a:t> 1994, but only down 2% since 2011)</a:t>
          </a:r>
          <a:endParaRPr lang="en-GB" sz="16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0.68072</cdr:x>
      <cdr:y>0.19236</cdr:y>
    </cdr:from>
    <cdr:to>
      <cdr:x>0.68072</cdr:x>
      <cdr:y>0.44664</cdr:y>
    </cdr:to>
    <cdr:cxnSp macro="">
      <cdr:nvCxnSpPr>
        <cdr:cNvPr id="26" name="Straight Connector 25"/>
        <cdr:cNvCxnSpPr/>
      </cdr:nvCxnSpPr>
      <cdr:spPr>
        <a:xfrm xmlns:a="http://schemas.openxmlformats.org/drawingml/2006/main" flipV="1">
          <a:off x="6331324" y="1168614"/>
          <a:ext cx="1" cy="1544810"/>
        </a:xfrm>
        <a:prstGeom xmlns:a="http://schemas.openxmlformats.org/drawingml/2006/main" prst="line">
          <a:avLst/>
        </a:prstGeom>
        <a:ln xmlns:a="http://schemas.openxmlformats.org/drawingml/2006/main">
          <a:solidFill>
            <a:srgbClr val="284F99"/>
          </a:solidFill>
          <a:prstDash val="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0.87469</cdr:x>
      <cdr:y>0.23603</cdr:y>
    </cdr:from>
    <cdr:to>
      <cdr:x>0.95215</cdr:x>
      <cdr:y>0.28083</cdr:y>
    </cdr:to>
    <cdr:sp macro="" textlink="">
      <cdr:nvSpPr>
        <cdr:cNvPr id="2" name="TextBox 1"/>
        <cdr:cNvSpPr txBox="1"/>
      </cdr:nvSpPr>
      <cdr:spPr>
        <a:xfrm xmlns:a="http://schemas.openxmlformats.org/drawingml/2006/main">
          <a:off x="8126592" y="1428137"/>
          <a:ext cx="719663" cy="271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Lung</a:t>
          </a:r>
        </a:p>
      </cdr:txBody>
    </cdr:sp>
  </cdr:relSizeAnchor>
  <cdr:relSizeAnchor xmlns:cdr="http://schemas.openxmlformats.org/drawingml/2006/chartDrawing">
    <cdr:from>
      <cdr:x>0.79259</cdr:x>
      <cdr:y>0.683</cdr:y>
    </cdr:from>
    <cdr:to>
      <cdr:x>0.90271</cdr:x>
      <cdr:y>0.73964</cdr:y>
    </cdr:to>
    <cdr:sp macro="" textlink="">
      <cdr:nvSpPr>
        <cdr:cNvPr id="5" name="TextBox 4"/>
        <cdr:cNvSpPr txBox="1"/>
      </cdr:nvSpPr>
      <cdr:spPr>
        <a:xfrm xmlns:a="http://schemas.openxmlformats.org/drawingml/2006/main">
          <a:off x="7374706" y="4150643"/>
          <a:ext cx="1024612" cy="344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Bowel</a:t>
          </a:r>
        </a:p>
      </cdr:txBody>
    </cdr:sp>
  </cdr:relSizeAnchor>
  <cdr:relSizeAnchor xmlns:cdr="http://schemas.openxmlformats.org/drawingml/2006/chartDrawing">
    <cdr:from>
      <cdr:x>0.76194</cdr:x>
      <cdr:y>0.48215</cdr:y>
    </cdr:from>
    <cdr:to>
      <cdr:x>0.84941</cdr:x>
      <cdr:y>0.53109</cdr:y>
    </cdr:to>
    <cdr:sp macro="" textlink="">
      <cdr:nvSpPr>
        <cdr:cNvPr id="6" name="TextBox 5"/>
        <cdr:cNvSpPr txBox="1"/>
      </cdr:nvSpPr>
      <cdr:spPr>
        <a:xfrm xmlns:a="http://schemas.openxmlformats.org/drawingml/2006/main">
          <a:off x="7076042" y="2916224"/>
          <a:ext cx="812322" cy="296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Prostate</a:t>
          </a:r>
        </a:p>
      </cdr:txBody>
    </cdr:sp>
  </cdr:relSizeAnchor>
  <cdr:relSizeAnchor xmlns:cdr="http://schemas.openxmlformats.org/drawingml/2006/chartDrawing">
    <cdr:from>
      <cdr:x>0.81597</cdr:x>
      <cdr:y>0.58686</cdr:y>
    </cdr:from>
    <cdr:to>
      <cdr:x>0.90948</cdr:x>
      <cdr:y>0.6399</cdr:y>
    </cdr:to>
    <cdr:sp macro="" textlink="">
      <cdr:nvSpPr>
        <cdr:cNvPr id="7" name="TextBox 6"/>
        <cdr:cNvSpPr txBox="1"/>
      </cdr:nvSpPr>
      <cdr:spPr>
        <a:xfrm xmlns:a="http://schemas.openxmlformats.org/drawingml/2006/main">
          <a:off x="7592228" y="3566430"/>
          <a:ext cx="870065" cy="322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Breast</a:t>
          </a:r>
        </a:p>
      </cdr:txBody>
    </cdr:sp>
  </cdr:relSizeAnchor>
  <cdr:relSizeAnchor xmlns:cdr="http://schemas.openxmlformats.org/drawingml/2006/chartDrawing">
    <cdr:from>
      <cdr:x>0.83756</cdr:x>
      <cdr:y>0.78238</cdr:y>
    </cdr:from>
    <cdr:to>
      <cdr:x>0.94162</cdr:x>
      <cdr:y>0.8329</cdr:y>
    </cdr:to>
    <cdr:sp macro="" textlink="">
      <cdr:nvSpPr>
        <cdr:cNvPr id="3" name="TextBox 2"/>
        <cdr:cNvSpPr txBox="1"/>
      </cdr:nvSpPr>
      <cdr:spPr>
        <a:xfrm xmlns:a="http://schemas.openxmlformats.org/drawingml/2006/main">
          <a:off x="7793182" y="4754628"/>
          <a:ext cx="968244" cy="3070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Blood</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0.54758</cdr:x>
      <cdr:y>0.42002</cdr:y>
    </cdr:from>
    <cdr:to>
      <cdr:x>0.78043</cdr:x>
      <cdr:y>0.46911</cdr:y>
    </cdr:to>
    <cdr:sp macro="" textlink="">
      <cdr:nvSpPr>
        <cdr:cNvPr id="4" name="TextBox 1"/>
        <cdr:cNvSpPr txBox="1"/>
      </cdr:nvSpPr>
      <cdr:spPr>
        <a:xfrm xmlns:a="http://schemas.openxmlformats.org/drawingml/2006/main">
          <a:off x="5085307" y="2540438"/>
          <a:ext cx="2162449" cy="2969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Ischaemic</a:t>
          </a:r>
          <a:r>
            <a:rPr lang="en-GB" sz="1000" b="1">
              <a:solidFill>
                <a:sysClr val="windowText" lastClr="000000"/>
              </a:solidFill>
              <a:latin typeface="Arial" panose="020B0604020202020204" pitchFamily="34" charset="0"/>
              <a:cs typeface="Arial" panose="020B0604020202020204" pitchFamily="34" charset="0"/>
            </a:rPr>
            <a:t> </a:t>
          </a:r>
          <a:r>
            <a:rPr lang="en-GB" sz="1200" b="1">
              <a:solidFill>
                <a:sysClr val="windowText" lastClr="000000"/>
              </a:solidFill>
              <a:latin typeface="Arial" panose="020B0604020202020204" pitchFamily="34" charset="0"/>
              <a:cs typeface="Arial" panose="020B0604020202020204" pitchFamily="34" charset="0"/>
            </a:rPr>
            <a:t>heart disease</a:t>
          </a:r>
        </a:p>
      </cdr:txBody>
    </cdr:sp>
  </cdr:relSizeAnchor>
  <cdr:relSizeAnchor xmlns:cdr="http://schemas.openxmlformats.org/drawingml/2006/chartDrawing">
    <cdr:from>
      <cdr:x>0.78582</cdr:x>
      <cdr:y>0.5431</cdr:y>
    </cdr:from>
    <cdr:to>
      <cdr:x>0.97246</cdr:x>
      <cdr:y>0.59582</cdr:y>
    </cdr:to>
    <cdr:sp macro="" textlink="">
      <cdr:nvSpPr>
        <cdr:cNvPr id="5" name="TextBox 4"/>
        <cdr:cNvSpPr txBox="1"/>
      </cdr:nvSpPr>
      <cdr:spPr>
        <a:xfrm xmlns:a="http://schemas.openxmlformats.org/drawingml/2006/main">
          <a:off x="7297812" y="3284872"/>
          <a:ext cx="1733302" cy="3188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Respiratory</a:t>
          </a:r>
          <a:r>
            <a:rPr lang="en-GB" sz="1200" b="1" baseline="0">
              <a:solidFill>
                <a:srgbClr val="284F99"/>
              </a:solidFill>
              <a:latin typeface="Arial" panose="020B0604020202020204" pitchFamily="34" charset="0"/>
              <a:cs typeface="Arial" panose="020B0604020202020204" pitchFamily="34" charset="0"/>
            </a:rPr>
            <a:t> disease</a:t>
          </a:r>
          <a:endParaRPr lang="en-GB" sz="12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0.54959</cdr:x>
      <cdr:y>0.77749</cdr:y>
    </cdr:from>
    <cdr:to>
      <cdr:x>0.79619</cdr:x>
      <cdr:y>0.82668</cdr:y>
    </cdr:to>
    <cdr:sp macro="" textlink="">
      <cdr:nvSpPr>
        <cdr:cNvPr id="6" name="TextBox 5"/>
        <cdr:cNvSpPr txBox="1"/>
      </cdr:nvSpPr>
      <cdr:spPr>
        <a:xfrm xmlns:a="http://schemas.openxmlformats.org/drawingml/2006/main">
          <a:off x="5103974" y="4702551"/>
          <a:ext cx="2290143" cy="2975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Dementia and Alzheimer's</a:t>
          </a:r>
        </a:p>
      </cdr:txBody>
    </cdr:sp>
  </cdr:relSizeAnchor>
  <cdr:relSizeAnchor xmlns:cdr="http://schemas.openxmlformats.org/drawingml/2006/chartDrawing">
    <cdr:from>
      <cdr:x>0.38111</cdr:x>
      <cdr:y>0.65163</cdr:y>
    </cdr:from>
    <cdr:to>
      <cdr:x>0.60589</cdr:x>
      <cdr:y>0.72059</cdr:y>
    </cdr:to>
    <cdr:sp macro="" textlink="">
      <cdr:nvSpPr>
        <cdr:cNvPr id="7" name="TextBox 6"/>
        <cdr:cNvSpPr txBox="1"/>
      </cdr:nvSpPr>
      <cdr:spPr>
        <a:xfrm xmlns:a="http://schemas.openxmlformats.org/drawingml/2006/main">
          <a:off x="3539321" y="3941303"/>
          <a:ext cx="2087504" cy="4170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Cerebrovascular disease</a:t>
          </a: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0.81905</cdr:x>
      <cdr:y>0.31788</cdr:y>
    </cdr:from>
    <cdr:to>
      <cdr:x>0.99633</cdr:x>
      <cdr:y>0.36795</cdr:y>
    </cdr:to>
    <cdr:sp macro="" textlink="">
      <cdr:nvSpPr>
        <cdr:cNvPr id="2" name="TextBox 1"/>
        <cdr:cNvSpPr txBox="1"/>
      </cdr:nvSpPr>
      <cdr:spPr>
        <a:xfrm xmlns:a="http://schemas.openxmlformats.org/drawingml/2006/main">
          <a:off x="7606415" y="1922657"/>
          <a:ext cx="1646377" cy="302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Accidents (old def)</a:t>
          </a:r>
        </a:p>
      </cdr:txBody>
    </cdr:sp>
  </cdr:relSizeAnchor>
  <cdr:relSizeAnchor xmlns:cdr="http://schemas.openxmlformats.org/drawingml/2006/chartDrawing">
    <cdr:from>
      <cdr:x>0.81758</cdr:x>
      <cdr:y>0.45356</cdr:y>
    </cdr:from>
    <cdr:to>
      <cdr:x>0.96388</cdr:x>
      <cdr:y>0.53788</cdr:y>
    </cdr:to>
    <cdr:sp macro="" textlink="">
      <cdr:nvSpPr>
        <cdr:cNvPr id="3" name="TextBox 2"/>
        <cdr:cNvSpPr txBox="1"/>
      </cdr:nvSpPr>
      <cdr:spPr>
        <a:xfrm xmlns:a="http://schemas.openxmlformats.org/drawingml/2006/main">
          <a:off x="7592763" y="2743301"/>
          <a:ext cx="1358670" cy="509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Alcohol-related (old def)</a:t>
          </a:r>
        </a:p>
      </cdr:txBody>
    </cdr:sp>
  </cdr:relSizeAnchor>
  <cdr:relSizeAnchor xmlns:cdr="http://schemas.openxmlformats.org/drawingml/2006/chartDrawing">
    <cdr:from>
      <cdr:x>0.8184</cdr:x>
      <cdr:y>0.68609</cdr:y>
    </cdr:from>
    <cdr:to>
      <cdr:x>0.98363</cdr:x>
      <cdr:y>0.78095</cdr:y>
    </cdr:to>
    <cdr:sp macro="" textlink="">
      <cdr:nvSpPr>
        <cdr:cNvPr id="4" name="TextBox 3"/>
        <cdr:cNvSpPr txBox="1"/>
      </cdr:nvSpPr>
      <cdr:spPr>
        <a:xfrm xmlns:a="http://schemas.openxmlformats.org/drawingml/2006/main">
          <a:off x="7600379" y="4149730"/>
          <a:ext cx="1534470" cy="573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Probable</a:t>
          </a:r>
          <a:r>
            <a:rPr lang="en-GB" sz="1200" b="1" baseline="0">
              <a:solidFill>
                <a:srgbClr val="284F99"/>
              </a:solidFill>
              <a:latin typeface="Arial" panose="020B0604020202020204" pitchFamily="34" charset="0"/>
              <a:cs typeface="Arial" panose="020B0604020202020204" pitchFamily="34" charset="0"/>
            </a:rPr>
            <a:t> suicides (old def)</a:t>
          </a:r>
          <a:endParaRPr lang="en-GB" sz="12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0.81672</cdr:x>
      <cdr:y>0.52231</cdr:y>
    </cdr:from>
    <cdr:to>
      <cdr:x>0.97765</cdr:x>
      <cdr:y>0.60004</cdr:y>
    </cdr:to>
    <cdr:sp macro="" textlink="">
      <cdr:nvSpPr>
        <cdr:cNvPr id="5" name="TextBox 4"/>
        <cdr:cNvSpPr txBox="1"/>
      </cdr:nvSpPr>
      <cdr:spPr>
        <a:xfrm xmlns:a="http://schemas.openxmlformats.org/drawingml/2006/main">
          <a:off x="7584777" y="3159127"/>
          <a:ext cx="1494536" cy="470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Arial" panose="020B0604020202020204" pitchFamily="34" charset="0"/>
              <a:cs typeface="Arial" panose="020B0604020202020204" pitchFamily="34" charset="0"/>
            </a:rPr>
            <a:t>Alcohol-specific</a:t>
          </a:r>
          <a:r>
            <a:rPr lang="en-GB" sz="1200" b="1" baseline="0">
              <a:latin typeface="Arial" panose="020B0604020202020204" pitchFamily="34" charset="0"/>
              <a:cs typeface="Arial" panose="020B0604020202020204" pitchFamily="34" charset="0"/>
            </a:rPr>
            <a:t> (new def)</a:t>
          </a:r>
          <a:endParaRPr lang="en-GB"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0.81583</cdr:x>
      <cdr:y>0.0751</cdr:y>
    </cdr:from>
    <cdr:to>
      <cdr:x>0.99828</cdr:x>
      <cdr:y>0.12253</cdr:y>
    </cdr:to>
    <cdr:sp macro="" textlink="">
      <cdr:nvSpPr>
        <cdr:cNvPr id="6" name="TextBox 5"/>
        <cdr:cNvSpPr txBox="1"/>
      </cdr:nvSpPr>
      <cdr:spPr>
        <a:xfrm xmlns:a="http://schemas.openxmlformats.org/drawingml/2006/main">
          <a:off x="7576511" y="454233"/>
          <a:ext cx="1694391" cy="2868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Accidents (new def)</a:t>
          </a:r>
        </a:p>
      </cdr:txBody>
    </cdr:sp>
  </cdr:relSizeAnchor>
  <cdr:relSizeAnchor xmlns:cdr="http://schemas.openxmlformats.org/drawingml/2006/chartDrawing">
    <cdr:from>
      <cdr:x>0.81756</cdr:x>
      <cdr:y>0.62269</cdr:y>
    </cdr:from>
    <cdr:to>
      <cdr:x>0.98193</cdr:x>
      <cdr:y>0.7136</cdr:y>
    </cdr:to>
    <cdr:sp macro="" textlink="">
      <cdr:nvSpPr>
        <cdr:cNvPr id="7" name="TextBox 6"/>
        <cdr:cNvSpPr txBox="1"/>
      </cdr:nvSpPr>
      <cdr:spPr>
        <a:xfrm xmlns:a="http://schemas.openxmlformats.org/drawingml/2006/main">
          <a:off x="7592578" y="3766263"/>
          <a:ext cx="1526483" cy="54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Arial" panose="020B0604020202020204" pitchFamily="34" charset="0"/>
              <a:cs typeface="Arial" panose="020B0604020202020204" pitchFamily="34" charset="0"/>
            </a:rPr>
            <a:t>Probable</a:t>
          </a:r>
          <a:r>
            <a:rPr lang="en-GB" sz="1200" b="1" baseline="0">
              <a:latin typeface="Arial" panose="020B0604020202020204" pitchFamily="34" charset="0"/>
              <a:cs typeface="Arial" panose="020B0604020202020204" pitchFamily="34" charset="0"/>
            </a:rPr>
            <a:t> suicides (new def)</a:t>
          </a:r>
          <a:endParaRPr lang="en-GB" sz="1200" b="1">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0.13005</cdr:x>
      <cdr:y>0.29299</cdr:y>
    </cdr:from>
    <cdr:to>
      <cdr:x>0.3215</cdr:x>
      <cdr:y>0.33831</cdr:y>
    </cdr:to>
    <cdr:sp macro="" textlink="">
      <cdr:nvSpPr>
        <cdr:cNvPr id="2" name="TextBox 1"/>
        <cdr:cNvSpPr txBox="1"/>
      </cdr:nvSpPr>
      <cdr:spPr>
        <a:xfrm xmlns:a="http://schemas.openxmlformats.org/drawingml/2006/main">
          <a:off x="1117331" y="1716273"/>
          <a:ext cx="1644852" cy="2654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0">
            <a:defRPr sz="1000"/>
          </a:pPr>
          <a:r>
            <a:rPr lang="en-GB" sz="1400" b="1" i="0" u="none" strike="noStrike" baseline="0">
              <a:solidFill>
                <a:srgbClr val="2DA197"/>
              </a:solidFill>
              <a:latin typeface="Arial"/>
              <a:cs typeface="Arial"/>
            </a:rPr>
            <a:t>Natural change</a:t>
          </a:r>
          <a:endParaRPr lang="en-GB" sz="1050">
            <a:solidFill>
              <a:srgbClr val="2DA197"/>
            </a:solidFill>
          </a:endParaRPr>
        </a:p>
      </cdr:txBody>
    </cdr:sp>
  </cdr:relSizeAnchor>
  <cdr:relSizeAnchor xmlns:cdr="http://schemas.openxmlformats.org/drawingml/2006/chartDrawing">
    <cdr:from>
      <cdr:x>0.13894</cdr:x>
      <cdr:y>0.64688</cdr:y>
    </cdr:from>
    <cdr:to>
      <cdr:x>0.32151</cdr:x>
      <cdr:y>0.70397</cdr:y>
    </cdr:to>
    <cdr:sp macro="" textlink="">
      <cdr:nvSpPr>
        <cdr:cNvPr id="3" name="TextBox 2"/>
        <cdr:cNvSpPr txBox="1"/>
      </cdr:nvSpPr>
      <cdr:spPr>
        <a:xfrm xmlns:a="http://schemas.openxmlformats.org/drawingml/2006/main">
          <a:off x="1193738" y="3789319"/>
          <a:ext cx="1568559" cy="3344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1">
              <a:solidFill>
                <a:srgbClr val="1C625B"/>
              </a:solidFill>
              <a:latin typeface="Arial" pitchFamily="34" charset="0"/>
              <a:cs typeface="Arial" pitchFamily="34" charset="0"/>
            </a:rPr>
            <a:t>Net migration</a:t>
          </a:r>
          <a:endParaRPr lang="en-GB" sz="1400" b="1" baseline="30000">
            <a:solidFill>
              <a:srgbClr val="1C625B"/>
            </a:solidFill>
            <a:latin typeface="Arial" pitchFamily="34" charset="0"/>
            <a:cs typeface="Arial" pitchFamily="34" charset="0"/>
          </a:endParaRPr>
        </a:p>
      </cdr:txBody>
    </cdr:sp>
  </cdr:relSizeAnchor>
  <cdr:relSizeAnchor xmlns:cdr="http://schemas.openxmlformats.org/drawingml/2006/chartDrawing">
    <cdr:from>
      <cdr:x>0.06104</cdr:x>
      <cdr:y>0.93475</cdr:y>
    </cdr:from>
    <cdr:to>
      <cdr:x>0.34184</cdr:x>
      <cdr:y>1</cdr:y>
    </cdr:to>
    <cdr:sp macro="" textlink="">
      <cdr:nvSpPr>
        <cdr:cNvPr id="4" name="TextBox 3"/>
        <cdr:cNvSpPr txBox="1"/>
      </cdr:nvSpPr>
      <cdr:spPr>
        <a:xfrm xmlns:a="http://schemas.openxmlformats.org/drawingml/2006/main">
          <a:off x="523874" y="5457825"/>
          <a:ext cx="2409825"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0.03774</cdr:x>
      <cdr:y>0.89723</cdr:y>
    </cdr:from>
    <cdr:to>
      <cdr:x>0.34739</cdr:x>
      <cdr:y>0.98858</cdr:y>
    </cdr:to>
    <cdr:sp macro="" textlink="">
      <cdr:nvSpPr>
        <cdr:cNvPr id="5" name="TextBox 4"/>
        <cdr:cNvSpPr txBox="1"/>
      </cdr:nvSpPr>
      <cdr:spPr>
        <a:xfrm xmlns:a="http://schemas.openxmlformats.org/drawingml/2006/main">
          <a:off x="323850" y="5238750"/>
          <a:ext cx="2657475" cy="533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0.05438</cdr:x>
      <cdr:y>0.84339</cdr:y>
    </cdr:from>
    <cdr:to>
      <cdr:x>0.16093</cdr:x>
      <cdr:y>1</cdr:y>
    </cdr:to>
    <cdr:sp macro="" textlink="">
      <cdr:nvSpPr>
        <cdr:cNvPr id="6" name="TextBox 5"/>
        <cdr:cNvSpPr txBox="1"/>
      </cdr:nvSpPr>
      <cdr:spPr>
        <a:xfrm xmlns:a="http://schemas.openxmlformats.org/drawingml/2006/main">
          <a:off x="466725" y="5362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0.66447</cdr:x>
      <cdr:y>0.0851</cdr:y>
    </cdr:from>
    <cdr:to>
      <cdr:x>0.66455</cdr:x>
      <cdr:y>0.82138</cdr:y>
    </cdr:to>
    <cdr:sp macro="" textlink="">
      <cdr:nvSpPr>
        <cdr:cNvPr id="14" name="Line 1"/>
        <cdr:cNvSpPr>
          <a:spLocks xmlns:a="http://schemas.openxmlformats.org/drawingml/2006/main" noChangeShapeType="1"/>
        </cdr:cNvSpPr>
      </cdr:nvSpPr>
      <cdr:spPr bwMode="auto">
        <a:xfrm xmlns:a="http://schemas.openxmlformats.org/drawingml/2006/main" flipH="1" flipV="1">
          <a:off x="5708797" y="498517"/>
          <a:ext cx="687" cy="4313036"/>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0.44678</cdr:x>
      <cdr:y>0.50082</cdr:y>
    </cdr:from>
    <cdr:to>
      <cdr:x>0.47782</cdr:x>
      <cdr:y>0.54959</cdr:y>
    </cdr:to>
    <cdr:sp macro="" textlink="">
      <cdr:nvSpPr>
        <cdr:cNvPr id="8" name="TextBox 7"/>
        <cdr:cNvSpPr txBox="1"/>
      </cdr:nvSpPr>
      <cdr:spPr>
        <a:xfrm xmlns:a="http://schemas.openxmlformats.org/drawingml/2006/main">
          <a:off x="3838519" y="2933718"/>
          <a:ext cx="266682" cy="2856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1">
              <a:solidFill>
                <a:srgbClr val="2DA197"/>
              </a:solidFill>
              <a:latin typeface="Arial" panose="020B0604020202020204" pitchFamily="34" charset="0"/>
              <a:cs typeface="Arial" panose="020B0604020202020204" pitchFamily="34" charset="0"/>
            </a:rPr>
            <a:t>k</a:t>
          </a:r>
        </a:p>
      </cdr:txBody>
    </cdr:sp>
  </cdr:relSizeAnchor>
  <cdr:relSizeAnchor xmlns:cdr="http://schemas.openxmlformats.org/drawingml/2006/chartDrawing">
    <cdr:from>
      <cdr:x>0.70177</cdr:x>
      <cdr:y>0.18374</cdr:y>
    </cdr:from>
    <cdr:to>
      <cdr:x>0.72949</cdr:x>
      <cdr:y>0.24282</cdr:y>
    </cdr:to>
    <cdr:sp macro="" textlink="">
      <cdr:nvSpPr>
        <cdr:cNvPr id="16" name="TextBox 1"/>
        <cdr:cNvSpPr txBox="1"/>
      </cdr:nvSpPr>
      <cdr:spPr>
        <a:xfrm xmlns:a="http://schemas.openxmlformats.org/drawingml/2006/main">
          <a:off x="6029324" y="1076326"/>
          <a:ext cx="238111" cy="3460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1C625B"/>
              </a:solidFill>
              <a:latin typeface="Arial" panose="020B0604020202020204" pitchFamily="34" charset="0"/>
              <a:cs typeface="Arial" panose="020B0604020202020204" pitchFamily="34" charset="0"/>
            </a:rPr>
            <a:t>k</a:t>
          </a:r>
        </a:p>
      </cdr:txBody>
    </cdr:sp>
  </cdr:relSizeAnchor>
  <cdr:relSizeAnchor xmlns:cdr="http://schemas.openxmlformats.org/drawingml/2006/chartDrawing">
    <cdr:from>
      <cdr:x>0.44568</cdr:x>
      <cdr:y>0.32358</cdr:y>
    </cdr:from>
    <cdr:to>
      <cdr:x>0.47487</cdr:x>
      <cdr:y>0.36314</cdr:y>
    </cdr:to>
    <cdr:sp macro="" textlink="">
      <cdr:nvSpPr>
        <cdr:cNvPr id="17" name="TextBox 1"/>
        <cdr:cNvSpPr txBox="1"/>
      </cdr:nvSpPr>
      <cdr:spPr>
        <a:xfrm xmlns:a="http://schemas.openxmlformats.org/drawingml/2006/main">
          <a:off x="3829050" y="1895475"/>
          <a:ext cx="250852" cy="2317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1C625B"/>
              </a:solidFill>
              <a:latin typeface="Arial" panose="020B0604020202020204" pitchFamily="34" charset="0"/>
              <a:cs typeface="Arial" panose="020B0604020202020204" pitchFamily="34" charset="0"/>
            </a:rPr>
            <a:t>k</a:t>
          </a:r>
        </a:p>
      </cdr:txBody>
    </cdr:sp>
  </cdr:relSizeAnchor>
  <cdr:relSizeAnchor xmlns:cdr="http://schemas.openxmlformats.org/drawingml/2006/chartDrawing">
    <cdr:from>
      <cdr:x>0.69439</cdr:x>
      <cdr:y>0.47642</cdr:y>
    </cdr:from>
    <cdr:to>
      <cdr:x>0.73282</cdr:x>
      <cdr:y>0.51436</cdr:y>
    </cdr:to>
    <cdr:sp macro="" textlink="">
      <cdr:nvSpPr>
        <cdr:cNvPr id="18" name="TextBox 1"/>
        <cdr:cNvSpPr txBox="1"/>
      </cdr:nvSpPr>
      <cdr:spPr>
        <a:xfrm xmlns:a="http://schemas.openxmlformats.org/drawingml/2006/main">
          <a:off x="5965882" y="2790832"/>
          <a:ext cx="330173" cy="2222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DA197"/>
              </a:solidFill>
              <a:latin typeface="Arial" panose="020B0604020202020204" pitchFamily="34" charset="0"/>
              <a:cs typeface="Arial" panose="020B0604020202020204" pitchFamily="34" charset="0"/>
            </a:rPr>
            <a:t>k</a:t>
          </a:r>
        </a:p>
      </cdr:txBody>
    </cdr:sp>
  </cdr:relSizeAnchor>
  <cdr:relSizeAnchor xmlns:cdr="http://schemas.openxmlformats.org/drawingml/2006/chartDrawing">
    <cdr:from>
      <cdr:x>0.09201</cdr:x>
      <cdr:y>0.72086</cdr:y>
    </cdr:from>
    <cdr:to>
      <cdr:x>0.95011</cdr:x>
      <cdr:y>0.78104</cdr:y>
    </cdr:to>
    <cdr:grpSp>
      <cdr:nvGrpSpPr>
        <cdr:cNvPr id="20" name="Group 19"/>
        <cdr:cNvGrpSpPr/>
      </cdr:nvGrpSpPr>
      <cdr:grpSpPr>
        <a:xfrm xmlns:a="http://schemas.openxmlformats.org/drawingml/2006/main">
          <a:off x="790509" y="4215842"/>
          <a:ext cx="7372409" cy="351953"/>
          <a:chOff x="752436" y="3889336"/>
          <a:chExt cx="7372421" cy="352527"/>
        </a:xfrm>
      </cdr:grpSpPr>
      <cdr:sp macro="" textlink="">
        <cdr:nvSpPr>
          <cdr:cNvPr id="9" name="Text Box 2"/>
          <cdr:cNvSpPr txBox="1">
            <a:spLocks xmlns:a="http://schemas.openxmlformats.org/drawingml/2006/main" noChangeArrowheads="1"/>
          </cdr:cNvSpPr>
        </cdr:nvSpPr>
        <cdr:spPr bwMode="auto">
          <a:xfrm xmlns:a="http://schemas.openxmlformats.org/drawingml/2006/main">
            <a:off x="5784872" y="3889336"/>
            <a:ext cx="1296980" cy="3429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36576"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800" b="1" i="0" u="none" strike="noStrike" baseline="0">
                <a:solidFill>
                  <a:srgbClr val="000000"/>
                </a:solidFill>
                <a:latin typeface="Arial"/>
                <a:cs typeface="Arial"/>
              </a:rPr>
              <a:t>Projected</a:t>
            </a:r>
            <a:endParaRPr lang="en-GB" sz="1200" b="1" baseline="30000"/>
          </a:p>
        </cdr:txBody>
      </cdr:sp>
      <cdr:sp macro="" textlink="">
        <cdr:nvSpPr>
          <cdr:cNvPr id="10" name="Text Box 2"/>
          <cdr:cNvSpPr txBox="1">
            <a:spLocks xmlns:a="http://schemas.openxmlformats.org/drawingml/2006/main" noChangeArrowheads="1"/>
          </cdr:cNvSpPr>
        </cdr:nvSpPr>
        <cdr:spPr bwMode="auto">
          <a:xfrm xmlns:a="http://schemas.openxmlformats.org/drawingml/2006/main">
            <a:off x="1724066" y="3898943"/>
            <a:ext cx="2971732" cy="342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36576"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1800" b="1" i="0" u="none" strike="noStrike" baseline="0">
                <a:solidFill>
                  <a:srgbClr val="000000"/>
                </a:solidFill>
                <a:latin typeface="Arial"/>
                <a:cs typeface="Arial"/>
              </a:rPr>
              <a:t>Estimated</a:t>
            </a:r>
            <a:endParaRPr lang="en-GB" sz="1200" b="1" baseline="30000"/>
          </a:p>
        </cdr:txBody>
      </cdr:sp>
      <cdr:sp macro="" textlink="">
        <cdr:nvSpPr>
          <cdr:cNvPr id="12" name="Line 3"/>
          <cdr:cNvSpPr>
            <a:spLocks xmlns:a="http://schemas.openxmlformats.org/drawingml/2006/main" noChangeShapeType="1"/>
          </cdr:cNvSpPr>
        </cdr:nvSpPr>
        <cdr:spPr bwMode="auto">
          <a:xfrm xmlns:a="http://schemas.openxmlformats.org/drawingml/2006/main" flipH="1" flipV="1">
            <a:off x="752436" y="4038583"/>
            <a:ext cx="1781214" cy="17"/>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sp macro="" textlink="">
        <cdr:nvSpPr>
          <cdr:cNvPr id="13" name="Line 4"/>
          <cdr:cNvSpPr>
            <a:spLocks xmlns:a="http://schemas.openxmlformats.org/drawingml/2006/main" noChangeShapeType="1"/>
          </cdr:cNvSpPr>
        </cdr:nvSpPr>
        <cdr:spPr bwMode="auto">
          <a:xfrm xmlns:a="http://schemas.openxmlformats.org/drawingml/2006/main" flipV="1">
            <a:off x="3933824" y="4048073"/>
            <a:ext cx="1524043" cy="52"/>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cxnSp macro="">
        <cdr:nvCxnSpPr>
          <cdr:cNvPr id="19" name="Straight Arrow Connector 18"/>
          <cdr:cNvCxnSpPr/>
        </cdr:nvCxnSpPr>
        <cdr:spPr>
          <a:xfrm xmlns:a="http://schemas.openxmlformats.org/drawingml/2006/main">
            <a:off x="7067550" y="4048125"/>
            <a:ext cx="1057307" cy="18"/>
          </a:xfrm>
          <a:prstGeom xmlns:a="http://schemas.openxmlformats.org/drawingml/2006/main" prst="straightConnector1">
            <a:avLst/>
          </a:prstGeom>
          <a:ln xmlns:a="http://schemas.openxmlformats.org/drawingml/2006/main" w="22225">
            <a:solidFill>
              <a:schemeClr val="tx1"/>
            </a:solidFill>
            <a:prstDash val="sysDot"/>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0.96268</cdr:x>
      <cdr:y>0.25908</cdr:y>
    </cdr:from>
    <cdr:to>
      <cdr:x>0.99039</cdr:x>
      <cdr:y>0.31816</cdr:y>
    </cdr:to>
    <cdr:sp macro="" textlink="">
      <cdr:nvSpPr>
        <cdr:cNvPr id="23" name="TextBox 1"/>
        <cdr:cNvSpPr txBox="1"/>
      </cdr:nvSpPr>
      <cdr:spPr>
        <a:xfrm xmlns:a="http://schemas.openxmlformats.org/drawingml/2006/main">
          <a:off x="8270875" y="1517650"/>
          <a:ext cx="238111" cy="3460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1C625B"/>
              </a:solidFill>
              <a:latin typeface="Arial" panose="020B0604020202020204" pitchFamily="34" charset="0"/>
              <a:cs typeface="Arial" panose="020B0604020202020204" pitchFamily="34" charset="0"/>
            </a:rPr>
            <a:t>k</a:t>
          </a:r>
        </a:p>
      </cdr:txBody>
    </cdr:sp>
  </cdr:relSizeAnchor>
  <cdr:relSizeAnchor xmlns:cdr="http://schemas.openxmlformats.org/drawingml/2006/chartDrawing">
    <cdr:from>
      <cdr:x>0.12528</cdr:x>
      <cdr:y>0.58537</cdr:y>
    </cdr:from>
    <cdr:to>
      <cdr:x>0.15189</cdr:x>
      <cdr:y>0.6374</cdr:y>
    </cdr:to>
    <cdr:sp macro="" textlink="">
      <cdr:nvSpPr>
        <cdr:cNvPr id="24" name="TextBox 1"/>
        <cdr:cNvSpPr txBox="1"/>
      </cdr:nvSpPr>
      <cdr:spPr>
        <a:xfrm xmlns:a="http://schemas.openxmlformats.org/drawingml/2006/main">
          <a:off x="1076310" y="3429024"/>
          <a:ext cx="228621" cy="3047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1C625B"/>
              </a:solidFill>
              <a:latin typeface="Arial" panose="020B0604020202020204" pitchFamily="34" charset="0"/>
              <a:cs typeface="Arial" panose="020B0604020202020204" pitchFamily="34" charset="0"/>
            </a:rPr>
            <a:t>k</a:t>
          </a:r>
        </a:p>
      </cdr:txBody>
    </cdr:sp>
  </cdr:relSizeAnchor>
  <cdr:relSizeAnchor xmlns:cdr="http://schemas.openxmlformats.org/drawingml/2006/chartDrawing">
    <cdr:from>
      <cdr:x>0.96674</cdr:x>
      <cdr:y>0.5355</cdr:y>
    </cdr:from>
    <cdr:to>
      <cdr:x>0.99778</cdr:x>
      <cdr:y>0.58049</cdr:y>
    </cdr:to>
    <cdr:sp macro="" textlink="">
      <cdr:nvSpPr>
        <cdr:cNvPr id="26" name="TextBox 1"/>
        <cdr:cNvSpPr txBox="1"/>
      </cdr:nvSpPr>
      <cdr:spPr>
        <a:xfrm xmlns:a="http://schemas.openxmlformats.org/drawingml/2006/main">
          <a:off x="8305818" y="3136892"/>
          <a:ext cx="266682" cy="26354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DA197"/>
              </a:solidFill>
              <a:latin typeface="Arial" panose="020B0604020202020204" pitchFamily="34" charset="0"/>
              <a:cs typeface="Arial" panose="020B0604020202020204" pitchFamily="34" charset="0"/>
            </a:rPr>
            <a:t>k</a:t>
          </a:r>
        </a:p>
      </cdr:txBody>
    </cdr:sp>
  </cdr:relSizeAnchor>
  <cdr:relSizeAnchor xmlns:cdr="http://schemas.openxmlformats.org/drawingml/2006/chartDrawing">
    <cdr:from>
      <cdr:x>0.12122</cdr:x>
      <cdr:y>0.2</cdr:y>
    </cdr:from>
    <cdr:to>
      <cdr:x>0.153</cdr:x>
      <cdr:y>0.25854</cdr:y>
    </cdr:to>
    <cdr:sp macro="" textlink="">
      <cdr:nvSpPr>
        <cdr:cNvPr id="27" name="TextBox 1"/>
        <cdr:cNvSpPr txBox="1"/>
      </cdr:nvSpPr>
      <cdr:spPr>
        <a:xfrm xmlns:a="http://schemas.openxmlformats.org/drawingml/2006/main">
          <a:off x="1041433" y="1171575"/>
          <a:ext cx="273039" cy="3429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DA197"/>
              </a:solidFill>
              <a:latin typeface="Arial" panose="020B0604020202020204" pitchFamily="34" charset="0"/>
              <a:cs typeface="Arial" panose="020B0604020202020204" pitchFamily="34" charset="0"/>
            </a:rPr>
            <a:t>k</a:t>
          </a:r>
        </a:p>
      </cdr:txBody>
    </cdr:sp>
  </cdr:relSizeAnchor>
</c:userShapes>
</file>

<file path=xl/drawings/drawing40.xml><?xml version="1.0" encoding="utf-8"?>
<c:userShapes xmlns:c="http://schemas.openxmlformats.org/drawingml/2006/chart">
  <cdr:relSizeAnchor xmlns:cdr="http://schemas.openxmlformats.org/drawingml/2006/chartDrawing">
    <cdr:from>
      <cdr:x>0.10856</cdr:x>
      <cdr:y>0.10762</cdr:y>
    </cdr:from>
    <cdr:to>
      <cdr:x>0.23071</cdr:x>
      <cdr:y>0.16917</cdr:y>
    </cdr:to>
    <cdr:sp macro="" textlink="">
      <cdr:nvSpPr>
        <cdr:cNvPr id="2" name="TextBox 1"/>
        <cdr:cNvSpPr txBox="1"/>
      </cdr:nvSpPr>
      <cdr:spPr>
        <a:xfrm xmlns:a="http://schemas.openxmlformats.org/drawingml/2006/main">
          <a:off x="1008849" y="651282"/>
          <a:ext cx="1135101" cy="372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284F99"/>
              </a:solidFill>
              <a:latin typeface="Arial" panose="020B0604020202020204" pitchFamily="34" charset="0"/>
              <a:cs typeface="Arial" panose="020B0604020202020204" pitchFamily="34" charset="0"/>
            </a:rPr>
            <a:t>Males</a:t>
          </a:r>
        </a:p>
      </cdr:txBody>
    </cdr:sp>
  </cdr:relSizeAnchor>
  <cdr:relSizeAnchor xmlns:cdr="http://schemas.openxmlformats.org/drawingml/2006/chartDrawing">
    <cdr:from>
      <cdr:x>0.88752</cdr:x>
      <cdr:y>0.31742</cdr:y>
    </cdr:from>
    <cdr:to>
      <cdr:x>0.97932</cdr:x>
      <cdr:y>0.35807</cdr:y>
    </cdr:to>
    <cdr:sp macro="" textlink="">
      <cdr:nvSpPr>
        <cdr:cNvPr id="3" name="TextBox 2"/>
        <cdr:cNvSpPr txBox="1"/>
      </cdr:nvSpPr>
      <cdr:spPr>
        <a:xfrm xmlns:a="http://schemas.openxmlformats.org/drawingml/2006/main">
          <a:off x="8247453" y="1920983"/>
          <a:ext cx="853069" cy="246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284F99"/>
              </a:solidFill>
              <a:latin typeface="Arial" panose="020B0604020202020204" pitchFamily="34" charset="0"/>
              <a:cs typeface="Arial" panose="020B0604020202020204" pitchFamily="34" charset="0"/>
            </a:rPr>
            <a:t>90</a:t>
          </a:r>
          <a:r>
            <a:rPr lang="en-GB" sz="1100" b="1" baseline="0">
              <a:solidFill>
                <a:srgbClr val="284F99"/>
              </a:solidFill>
              <a:latin typeface="Arial" panose="020B0604020202020204" pitchFamily="34" charset="0"/>
              <a:cs typeface="Arial" panose="020B0604020202020204" pitchFamily="34" charset="0"/>
            </a:rPr>
            <a:t> plus</a:t>
          </a:r>
          <a:endParaRPr lang="en-GB" sz="11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0.88962</cdr:x>
      <cdr:y>0.68371</cdr:y>
    </cdr:from>
    <cdr:to>
      <cdr:x>0.98674</cdr:x>
      <cdr:y>0.72901</cdr:y>
    </cdr:to>
    <cdr:sp macro="" textlink="">
      <cdr:nvSpPr>
        <cdr:cNvPr id="4" name="TextBox 3"/>
        <cdr:cNvSpPr txBox="1"/>
      </cdr:nvSpPr>
      <cdr:spPr>
        <a:xfrm xmlns:a="http://schemas.openxmlformats.org/drawingml/2006/main">
          <a:off x="8266998" y="4137716"/>
          <a:ext cx="902506" cy="274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284F99"/>
              </a:solidFill>
              <a:latin typeface="Arial" panose="020B0604020202020204" pitchFamily="34" charset="0"/>
              <a:cs typeface="Arial" panose="020B0604020202020204" pitchFamily="34" charset="0"/>
            </a:rPr>
            <a:t>0 to 14</a:t>
          </a:r>
        </a:p>
      </cdr:txBody>
    </cdr:sp>
  </cdr:relSizeAnchor>
  <cdr:relSizeAnchor xmlns:cdr="http://schemas.openxmlformats.org/drawingml/2006/chartDrawing">
    <cdr:from>
      <cdr:x>0.88767</cdr:x>
      <cdr:y>0.60883</cdr:y>
    </cdr:from>
    <cdr:to>
      <cdr:x>0.97796</cdr:x>
      <cdr:y>0.65877</cdr:y>
    </cdr:to>
    <cdr:sp macro="" textlink="">
      <cdr:nvSpPr>
        <cdr:cNvPr id="5" name="TextBox 4"/>
        <cdr:cNvSpPr txBox="1"/>
      </cdr:nvSpPr>
      <cdr:spPr>
        <a:xfrm xmlns:a="http://schemas.openxmlformats.org/drawingml/2006/main">
          <a:off x="8248828" y="3684533"/>
          <a:ext cx="839036" cy="302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ysClr val="windowText" lastClr="000000"/>
              </a:solidFill>
              <a:latin typeface="Arial" panose="020B0604020202020204" pitchFamily="34" charset="0"/>
              <a:cs typeface="Arial" panose="020B0604020202020204" pitchFamily="34" charset="0"/>
            </a:rPr>
            <a:t>60 to 74</a:t>
          </a:r>
        </a:p>
      </cdr:txBody>
    </cdr:sp>
  </cdr:relSizeAnchor>
  <cdr:relSizeAnchor xmlns:cdr="http://schemas.openxmlformats.org/drawingml/2006/chartDrawing">
    <cdr:from>
      <cdr:x>0.88828</cdr:x>
      <cdr:y>0.56735</cdr:y>
    </cdr:from>
    <cdr:to>
      <cdr:x>0.96794</cdr:x>
      <cdr:y>0.60336</cdr:y>
    </cdr:to>
    <cdr:sp macro="" textlink="">
      <cdr:nvSpPr>
        <cdr:cNvPr id="6" name="TextBox 5"/>
        <cdr:cNvSpPr txBox="1"/>
      </cdr:nvSpPr>
      <cdr:spPr>
        <a:xfrm xmlns:a="http://schemas.openxmlformats.org/drawingml/2006/main">
          <a:off x="8254513" y="3433541"/>
          <a:ext cx="740255" cy="217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284F99"/>
              </a:solidFill>
              <a:latin typeface="Arial" panose="020B0604020202020204" pitchFamily="34" charset="0"/>
              <a:cs typeface="Arial" panose="020B0604020202020204" pitchFamily="34" charset="0"/>
            </a:rPr>
            <a:t>45 to 59</a:t>
          </a:r>
        </a:p>
      </cdr:txBody>
    </cdr:sp>
  </cdr:relSizeAnchor>
  <cdr:relSizeAnchor xmlns:cdr="http://schemas.openxmlformats.org/drawingml/2006/chartDrawing">
    <cdr:from>
      <cdr:x>0.91578</cdr:x>
      <cdr:y>0.48897</cdr:y>
    </cdr:from>
    <cdr:to>
      <cdr:x>0.97572</cdr:x>
      <cdr:y>0.53542</cdr:y>
    </cdr:to>
    <cdr:sp macro="" textlink="">
      <cdr:nvSpPr>
        <cdr:cNvPr id="7" name="TextBox 6"/>
        <cdr:cNvSpPr txBox="1"/>
      </cdr:nvSpPr>
      <cdr:spPr>
        <a:xfrm xmlns:a="http://schemas.openxmlformats.org/drawingml/2006/main">
          <a:off x="8516056" y="2970389"/>
          <a:ext cx="557388" cy="282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0.88859</cdr:x>
      <cdr:y>0.46909</cdr:y>
    </cdr:from>
    <cdr:to>
      <cdr:x>0.96522</cdr:x>
      <cdr:y>0.50858</cdr:y>
    </cdr:to>
    <cdr:sp macro="" textlink="">
      <cdr:nvSpPr>
        <cdr:cNvPr id="8" name="TextBox 7"/>
        <cdr:cNvSpPr txBox="1"/>
      </cdr:nvSpPr>
      <cdr:spPr>
        <a:xfrm xmlns:a="http://schemas.openxmlformats.org/drawingml/2006/main">
          <a:off x="8257419" y="2838854"/>
          <a:ext cx="712098" cy="238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284F99"/>
              </a:solidFill>
              <a:latin typeface="Arial" panose="020B0604020202020204" pitchFamily="34" charset="0"/>
              <a:cs typeface="Arial" panose="020B0604020202020204" pitchFamily="34" charset="0"/>
            </a:rPr>
            <a:t>75 to 89</a:t>
          </a:r>
        </a:p>
      </cdr:txBody>
    </cdr:sp>
  </cdr:relSizeAnchor>
  <cdr:relSizeAnchor xmlns:cdr="http://schemas.openxmlformats.org/drawingml/2006/chartDrawing">
    <cdr:from>
      <cdr:x>0.88636</cdr:x>
      <cdr:y>0.2818</cdr:y>
    </cdr:from>
    <cdr:to>
      <cdr:x>0.96299</cdr:x>
      <cdr:y>0.32013</cdr:y>
    </cdr:to>
    <cdr:sp macro="" textlink="">
      <cdr:nvSpPr>
        <cdr:cNvPr id="9" name="TextBox 8"/>
        <cdr:cNvSpPr txBox="1"/>
      </cdr:nvSpPr>
      <cdr:spPr>
        <a:xfrm xmlns:a="http://schemas.openxmlformats.org/drawingml/2006/main">
          <a:off x="8236687" y="1705414"/>
          <a:ext cx="712099" cy="2319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ysClr val="windowText" lastClr="000000"/>
              </a:solidFill>
              <a:latin typeface="Arial" panose="020B0604020202020204" pitchFamily="34" charset="0"/>
              <a:cs typeface="Arial" panose="020B0604020202020204" pitchFamily="34" charset="0"/>
            </a:rPr>
            <a:t>15 to 44</a:t>
          </a: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0.12958</cdr:x>
      <cdr:y>0.15129</cdr:y>
    </cdr:from>
    <cdr:to>
      <cdr:x>0.25173</cdr:x>
      <cdr:y>0.21284</cdr:y>
    </cdr:to>
    <cdr:sp macro="" textlink="">
      <cdr:nvSpPr>
        <cdr:cNvPr id="2" name="TextBox 1"/>
        <cdr:cNvSpPr txBox="1"/>
      </cdr:nvSpPr>
      <cdr:spPr>
        <a:xfrm xmlns:a="http://schemas.openxmlformats.org/drawingml/2006/main">
          <a:off x="1204111" y="915601"/>
          <a:ext cx="1135101" cy="372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284F99"/>
              </a:solidFill>
              <a:latin typeface="Arial" panose="020B0604020202020204" pitchFamily="34" charset="0"/>
              <a:cs typeface="Arial" panose="020B0604020202020204" pitchFamily="34" charset="0"/>
            </a:rPr>
            <a:t>Females</a:t>
          </a:r>
        </a:p>
      </cdr:txBody>
    </cdr:sp>
  </cdr:relSizeAnchor>
  <cdr:relSizeAnchor xmlns:cdr="http://schemas.openxmlformats.org/drawingml/2006/chartDrawing">
    <cdr:from>
      <cdr:x>0.88633</cdr:x>
      <cdr:y>0.32454</cdr:y>
    </cdr:from>
    <cdr:to>
      <cdr:x>0.97813</cdr:x>
      <cdr:y>0.36519</cdr:y>
    </cdr:to>
    <cdr:sp macro="" textlink="">
      <cdr:nvSpPr>
        <cdr:cNvPr id="3" name="TextBox 2"/>
        <cdr:cNvSpPr txBox="1"/>
      </cdr:nvSpPr>
      <cdr:spPr>
        <a:xfrm xmlns:a="http://schemas.openxmlformats.org/drawingml/2006/main">
          <a:off x="8236400" y="1964047"/>
          <a:ext cx="853068" cy="246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284F99"/>
              </a:solidFill>
              <a:latin typeface="Arial" panose="020B0604020202020204" pitchFamily="34" charset="0"/>
              <a:cs typeface="Arial" panose="020B0604020202020204" pitchFamily="34" charset="0"/>
            </a:rPr>
            <a:t>90</a:t>
          </a:r>
          <a:r>
            <a:rPr lang="en-GB" sz="1100" b="1" baseline="0">
              <a:solidFill>
                <a:srgbClr val="284F99"/>
              </a:solidFill>
              <a:latin typeface="Arial" panose="020B0604020202020204" pitchFamily="34" charset="0"/>
              <a:cs typeface="Arial" panose="020B0604020202020204" pitchFamily="34" charset="0"/>
            </a:rPr>
            <a:t> plus</a:t>
          </a:r>
          <a:endParaRPr lang="en-GB" sz="11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0.88413</cdr:x>
      <cdr:y>0.72542</cdr:y>
    </cdr:from>
    <cdr:to>
      <cdr:x>0.98125</cdr:x>
      <cdr:y>0.77072</cdr:y>
    </cdr:to>
    <cdr:sp macro="" textlink="">
      <cdr:nvSpPr>
        <cdr:cNvPr id="4" name="TextBox 3"/>
        <cdr:cNvSpPr txBox="1"/>
      </cdr:nvSpPr>
      <cdr:spPr>
        <a:xfrm xmlns:a="http://schemas.openxmlformats.org/drawingml/2006/main">
          <a:off x="8215897" y="4390163"/>
          <a:ext cx="902506" cy="274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284F99"/>
              </a:solidFill>
              <a:latin typeface="Arial" panose="020B0604020202020204" pitchFamily="34" charset="0"/>
              <a:cs typeface="Arial" panose="020B0604020202020204" pitchFamily="34" charset="0"/>
            </a:rPr>
            <a:t>0 to 14</a:t>
          </a:r>
        </a:p>
      </cdr:txBody>
    </cdr:sp>
  </cdr:relSizeAnchor>
  <cdr:relSizeAnchor xmlns:cdr="http://schemas.openxmlformats.org/drawingml/2006/chartDrawing">
    <cdr:from>
      <cdr:x>0.88506</cdr:x>
      <cdr:y>0.60439</cdr:y>
    </cdr:from>
    <cdr:to>
      <cdr:x>0.97535</cdr:x>
      <cdr:y>0.65433</cdr:y>
    </cdr:to>
    <cdr:sp macro="" textlink="">
      <cdr:nvSpPr>
        <cdr:cNvPr id="5" name="TextBox 4"/>
        <cdr:cNvSpPr txBox="1"/>
      </cdr:nvSpPr>
      <cdr:spPr>
        <a:xfrm xmlns:a="http://schemas.openxmlformats.org/drawingml/2006/main">
          <a:off x="8224557" y="3657702"/>
          <a:ext cx="839037" cy="30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ysClr val="windowText" lastClr="000000"/>
              </a:solidFill>
              <a:latin typeface="Arial" panose="020B0604020202020204" pitchFamily="34" charset="0"/>
              <a:cs typeface="Arial" panose="020B0604020202020204" pitchFamily="34" charset="0"/>
            </a:rPr>
            <a:t>60 to 74</a:t>
          </a:r>
        </a:p>
      </cdr:txBody>
    </cdr:sp>
  </cdr:relSizeAnchor>
  <cdr:relSizeAnchor xmlns:cdr="http://schemas.openxmlformats.org/drawingml/2006/chartDrawing">
    <cdr:from>
      <cdr:x>0.88558</cdr:x>
      <cdr:y>0.57279</cdr:y>
    </cdr:from>
    <cdr:to>
      <cdr:x>0.96524</cdr:x>
      <cdr:y>0.6088</cdr:y>
    </cdr:to>
    <cdr:sp macro="" textlink="">
      <cdr:nvSpPr>
        <cdr:cNvPr id="6" name="TextBox 5"/>
        <cdr:cNvSpPr txBox="1"/>
      </cdr:nvSpPr>
      <cdr:spPr>
        <a:xfrm xmlns:a="http://schemas.openxmlformats.org/drawingml/2006/main">
          <a:off x="8229389" y="3466473"/>
          <a:ext cx="740255" cy="2179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284F99"/>
              </a:solidFill>
              <a:latin typeface="Arial" panose="020B0604020202020204" pitchFamily="34" charset="0"/>
              <a:cs typeface="Arial" panose="020B0604020202020204" pitchFamily="34" charset="0"/>
            </a:rPr>
            <a:t>45 to 59</a:t>
          </a:r>
        </a:p>
      </cdr:txBody>
    </cdr:sp>
  </cdr:relSizeAnchor>
  <cdr:relSizeAnchor xmlns:cdr="http://schemas.openxmlformats.org/drawingml/2006/chartDrawing">
    <cdr:from>
      <cdr:x>0.91578</cdr:x>
      <cdr:y>0.48897</cdr:y>
    </cdr:from>
    <cdr:to>
      <cdr:x>0.97572</cdr:x>
      <cdr:y>0.53542</cdr:y>
    </cdr:to>
    <cdr:sp macro="" textlink="">
      <cdr:nvSpPr>
        <cdr:cNvPr id="7" name="TextBox 6"/>
        <cdr:cNvSpPr txBox="1"/>
      </cdr:nvSpPr>
      <cdr:spPr>
        <a:xfrm xmlns:a="http://schemas.openxmlformats.org/drawingml/2006/main">
          <a:off x="8516056" y="2970389"/>
          <a:ext cx="557388" cy="282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0.88533</cdr:x>
      <cdr:y>0.47352</cdr:y>
    </cdr:from>
    <cdr:to>
      <cdr:x>0.96196</cdr:x>
      <cdr:y>0.51301</cdr:y>
    </cdr:to>
    <cdr:sp macro="" textlink="">
      <cdr:nvSpPr>
        <cdr:cNvPr id="8" name="TextBox 7"/>
        <cdr:cNvSpPr txBox="1"/>
      </cdr:nvSpPr>
      <cdr:spPr>
        <a:xfrm xmlns:a="http://schemas.openxmlformats.org/drawingml/2006/main">
          <a:off x="8227049" y="2865684"/>
          <a:ext cx="712098" cy="238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284F99"/>
              </a:solidFill>
              <a:latin typeface="Arial" panose="020B0604020202020204" pitchFamily="34" charset="0"/>
              <a:cs typeface="Arial" panose="020B0604020202020204" pitchFamily="34" charset="0"/>
            </a:rPr>
            <a:t>75 to 89</a:t>
          </a:r>
        </a:p>
      </cdr:txBody>
    </cdr:sp>
  </cdr:relSizeAnchor>
  <cdr:relSizeAnchor xmlns:cdr="http://schemas.openxmlformats.org/drawingml/2006/chartDrawing">
    <cdr:from>
      <cdr:x>0.88495</cdr:x>
      <cdr:y>0.35776</cdr:y>
    </cdr:from>
    <cdr:to>
      <cdr:x>0.96158</cdr:x>
      <cdr:y>0.39609</cdr:y>
    </cdr:to>
    <cdr:sp macro="" textlink="">
      <cdr:nvSpPr>
        <cdr:cNvPr id="9" name="TextBox 8"/>
        <cdr:cNvSpPr txBox="1"/>
      </cdr:nvSpPr>
      <cdr:spPr>
        <a:xfrm xmlns:a="http://schemas.openxmlformats.org/drawingml/2006/main">
          <a:off x="8223576" y="2165090"/>
          <a:ext cx="712098" cy="231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ysClr val="windowText" lastClr="000000"/>
              </a:solidFill>
              <a:latin typeface="Arial" panose="020B0604020202020204" pitchFamily="34" charset="0"/>
              <a:cs typeface="Arial" panose="020B0604020202020204" pitchFamily="34" charset="0"/>
            </a:rPr>
            <a:t>15 to 44</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0.08882</cdr:x>
      <cdr:y>0.06879</cdr:y>
    </cdr:from>
    <cdr:to>
      <cdr:x>0.1881</cdr:x>
      <cdr:y>0.13119</cdr:y>
    </cdr:to>
    <cdr:sp macro="" textlink="">
      <cdr:nvSpPr>
        <cdr:cNvPr id="2" name="TextBox 1"/>
        <cdr:cNvSpPr txBox="1"/>
      </cdr:nvSpPr>
      <cdr:spPr>
        <a:xfrm xmlns:a="http://schemas.openxmlformats.org/drawingml/2006/main">
          <a:off x="823163" y="417376"/>
          <a:ext cx="920110" cy="378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latin typeface="Arial" pitchFamily="34" charset="0"/>
              <a:cs typeface="Arial" pitchFamily="34" charset="0"/>
            </a:rPr>
            <a:t>Males</a:t>
          </a:r>
        </a:p>
      </cdr:txBody>
    </cdr:sp>
  </cdr:relSizeAnchor>
  <cdr:relSizeAnchor xmlns:cdr="http://schemas.openxmlformats.org/drawingml/2006/chartDrawing">
    <cdr:from>
      <cdr:x>0.00328</cdr:x>
      <cdr:y>0.92804</cdr:y>
    </cdr:from>
    <cdr:to>
      <cdr:x>0.98174</cdr:x>
      <cdr:y>0.99064</cdr:y>
    </cdr:to>
    <cdr:sp macro="" textlink="">
      <cdr:nvSpPr>
        <cdr:cNvPr id="3" name="TextBox 1"/>
        <cdr:cNvSpPr txBox="1"/>
      </cdr:nvSpPr>
      <cdr:spPr>
        <a:xfrm xmlns:a="http://schemas.openxmlformats.org/drawingml/2006/main">
          <a:off x="30398" y="5630805"/>
          <a:ext cx="9068197" cy="379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latin typeface="Arial" pitchFamily="34" charset="0"/>
              <a:cs typeface="Arial" pitchFamily="34" charset="0"/>
            </a:rPr>
            <a:t>Footnote</a:t>
          </a:r>
        </a:p>
        <a:p xmlns:a="http://schemas.openxmlformats.org/drawingml/2006/main">
          <a:r>
            <a:rPr lang="en-GB" sz="1000">
              <a:latin typeface="Arial" pitchFamily="34" charset="0"/>
              <a:cs typeface="Arial" pitchFamily="34" charset="0"/>
            </a:rPr>
            <a:t>1) European Age-standardised Rates (EASRs). These age-standardised mortality rates are based on the 2013 version of the European Standard Population. </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cdr:x>
      <cdr:y>0.92352</cdr:y>
    </cdr:from>
    <cdr:to>
      <cdr:x>1</cdr:x>
      <cdr:y>0.98977</cdr:y>
    </cdr:to>
    <cdr:sp macro="" textlink="">
      <cdr:nvSpPr>
        <cdr:cNvPr id="2" name="TextBox 1"/>
        <cdr:cNvSpPr txBox="1"/>
      </cdr:nvSpPr>
      <cdr:spPr>
        <a:xfrm xmlns:a="http://schemas.openxmlformats.org/drawingml/2006/main">
          <a:off x="0" y="5603384"/>
          <a:ext cx="9267825" cy="4019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latin typeface="Arial" pitchFamily="34" charset="0"/>
              <a:cs typeface="Arial" pitchFamily="34" charset="0"/>
            </a:rPr>
            <a:t>Footnote</a:t>
          </a:r>
        </a:p>
        <a:p xmlns:a="http://schemas.openxmlformats.org/drawingml/2006/main">
          <a:r>
            <a:rPr lang="en-GB" sz="1000">
              <a:latin typeface="Arial" pitchFamily="34" charset="0"/>
              <a:cs typeface="Arial" pitchFamily="34" charset="0"/>
            </a:rPr>
            <a:t>1) European Age-standardised Rates (EASRs). These age-standardised mortality rates are based on the 2013 version of the European Standard Population. </a:t>
          </a:r>
        </a:p>
      </cdr:txBody>
    </cdr:sp>
  </cdr:relSizeAnchor>
  <cdr:relSizeAnchor xmlns:cdr="http://schemas.openxmlformats.org/drawingml/2006/chartDrawing">
    <cdr:from>
      <cdr:x>0.08586</cdr:x>
      <cdr:y>0.06192</cdr:y>
    </cdr:from>
    <cdr:to>
      <cdr:x>0.21306</cdr:x>
      <cdr:y>0.16141</cdr:y>
    </cdr:to>
    <cdr:sp macro="" textlink="">
      <cdr:nvSpPr>
        <cdr:cNvPr id="3" name="TextBox 2"/>
        <cdr:cNvSpPr txBox="1"/>
      </cdr:nvSpPr>
      <cdr:spPr>
        <a:xfrm xmlns:a="http://schemas.openxmlformats.org/drawingml/2006/main">
          <a:off x="795721" y="375695"/>
          <a:ext cx="1178868" cy="6036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latin typeface="Arial" pitchFamily="34" charset="0"/>
              <a:cs typeface="Arial" pitchFamily="34" charset="0"/>
            </a:rPr>
            <a:t>Females</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0.59692</cdr:x>
      <cdr:y>0.07358</cdr:y>
    </cdr:from>
    <cdr:to>
      <cdr:x>0.96</cdr:x>
      <cdr:y>0.78533</cdr:y>
    </cdr:to>
    <cdr:sp macro="" textlink="">
      <cdr:nvSpPr>
        <cdr:cNvPr id="2" name="Rectangle 1"/>
        <cdr:cNvSpPr/>
      </cdr:nvSpPr>
      <cdr:spPr>
        <a:xfrm xmlns:a="http://schemas.openxmlformats.org/drawingml/2006/main">
          <a:off x="5543550" y="447843"/>
          <a:ext cx="3371850" cy="4332048"/>
        </a:xfrm>
        <a:prstGeom xmlns:a="http://schemas.openxmlformats.org/drawingml/2006/main" prst="rect">
          <a:avLst/>
        </a:prstGeom>
        <a:solidFill xmlns:a="http://schemas.openxmlformats.org/drawingml/2006/main">
          <a:srgbClr val="23C8E9">
            <a:alpha val="1098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0.00542</cdr:x>
      <cdr:y>0.90244</cdr:y>
    </cdr:from>
    <cdr:to>
      <cdr:x>0.99989</cdr:x>
      <cdr:y>1</cdr:y>
    </cdr:to>
    <cdr:sp macro="" textlink="">
      <cdr:nvSpPr>
        <cdr:cNvPr id="705537" name="Text Box 1"/>
        <cdr:cNvSpPr txBox="1">
          <a:spLocks xmlns:a="http://schemas.openxmlformats.org/drawingml/2006/main" noChangeArrowheads="1"/>
        </cdr:cNvSpPr>
      </cdr:nvSpPr>
      <cdr:spPr bwMode="auto">
        <a:xfrm xmlns:a="http://schemas.openxmlformats.org/drawingml/2006/main">
          <a:off x="50294" y="5492678"/>
          <a:ext cx="9235519" cy="5937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GB" sz="1000" b="1"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Footnote</a:t>
          </a:r>
        </a:p>
        <a:p xmlns:a="http://schemas.openxmlformats.org/drawingml/2006/main">
          <a:pPr algn="l" rtl="0">
            <a:defRPr sz="1000"/>
          </a:pPr>
          <a:r>
            <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1) Figures to 2015 are from the National Life Tables published by NRS. Figures for 2016 are 2014 based projected single year life expectancies. Figures from 2017 are 2016 based single year life expectancies.</a:t>
          </a:r>
        </a:p>
        <a:p xmlns:a="http://schemas.openxmlformats.org/drawingml/2006/main">
          <a:pPr algn="l" rtl="0">
            <a:defRPr sz="1000"/>
          </a:pPr>
          <a:endParaRPr lang="en-GB" sz="1000">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0.60283</cdr:x>
      <cdr:y>0.5252</cdr:y>
    </cdr:from>
    <cdr:to>
      <cdr:x>0.83408</cdr:x>
      <cdr:y>0.58252</cdr:y>
    </cdr:to>
    <cdr:sp macro="" textlink="">
      <cdr:nvSpPr>
        <cdr:cNvPr id="13" name="Text Box 7"/>
        <cdr:cNvSpPr txBox="1">
          <a:spLocks xmlns:a="http://schemas.openxmlformats.org/drawingml/2006/main" noChangeArrowheads="1"/>
        </cdr:cNvSpPr>
      </cdr:nvSpPr>
      <cdr:spPr bwMode="auto">
        <a:xfrm xmlns:a="http://schemas.openxmlformats.org/drawingml/2006/main">
          <a:off x="5598450" y="3196587"/>
          <a:ext cx="2147590" cy="34887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36576" tIns="22860"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400" b="1" i="0" u="none" strike="noStrike" baseline="0">
              <a:solidFill>
                <a:srgbClr val="434481"/>
              </a:solidFill>
              <a:latin typeface="Arial" panose="020B0604020202020204" pitchFamily="34" charset="0"/>
              <a:ea typeface="Segoe UI" panose="020B0502040204020203" pitchFamily="34" charset="0"/>
              <a:cs typeface="Arial" panose="020B0604020202020204" pitchFamily="34" charset="0"/>
            </a:rPr>
            <a:t>2016-based projection</a:t>
          </a:r>
          <a:endParaRPr lang="en-GB" sz="1400" b="1" baseline="30000">
            <a:solidFill>
              <a:srgbClr val="434481"/>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0.59837</cdr:x>
      <cdr:y>0.0699</cdr:y>
    </cdr:from>
    <cdr:to>
      <cdr:x>0.59837</cdr:x>
      <cdr:y>0.78103</cdr:y>
    </cdr:to>
    <cdr:cxnSp macro="">
      <cdr:nvCxnSpPr>
        <cdr:cNvPr id="4" name="Straight Connector 3"/>
        <cdr:cNvCxnSpPr/>
      </cdr:nvCxnSpPr>
      <cdr:spPr>
        <a:xfrm xmlns:a="http://schemas.openxmlformats.org/drawingml/2006/main" flipH="1">
          <a:off x="5556971" y="425475"/>
          <a:ext cx="0" cy="4328275"/>
        </a:xfrm>
        <a:prstGeom xmlns:a="http://schemas.openxmlformats.org/drawingml/2006/main" prst="line">
          <a:avLst/>
        </a:prstGeom>
        <a:ln xmlns:a="http://schemas.openxmlformats.org/drawingml/2006/main" w="22225" cap="sq">
          <a:solidFill>
            <a:srgbClr val="43448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0.6008</cdr:x>
      <cdr:y>0.57277</cdr:y>
    </cdr:from>
    <cdr:to>
      <cdr:x>0.96205</cdr:x>
      <cdr:y>0.57626</cdr:y>
    </cdr:to>
    <cdr:cxnSp macro="">
      <cdr:nvCxnSpPr>
        <cdr:cNvPr id="6" name="Straight Arrow Connector 5"/>
        <cdr:cNvCxnSpPr/>
      </cdr:nvCxnSpPr>
      <cdr:spPr>
        <a:xfrm xmlns:a="http://schemas.openxmlformats.org/drawingml/2006/main" flipV="1">
          <a:off x="5579590" y="3486150"/>
          <a:ext cx="3354860" cy="21212"/>
        </a:xfrm>
        <a:prstGeom xmlns:a="http://schemas.openxmlformats.org/drawingml/2006/main" prst="straightConnector1">
          <a:avLst/>
        </a:prstGeom>
        <a:ln xmlns:a="http://schemas.openxmlformats.org/drawingml/2006/main" w="22225">
          <a:solidFill>
            <a:srgbClr val="434481"/>
          </a:solidFill>
          <a:prstDash val="sysDot"/>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0.24518</cdr:x>
      <cdr:y>0.15389</cdr:y>
    </cdr:from>
    <cdr:to>
      <cdr:x>0.4212</cdr:x>
      <cdr:y>0.20223</cdr:y>
    </cdr:to>
    <cdr:sp macro="" textlink="">
      <cdr:nvSpPr>
        <cdr:cNvPr id="10" name="TextBox 1"/>
        <cdr:cNvSpPr txBox="1"/>
      </cdr:nvSpPr>
      <cdr:spPr>
        <a:xfrm xmlns:a="http://schemas.openxmlformats.org/drawingml/2006/main">
          <a:off x="2276985" y="936651"/>
          <a:ext cx="1634675" cy="2942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rgbClr val="6F70B4"/>
              </a:solidFill>
              <a:latin typeface="Arial" panose="020B0604020202020204" pitchFamily="34" charset="0"/>
              <a:ea typeface="Segoe UI" panose="020B0502040204020203" pitchFamily="34" charset="0"/>
              <a:cs typeface="Arial" panose="020B0604020202020204" pitchFamily="34" charset="0"/>
            </a:rPr>
            <a:t>Females</a:t>
          </a:r>
        </a:p>
      </cdr:txBody>
    </cdr:sp>
  </cdr:relSizeAnchor>
  <cdr:relSizeAnchor xmlns:cdr="http://schemas.openxmlformats.org/drawingml/2006/chartDrawing">
    <cdr:from>
      <cdr:x>0.24855</cdr:x>
      <cdr:y>0.29558</cdr:y>
    </cdr:from>
    <cdr:to>
      <cdr:x>0.42457</cdr:x>
      <cdr:y>0.34392</cdr:y>
    </cdr:to>
    <cdr:sp macro="" textlink="">
      <cdr:nvSpPr>
        <cdr:cNvPr id="11" name="TextBox 1"/>
        <cdr:cNvSpPr txBox="1"/>
      </cdr:nvSpPr>
      <cdr:spPr>
        <a:xfrm xmlns:a="http://schemas.openxmlformats.org/drawingml/2006/main">
          <a:off x="2308212" y="1799070"/>
          <a:ext cx="1634676" cy="2942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rgbClr val="393A6F"/>
              </a:solidFill>
              <a:latin typeface="Arial" panose="020B0604020202020204" pitchFamily="34" charset="0"/>
              <a:ea typeface="Segoe UI" panose="020B0502040204020203" pitchFamily="34" charset="0"/>
              <a:cs typeface="Arial" panose="020B0604020202020204" pitchFamily="34" charset="0"/>
            </a:rPr>
            <a:t>Males</a:t>
          </a: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9284804" cy="60463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0.07561</cdr:x>
      <cdr:y>0.79338</cdr:y>
    </cdr:from>
    <cdr:to>
      <cdr:x>0.11655</cdr:x>
      <cdr:y>0.84972</cdr:y>
    </cdr:to>
    <cdr:sp macro="" textlink="">
      <cdr:nvSpPr>
        <cdr:cNvPr id="17" name="TextBox 2"/>
        <cdr:cNvSpPr txBox="1"/>
      </cdr:nvSpPr>
      <cdr:spPr>
        <a:xfrm xmlns:a="http://schemas.openxmlformats.org/drawingml/2006/main">
          <a:off x="705127" y="4829865"/>
          <a:ext cx="381815" cy="3429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400">
              <a:solidFill>
                <a:sysClr val="windowText" lastClr="000000"/>
              </a:solidFill>
              <a:latin typeface="Arial" pitchFamily="34" charset="0"/>
              <a:cs typeface="Arial" pitchFamily="34" charset="0"/>
            </a:rPr>
            <a:t>⸗</a:t>
          </a:r>
        </a:p>
      </cdr:txBody>
    </cdr:sp>
  </cdr:relSizeAnchor>
  <cdr:relSizeAnchor xmlns:cdr="http://schemas.openxmlformats.org/drawingml/2006/chartDrawing">
    <cdr:from>
      <cdr:x>0.04008</cdr:x>
      <cdr:y>0.83556</cdr:y>
    </cdr:from>
    <cdr:to>
      <cdr:x>0.08204</cdr:x>
      <cdr:y>0.87975</cdr:y>
    </cdr:to>
    <cdr:sp macro="" textlink="">
      <cdr:nvSpPr>
        <cdr:cNvPr id="18" name="TextBox 1"/>
        <cdr:cNvSpPr txBox="1"/>
      </cdr:nvSpPr>
      <cdr:spPr>
        <a:xfrm xmlns:a="http://schemas.openxmlformats.org/drawingml/2006/main">
          <a:off x="373823" y="5086626"/>
          <a:ext cx="391328" cy="26901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a:latin typeface="Arial" pitchFamily="34" charset="0"/>
              <a:cs typeface="Arial" pitchFamily="34" charset="0"/>
            </a:rPr>
            <a:t>0</a:t>
          </a:r>
        </a:p>
      </cdr:txBody>
    </cdr:sp>
  </cdr:relSizeAnchor>
  <cdr:relSizeAnchor xmlns:cdr="http://schemas.openxmlformats.org/drawingml/2006/chartDrawing">
    <cdr:from>
      <cdr:x>0.60214</cdr:x>
      <cdr:y>0.6497</cdr:y>
    </cdr:from>
    <cdr:to>
      <cdr:x>0.82739</cdr:x>
      <cdr:y>0.8527</cdr:y>
    </cdr:to>
    <cdr:grpSp>
      <cdr:nvGrpSpPr>
        <cdr:cNvPr id="19" name="Group 18"/>
        <cdr:cNvGrpSpPr/>
      </cdr:nvGrpSpPr>
      <cdr:grpSpPr>
        <a:xfrm xmlns:a="http://schemas.openxmlformats.org/drawingml/2006/main">
          <a:off x="5590752" y="3928284"/>
          <a:ext cx="2091402" cy="1227399"/>
          <a:chOff x="13997" y="33412"/>
          <a:chExt cx="1497928" cy="1237785"/>
        </a:xfrm>
      </cdr:grpSpPr>
      <cdr:grpSp>
        <cdr:nvGrpSpPr>
          <cdr:cNvPr id="20" name="Group 19"/>
          <cdr:cNvGrpSpPr/>
        </cdr:nvGrpSpPr>
        <cdr:grpSpPr>
          <a:xfrm xmlns:a="http://schemas.openxmlformats.org/drawingml/2006/main">
            <a:off x="13997" y="33412"/>
            <a:ext cx="1497928" cy="1237785"/>
            <a:chOff x="15829" y="32966"/>
            <a:chExt cx="1350416" cy="1221320"/>
          </a:xfrm>
        </cdr:grpSpPr>
        <cdr:sp macro="" textlink="">
          <cdr:nvSpPr>
            <cdr:cNvPr id="23" name="TextBox 2"/>
            <cdr:cNvSpPr txBox="1"/>
          </cdr:nvSpPr>
          <cdr:spPr>
            <a:xfrm xmlns:a="http://schemas.openxmlformats.org/drawingml/2006/main">
              <a:off x="394091" y="32966"/>
              <a:ext cx="972154" cy="12213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Arial" panose="020B0604020202020204" pitchFamily="34" charset="0"/>
                  <a:cs typeface="Arial" panose="020B0604020202020204" pitchFamily="34" charset="0"/>
                </a:rPr>
                <a:t>Scotland</a:t>
              </a:r>
            </a:p>
            <a:p xmlns:a="http://schemas.openxmlformats.org/drawingml/2006/main">
              <a:r>
                <a:rPr lang="en-GB" sz="1200">
                  <a:latin typeface="Arial" panose="020B0604020202020204" pitchFamily="34" charset="0"/>
                  <a:cs typeface="Arial" panose="020B0604020202020204" pitchFamily="34" charset="0"/>
                </a:rPr>
                <a:t>UK</a:t>
              </a:r>
            </a:p>
            <a:p xmlns:a="http://schemas.openxmlformats.org/drawingml/2006/main">
              <a:r>
                <a:rPr lang="en-GB" sz="1200">
                  <a:latin typeface="Arial" panose="020B0604020202020204" pitchFamily="34" charset="0"/>
                  <a:cs typeface="Arial" panose="020B0604020202020204" pitchFamily="34" charset="0"/>
                </a:rPr>
                <a:t>EU15</a:t>
              </a:r>
              <a:r>
                <a:rPr lang="en-GB" sz="1200" baseline="0">
                  <a:latin typeface="Arial" panose="020B0604020202020204" pitchFamily="34" charset="0"/>
                  <a:cs typeface="Arial" panose="020B0604020202020204" pitchFamily="34" charset="0"/>
                </a:rPr>
                <a:t> Countries</a:t>
              </a:r>
            </a:p>
            <a:p xmlns:a="http://schemas.openxmlformats.org/drawingml/2006/main">
              <a:r>
                <a:rPr lang="en-GB" sz="1200" baseline="0">
                  <a:latin typeface="Arial" panose="020B0604020202020204" pitchFamily="34" charset="0"/>
                  <a:cs typeface="Arial" panose="020B0604020202020204" pitchFamily="34" charset="0"/>
                </a:rPr>
                <a:t>EU8 Countries</a:t>
              </a:r>
            </a:p>
            <a:p xmlns:a="http://schemas.openxmlformats.org/drawingml/2006/main">
              <a:r>
                <a:rPr lang="en-GB" sz="1200" baseline="0">
                  <a:latin typeface="Arial" panose="020B0604020202020204" pitchFamily="34" charset="0"/>
                  <a:cs typeface="Arial" panose="020B0604020202020204" pitchFamily="34" charset="0"/>
                </a:rPr>
                <a:t>EU2 Countries</a:t>
              </a:r>
            </a:p>
            <a:p xmlns:a="http://schemas.openxmlformats.org/drawingml/2006/main">
              <a:r>
                <a:rPr lang="en-GB" sz="1200" baseline="0">
                  <a:latin typeface="Arial" panose="020B0604020202020204" pitchFamily="34" charset="0"/>
                  <a:cs typeface="Arial" panose="020B0604020202020204" pitchFamily="34" charset="0"/>
                </a:rPr>
                <a:t>EU other Countries</a:t>
              </a:r>
              <a:endParaRPr lang="en-GB" sz="1200">
                <a:latin typeface="Arial" panose="020B0604020202020204" pitchFamily="34" charset="0"/>
                <a:cs typeface="Arial" panose="020B0604020202020204" pitchFamily="34" charset="0"/>
              </a:endParaRPr>
            </a:p>
          </cdr:txBody>
        </cdr:sp>
        <cdr:cxnSp macro="">
          <cdr:nvCxnSpPr>
            <cdr:cNvPr id="24" name="Straight Connector 23"/>
            <cdr:cNvCxnSpPr/>
          </cdr:nvCxnSpPr>
          <cdr:spPr bwMode="auto">
            <a:xfrm xmlns:a="http://schemas.openxmlformats.org/drawingml/2006/main" flipV="1">
              <a:off x="23546" y="488836"/>
              <a:ext cx="334728" cy="1106"/>
            </a:xfrm>
            <a:prstGeom xmlns:a="http://schemas.openxmlformats.org/drawingml/2006/main" prst="line">
              <a:avLst/>
            </a:prstGeom>
            <a:noFill xmlns:a="http://schemas.openxmlformats.org/drawingml/2006/main"/>
            <a:ln xmlns:a="http://schemas.openxmlformats.org/drawingml/2006/main" w="19050" cap="flat" cmpd="sng" algn="ctr">
              <a:solidFill>
                <a:schemeClr val="accent2">
                  <a:lumMod val="75000"/>
                </a:schemeClr>
              </a:solidFill>
              <a:prstDash val="solid"/>
              <a:round/>
              <a:headEnd type="none" w="med" len="med"/>
              <a:tailEnd type="none" w="med" len="med"/>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cxnSp macro="">
          <cdr:nvCxnSpPr>
            <cdr:cNvPr id="25" name="Straight Connector 24"/>
            <cdr:cNvCxnSpPr/>
          </cdr:nvCxnSpPr>
          <cdr:spPr bwMode="auto">
            <a:xfrm xmlns:a="http://schemas.openxmlformats.org/drawingml/2006/main">
              <a:off x="21031" y="648519"/>
              <a:ext cx="334728" cy="0"/>
            </a:xfrm>
            <a:prstGeom xmlns:a="http://schemas.openxmlformats.org/drawingml/2006/main" prst="line">
              <a:avLst/>
            </a:prstGeom>
            <a:noFill xmlns:a="http://schemas.openxmlformats.org/drawingml/2006/main"/>
            <a:ln xmlns:a="http://schemas.openxmlformats.org/drawingml/2006/main" w="19050" cap="flat" cmpd="sng" algn="ctr">
              <a:solidFill>
                <a:srgbClr val="00B050"/>
              </a:solidFill>
              <a:prstDash val="solid"/>
              <a:round/>
              <a:headEnd type="none" w="med" len="med"/>
              <a:tailEnd type="none" w="med" len="med"/>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cxnSp macro="">
          <cdr:nvCxnSpPr>
            <cdr:cNvPr id="26" name="Straight Connector 25"/>
            <cdr:cNvCxnSpPr/>
          </cdr:nvCxnSpPr>
          <cdr:spPr bwMode="auto">
            <a:xfrm xmlns:a="http://schemas.openxmlformats.org/drawingml/2006/main" flipV="1">
              <a:off x="17883" y="825598"/>
              <a:ext cx="334728" cy="1946"/>
            </a:xfrm>
            <a:prstGeom xmlns:a="http://schemas.openxmlformats.org/drawingml/2006/main" prst="line">
              <a:avLst/>
            </a:prstGeom>
            <a:noFill xmlns:a="http://schemas.openxmlformats.org/drawingml/2006/main"/>
            <a:ln xmlns:a="http://schemas.openxmlformats.org/drawingml/2006/main" w="19050" cap="flat" cmpd="sng" algn="ctr">
              <a:solidFill>
                <a:srgbClr val="FFC000"/>
              </a:solidFill>
              <a:prstDash val="solid"/>
              <a:round/>
              <a:headEnd type="none" w="med" len="med"/>
              <a:tailEnd type="none" w="med" len="med"/>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cxnSp macro="">
          <cdr:nvCxnSpPr>
            <cdr:cNvPr id="27" name="Straight Connector 26"/>
            <cdr:cNvCxnSpPr/>
          </cdr:nvCxnSpPr>
          <cdr:spPr bwMode="auto">
            <a:xfrm xmlns:a="http://schemas.openxmlformats.org/drawingml/2006/main">
              <a:off x="15829" y="1007540"/>
              <a:ext cx="334728" cy="0"/>
            </a:xfrm>
            <a:prstGeom xmlns:a="http://schemas.openxmlformats.org/drawingml/2006/main" prst="line">
              <a:avLst/>
            </a:prstGeom>
            <a:noFill xmlns:a="http://schemas.openxmlformats.org/drawingml/2006/main"/>
            <a:ln xmlns:a="http://schemas.openxmlformats.org/drawingml/2006/main" w="19050" cap="flat" cmpd="sng" algn="ctr">
              <a:solidFill>
                <a:schemeClr val="bg1">
                  <a:lumMod val="50000"/>
                </a:schemeClr>
              </a:solidFill>
              <a:prstDash val="solid"/>
              <a:round/>
              <a:headEnd type="none" w="med" len="med"/>
              <a:tailEnd type="none" w="med" len="med"/>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grpSp>
      <cdr:cxnSp macro="">
        <cdr:nvCxnSpPr>
          <cdr:cNvPr id="21" name="Straight Connector 20"/>
          <cdr:cNvCxnSpPr/>
        </cdr:nvCxnSpPr>
        <cdr:spPr>
          <a:xfrm xmlns:a="http://schemas.openxmlformats.org/drawingml/2006/main">
            <a:off x="17953" y="163756"/>
            <a:ext cx="371292" cy="0"/>
          </a:xfrm>
          <a:prstGeom xmlns:a="http://schemas.openxmlformats.org/drawingml/2006/main" prst="line">
            <a:avLst/>
          </a:prstGeom>
          <a:ln xmlns:a="http://schemas.openxmlformats.org/drawingml/2006/main" w="38100">
            <a:solidFill>
              <a:srgbClr val="1A3D68"/>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Straight Connector 21"/>
          <cdr:cNvCxnSpPr/>
        </cdr:nvCxnSpPr>
        <cdr:spPr>
          <a:xfrm xmlns:a="http://schemas.openxmlformats.org/drawingml/2006/main" rot="21540000">
            <a:off x="25347" y="326795"/>
            <a:ext cx="371292" cy="10366"/>
          </a:xfrm>
          <a:prstGeom xmlns:a="http://schemas.openxmlformats.org/drawingml/2006/main" prst="line">
            <a:avLst/>
          </a:prstGeom>
          <a:ln xmlns:a="http://schemas.openxmlformats.org/drawingml/2006/main" w="28575">
            <a:solidFill>
              <a:srgbClr val="1A3D68"/>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0.03993</cdr:x>
      <cdr:y>0.84153</cdr:y>
    </cdr:from>
    <cdr:to>
      <cdr:x>0.09128</cdr:x>
      <cdr:y>0.88572</cdr:y>
    </cdr:to>
    <cdr:sp macro="" textlink="">
      <cdr:nvSpPr>
        <cdr:cNvPr id="3" name="TextBox 1"/>
        <cdr:cNvSpPr txBox="1"/>
      </cdr:nvSpPr>
      <cdr:spPr>
        <a:xfrm xmlns:a="http://schemas.openxmlformats.org/drawingml/2006/main">
          <a:off x="370825" y="5089889"/>
          <a:ext cx="476900" cy="26727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a:latin typeface="Arial" pitchFamily="34" charset="0"/>
              <a:cs typeface="Arial" pitchFamily="34" charset="0"/>
            </a:rPr>
            <a:t>0</a:t>
          </a:r>
        </a:p>
      </cdr:txBody>
    </cdr:sp>
  </cdr:relSizeAnchor>
  <cdr:relSizeAnchor xmlns:cdr="http://schemas.openxmlformats.org/drawingml/2006/chartDrawing">
    <cdr:from>
      <cdr:x>0.07533</cdr:x>
      <cdr:y>0.79247</cdr:y>
    </cdr:from>
    <cdr:to>
      <cdr:x>0.11627</cdr:x>
      <cdr:y>0.84881</cdr:y>
    </cdr:to>
    <cdr:sp macro="" textlink="">
      <cdr:nvSpPr>
        <cdr:cNvPr id="9" name="TextBox 2"/>
        <cdr:cNvSpPr txBox="1"/>
      </cdr:nvSpPr>
      <cdr:spPr>
        <a:xfrm xmlns:a="http://schemas.openxmlformats.org/drawingml/2006/main">
          <a:off x="702523" y="4824352"/>
          <a:ext cx="381815" cy="3429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400">
              <a:solidFill>
                <a:sysClr val="windowText" lastClr="000000"/>
              </a:solidFill>
              <a:latin typeface="Arial" pitchFamily="34" charset="0"/>
              <a:cs typeface="Arial" pitchFamily="34" charset="0"/>
            </a:rPr>
            <a:t>⸗</a:t>
          </a:r>
        </a:p>
      </cdr:txBody>
    </cdr:sp>
  </cdr:relSizeAnchor>
  <cdr:relSizeAnchor xmlns:cdr="http://schemas.openxmlformats.org/drawingml/2006/chartDrawing">
    <cdr:from>
      <cdr:x>0.60519</cdr:x>
      <cdr:y>0.64837</cdr:y>
    </cdr:from>
    <cdr:to>
      <cdr:x>0.82144</cdr:x>
      <cdr:y>0.85036</cdr:y>
    </cdr:to>
    <cdr:grpSp>
      <cdr:nvGrpSpPr>
        <cdr:cNvPr id="13" name="Group 12"/>
        <cdr:cNvGrpSpPr/>
      </cdr:nvGrpSpPr>
      <cdr:grpSpPr>
        <a:xfrm xmlns:a="http://schemas.openxmlformats.org/drawingml/2006/main">
          <a:off x="5620324" y="3921585"/>
          <a:ext cx="2008287" cy="1221711"/>
          <a:chOff x="1" y="0"/>
          <a:chExt cx="1438069" cy="1231652"/>
        </a:xfrm>
      </cdr:grpSpPr>
      <cdr:grpSp>
        <cdr:nvGrpSpPr>
          <cdr:cNvPr id="20" name="Group 19"/>
          <cdr:cNvGrpSpPr/>
        </cdr:nvGrpSpPr>
        <cdr:grpSpPr>
          <a:xfrm xmlns:a="http://schemas.openxmlformats.org/drawingml/2006/main">
            <a:off x="1" y="0"/>
            <a:ext cx="1438069" cy="1231652"/>
            <a:chOff x="0" y="0"/>
            <a:chExt cx="1810115" cy="1205074"/>
          </a:xfrm>
        </cdr:grpSpPr>
        <cdr:sp macro="" textlink="">
          <cdr:nvSpPr>
            <cdr:cNvPr id="26" name="TextBox 2"/>
            <cdr:cNvSpPr txBox="1"/>
          </cdr:nvSpPr>
          <cdr:spPr>
            <a:xfrm xmlns:a="http://schemas.openxmlformats.org/drawingml/2006/main">
              <a:off x="476537" y="0"/>
              <a:ext cx="1333578" cy="1205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Arial" panose="020B0604020202020204" pitchFamily="34" charset="0"/>
                  <a:cs typeface="Arial" panose="020B0604020202020204" pitchFamily="34" charset="0"/>
                </a:rPr>
                <a:t>Scotland</a:t>
              </a:r>
            </a:p>
            <a:p xmlns:a="http://schemas.openxmlformats.org/drawingml/2006/main">
              <a:r>
                <a:rPr lang="en-GB" sz="1200">
                  <a:latin typeface="Arial" panose="020B0604020202020204" pitchFamily="34" charset="0"/>
                  <a:cs typeface="Arial" panose="020B0604020202020204" pitchFamily="34" charset="0"/>
                </a:rPr>
                <a:t>UK</a:t>
              </a:r>
            </a:p>
            <a:p xmlns:a="http://schemas.openxmlformats.org/drawingml/2006/main">
              <a:r>
                <a:rPr lang="en-GB" sz="1200">
                  <a:latin typeface="Arial" panose="020B0604020202020204" pitchFamily="34" charset="0"/>
                  <a:cs typeface="Arial" panose="020B0604020202020204" pitchFamily="34" charset="0"/>
                </a:rPr>
                <a:t>EU15</a:t>
              </a:r>
              <a:r>
                <a:rPr lang="en-GB" sz="1200" baseline="0">
                  <a:latin typeface="Arial" panose="020B0604020202020204" pitchFamily="34" charset="0"/>
                  <a:cs typeface="Arial" panose="020B0604020202020204" pitchFamily="34" charset="0"/>
                </a:rPr>
                <a:t> Countries</a:t>
              </a:r>
            </a:p>
            <a:p xmlns:a="http://schemas.openxmlformats.org/drawingml/2006/main">
              <a:r>
                <a:rPr lang="en-GB" sz="1200" baseline="0">
                  <a:latin typeface="Arial" panose="020B0604020202020204" pitchFamily="34" charset="0"/>
                  <a:cs typeface="Arial" panose="020B0604020202020204" pitchFamily="34" charset="0"/>
                </a:rPr>
                <a:t>EU8 Countries</a:t>
              </a:r>
            </a:p>
            <a:p xmlns:a="http://schemas.openxmlformats.org/drawingml/2006/main">
              <a:r>
                <a:rPr lang="en-GB" sz="1200" baseline="0">
                  <a:latin typeface="Arial" panose="020B0604020202020204" pitchFamily="34" charset="0"/>
                  <a:cs typeface="Arial" panose="020B0604020202020204" pitchFamily="34" charset="0"/>
                </a:rPr>
                <a:t>EU2 Countries</a:t>
              </a:r>
            </a:p>
            <a:p xmlns:a="http://schemas.openxmlformats.org/drawingml/2006/main">
              <a:r>
                <a:rPr lang="en-GB" sz="1200" baseline="0">
                  <a:latin typeface="Arial" panose="020B0604020202020204" pitchFamily="34" charset="0"/>
                  <a:cs typeface="Arial" panose="020B0604020202020204" pitchFamily="34" charset="0"/>
                </a:rPr>
                <a:t>EU other Countries</a:t>
              </a:r>
              <a:endParaRPr lang="en-GB" sz="1200">
                <a:latin typeface="Arial" panose="020B0604020202020204" pitchFamily="34" charset="0"/>
                <a:cs typeface="Arial" panose="020B0604020202020204" pitchFamily="34" charset="0"/>
              </a:endParaRPr>
            </a:p>
          </cdr:txBody>
        </cdr:sp>
        <cdr:cxnSp macro="">
          <cdr:nvCxnSpPr>
            <cdr:cNvPr id="27" name="Straight Connector 26"/>
            <cdr:cNvCxnSpPr/>
          </cdr:nvCxnSpPr>
          <cdr:spPr bwMode="auto">
            <a:xfrm xmlns:a="http://schemas.openxmlformats.org/drawingml/2006/main" flipV="1">
              <a:off x="6957" y="449806"/>
              <a:ext cx="467349" cy="1091"/>
            </a:xfrm>
            <a:prstGeom xmlns:a="http://schemas.openxmlformats.org/drawingml/2006/main" prst="line">
              <a:avLst/>
            </a:prstGeom>
            <a:noFill xmlns:a="http://schemas.openxmlformats.org/drawingml/2006/main"/>
            <a:ln xmlns:a="http://schemas.openxmlformats.org/drawingml/2006/main" w="19050" cap="flat" cmpd="sng" algn="ctr">
              <a:solidFill>
                <a:schemeClr val="accent2">
                  <a:lumMod val="75000"/>
                </a:schemeClr>
              </a:solidFill>
              <a:prstDash val="solid"/>
              <a:round/>
              <a:headEnd type="none" w="med" len="med"/>
              <a:tailEnd type="none" w="med" len="med"/>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cxnSp macro="">
          <cdr:nvCxnSpPr>
            <cdr:cNvPr id="28" name="Straight Connector 27"/>
            <cdr:cNvCxnSpPr/>
          </cdr:nvCxnSpPr>
          <cdr:spPr bwMode="auto">
            <a:xfrm xmlns:a="http://schemas.openxmlformats.org/drawingml/2006/main">
              <a:off x="4690" y="607365"/>
              <a:ext cx="467349" cy="0"/>
            </a:xfrm>
            <a:prstGeom xmlns:a="http://schemas.openxmlformats.org/drawingml/2006/main" prst="line">
              <a:avLst/>
            </a:prstGeom>
            <a:noFill xmlns:a="http://schemas.openxmlformats.org/drawingml/2006/main"/>
            <a:ln xmlns:a="http://schemas.openxmlformats.org/drawingml/2006/main" w="19050" cap="flat" cmpd="sng" algn="ctr">
              <a:solidFill>
                <a:srgbClr val="00B050"/>
              </a:solidFill>
              <a:prstDash val="solid"/>
              <a:round/>
              <a:headEnd type="none" w="med" len="med"/>
              <a:tailEnd type="none" w="med" len="med"/>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cxnSp macro="">
          <cdr:nvCxnSpPr>
            <cdr:cNvPr id="29" name="Straight Connector 28"/>
            <cdr:cNvCxnSpPr/>
          </cdr:nvCxnSpPr>
          <cdr:spPr bwMode="auto">
            <a:xfrm xmlns:a="http://schemas.openxmlformats.org/drawingml/2006/main" flipV="1">
              <a:off x="1852" y="782088"/>
              <a:ext cx="467349" cy="1920"/>
            </a:xfrm>
            <a:prstGeom xmlns:a="http://schemas.openxmlformats.org/drawingml/2006/main" prst="line">
              <a:avLst/>
            </a:prstGeom>
            <a:noFill xmlns:a="http://schemas.openxmlformats.org/drawingml/2006/main"/>
            <a:ln xmlns:a="http://schemas.openxmlformats.org/drawingml/2006/main" w="19050" cap="flat" cmpd="sng" algn="ctr">
              <a:solidFill>
                <a:srgbClr val="FFC000"/>
              </a:solidFill>
              <a:prstDash val="solid"/>
              <a:round/>
              <a:headEnd type="none" w="med" len="med"/>
              <a:tailEnd type="none" w="med" len="med"/>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cxnSp macro="">
          <cdr:nvCxnSpPr>
            <cdr:cNvPr id="30" name="Straight Connector 29"/>
            <cdr:cNvCxnSpPr/>
          </cdr:nvCxnSpPr>
          <cdr:spPr bwMode="auto">
            <a:xfrm xmlns:a="http://schemas.openxmlformats.org/drawingml/2006/main">
              <a:off x="0" y="961610"/>
              <a:ext cx="467349" cy="0"/>
            </a:xfrm>
            <a:prstGeom xmlns:a="http://schemas.openxmlformats.org/drawingml/2006/main" prst="line">
              <a:avLst/>
            </a:prstGeom>
            <a:noFill xmlns:a="http://schemas.openxmlformats.org/drawingml/2006/main"/>
            <a:ln xmlns:a="http://schemas.openxmlformats.org/drawingml/2006/main" w="19050" cap="flat" cmpd="sng" algn="ctr">
              <a:solidFill>
                <a:schemeClr val="bg1">
                  <a:lumMod val="50000"/>
                </a:schemeClr>
              </a:solidFill>
              <a:prstDash val="solid"/>
              <a:round/>
              <a:headEnd type="none" w="med" len="med"/>
              <a:tailEnd type="none" w="med" len="med"/>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grpSp>
      <cdr:cxnSp macro="">
        <cdr:nvCxnSpPr>
          <cdr:cNvPr id="23" name="Straight Connector 22"/>
          <cdr:cNvCxnSpPr/>
        </cdr:nvCxnSpPr>
        <cdr:spPr>
          <a:xfrm xmlns:a="http://schemas.openxmlformats.org/drawingml/2006/main">
            <a:off x="2833" y="131447"/>
            <a:ext cx="371292" cy="0"/>
          </a:xfrm>
          <a:prstGeom xmlns:a="http://schemas.openxmlformats.org/drawingml/2006/main" prst="line">
            <a:avLst/>
          </a:prstGeom>
          <a:ln xmlns:a="http://schemas.openxmlformats.org/drawingml/2006/main" w="38100">
            <a:solidFill>
              <a:srgbClr val="1A3D68"/>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4" name="Straight Connector 23"/>
          <cdr:cNvCxnSpPr/>
        </cdr:nvCxnSpPr>
        <cdr:spPr>
          <a:xfrm xmlns:a="http://schemas.openxmlformats.org/drawingml/2006/main" rot="21540000">
            <a:off x="8121" y="294534"/>
            <a:ext cx="371292" cy="10454"/>
          </a:xfrm>
          <a:prstGeom xmlns:a="http://schemas.openxmlformats.org/drawingml/2006/main" prst="line">
            <a:avLst/>
          </a:prstGeom>
          <a:ln xmlns:a="http://schemas.openxmlformats.org/drawingml/2006/main" w="28575">
            <a:solidFill>
              <a:srgbClr val="1A3D68"/>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4.xml><?xml version="1.0" encoding="utf-8"?>
<xdr:wsDr xmlns:xdr="http://schemas.openxmlformats.org/drawingml/2006/spreadsheetDrawing" xmlns:a="http://schemas.openxmlformats.org/drawingml/2006/main">
  <xdr:absoluteAnchor>
    <xdr:pos x="0" y="0"/>
    <xdr:ext cx="8658225" cy="62769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0.42332</cdr:x>
      <cdr:y>0.08211</cdr:y>
    </cdr:from>
    <cdr:to>
      <cdr:x>0.54125</cdr:x>
      <cdr:y>0.81587</cdr:y>
    </cdr:to>
    <cdr:grpSp>
      <cdr:nvGrpSpPr>
        <cdr:cNvPr id="3" name="Group 2"/>
        <cdr:cNvGrpSpPr/>
      </cdr:nvGrpSpPr>
      <cdr:grpSpPr>
        <a:xfrm xmlns:a="http://schemas.openxmlformats.org/drawingml/2006/main">
          <a:off x="3665200" y="515402"/>
          <a:ext cx="1021064" cy="4605794"/>
          <a:chOff x="3531863" y="517749"/>
          <a:chExt cx="1021065" cy="4626760"/>
        </a:xfrm>
      </cdr:grpSpPr>
      <cdr:sp macro="" textlink="">
        <cdr:nvSpPr>
          <cdr:cNvPr id="5122" name="Line 2"/>
          <cdr:cNvSpPr>
            <a:spLocks xmlns:a="http://schemas.openxmlformats.org/drawingml/2006/main" noChangeShapeType="1"/>
          </cdr:cNvSpPr>
        </cdr:nvSpPr>
        <cdr:spPr bwMode="auto">
          <a:xfrm xmlns:a="http://schemas.openxmlformats.org/drawingml/2006/main" flipV="1">
            <a:off x="4014473" y="752504"/>
            <a:ext cx="0" cy="4392005"/>
          </a:xfrm>
          <a:prstGeom xmlns:a="http://schemas.openxmlformats.org/drawingml/2006/main" prst="line">
            <a:avLst/>
          </a:prstGeom>
          <a:noFill xmlns:a="http://schemas.openxmlformats.org/drawingml/2006/main"/>
          <a:ln xmlns:a="http://schemas.openxmlformats.org/drawingml/2006/main" w="38100">
            <a:solidFill>
              <a:srgbClr val="393A6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sp macro="" textlink="">
        <cdr:nvSpPr>
          <cdr:cNvPr id="5124" name="Text Box 4"/>
          <cdr:cNvSpPr txBox="1">
            <a:spLocks xmlns:a="http://schemas.openxmlformats.org/drawingml/2006/main" noChangeArrowheads="1"/>
          </cdr:cNvSpPr>
        </cdr:nvSpPr>
        <cdr:spPr bwMode="auto">
          <a:xfrm xmlns:a="http://schemas.openxmlformats.org/drawingml/2006/main">
            <a:off x="3531863" y="517749"/>
            <a:ext cx="1021065" cy="234755"/>
          </a:xfrm>
          <a:prstGeom xmlns:a="http://schemas.openxmlformats.org/drawingml/2006/main" prst="rect">
            <a:avLst/>
          </a:prstGeom>
          <a:noFill xmlns:a="http://schemas.openxmlformats.org/drawingml/2006/main"/>
          <a:ln xmlns:a="http://schemas.openxmlformats.org/drawingml/2006/main" w="9525">
            <a:noFill/>
            <a:miter lim="800000"/>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GB" sz="1200" b="1" i="0" u="none" strike="noStrike" baseline="0">
                <a:solidFill>
                  <a:srgbClr val="434481"/>
                </a:solidFill>
                <a:latin typeface="Arial" panose="020B0604020202020204" pitchFamily="34" charset="0"/>
                <a:ea typeface="Segoe UI" panose="020B0502040204020203" pitchFamily="34" charset="0"/>
                <a:cs typeface="Arial" panose="020B0604020202020204" pitchFamily="34" charset="0"/>
              </a:rPr>
              <a:t>SCOTLAND</a:t>
            </a:r>
            <a:r>
              <a:rPr lang="en-GB" sz="1200" b="1" i="0" u="none" strike="noStrike" baseline="30000">
                <a:solidFill>
                  <a:srgbClr val="434481"/>
                </a:solidFill>
                <a:latin typeface="Arial" panose="020B0604020202020204" pitchFamily="34" charset="0"/>
                <a:ea typeface="Segoe UI" panose="020B0502040204020203" pitchFamily="34" charset="0"/>
                <a:cs typeface="Arial" panose="020B0604020202020204" pitchFamily="34" charset="0"/>
              </a:rPr>
              <a:t>2</a:t>
            </a:r>
            <a:endParaRPr lang="en-GB" sz="1200" b="1" baseline="30000">
              <a:solidFill>
                <a:srgbClr val="434481"/>
              </a:solidFill>
              <a:latin typeface="Arial" panose="020B0604020202020204" pitchFamily="34" charset="0"/>
              <a:ea typeface="Segoe UI" panose="020B0502040204020203" pitchFamily="34" charset="0"/>
              <a:cs typeface="Arial" panose="020B0604020202020204" pitchFamily="34" charset="0"/>
            </a:endParaRPr>
          </a:p>
        </cdr:txBody>
      </cdr:sp>
    </cdr:grpSp>
  </cdr:relSizeAnchor>
  <cdr:relSizeAnchor xmlns:cdr="http://schemas.openxmlformats.org/drawingml/2006/chartDrawing">
    <cdr:from>
      <cdr:x>0.34182</cdr:x>
      <cdr:y>0.4018</cdr:y>
    </cdr:from>
    <cdr:to>
      <cdr:x>0.41682</cdr:x>
      <cdr:y>0.44445</cdr:y>
    </cdr:to>
    <cdr:sp macro="" textlink="">
      <cdr:nvSpPr>
        <cdr:cNvPr id="5127" name="Text Box 7"/>
        <cdr:cNvSpPr txBox="1">
          <a:spLocks xmlns:a="http://schemas.openxmlformats.org/drawingml/2006/main" noChangeArrowheads="1"/>
        </cdr:cNvSpPr>
      </cdr:nvSpPr>
      <cdr:spPr bwMode="auto">
        <a:xfrm xmlns:a="http://schemas.openxmlformats.org/drawingml/2006/main">
          <a:off x="2959574" y="2533570"/>
          <a:ext cx="649367" cy="2689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GB" sz="1400" b="1" i="0" u="none" strike="noStrike" baseline="0">
              <a:solidFill>
                <a:srgbClr val="434481"/>
              </a:solidFill>
              <a:latin typeface="Arial" panose="020B0604020202020204" pitchFamily="34" charset="0"/>
              <a:ea typeface="Segoe UI" panose="020B0502040204020203" pitchFamily="34" charset="0"/>
              <a:cs typeface="Arial" panose="020B0604020202020204" pitchFamily="34" charset="0"/>
            </a:rPr>
            <a:t>MALE</a:t>
          </a:r>
          <a:endParaRPr lang="en-GB" sz="1400">
            <a:solidFill>
              <a:srgbClr val="434481"/>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0.85645</cdr:x>
      <cdr:y>0.40598</cdr:y>
    </cdr:from>
    <cdr:to>
      <cdr:x>0.9487</cdr:x>
      <cdr:y>0.44323</cdr:y>
    </cdr:to>
    <cdr:sp macro="" textlink="">
      <cdr:nvSpPr>
        <cdr:cNvPr id="5128" name="Text Box 8"/>
        <cdr:cNvSpPr txBox="1">
          <a:spLocks xmlns:a="http://schemas.openxmlformats.org/drawingml/2006/main" noChangeArrowheads="1"/>
        </cdr:cNvSpPr>
      </cdr:nvSpPr>
      <cdr:spPr bwMode="auto">
        <a:xfrm xmlns:a="http://schemas.openxmlformats.org/drawingml/2006/main">
          <a:off x="7415314" y="2559945"/>
          <a:ext cx="798721" cy="2348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GB" sz="1400" b="1" i="0" u="none" strike="noStrike" baseline="0">
              <a:solidFill>
                <a:srgbClr val="6F70B4"/>
              </a:solidFill>
              <a:latin typeface="Arial" panose="020B0604020202020204" pitchFamily="34" charset="0"/>
              <a:ea typeface="Segoe UI" panose="020B0502040204020203" pitchFamily="34" charset="0"/>
              <a:cs typeface="Arial" panose="020B0604020202020204" pitchFamily="34" charset="0"/>
            </a:rPr>
            <a:t>FEMALE</a:t>
          </a:r>
          <a:endParaRPr lang="en-GB" sz="1400">
            <a:solidFill>
              <a:srgbClr val="6F70B4"/>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cdr:x>
      <cdr:y>0.84901</cdr:y>
    </cdr:from>
    <cdr:to>
      <cdr:x>1</cdr:x>
      <cdr:y>1</cdr:y>
    </cdr:to>
    <cdr:sp macro="" textlink="">
      <cdr:nvSpPr>
        <cdr:cNvPr id="5130" name="Text Box 10"/>
        <cdr:cNvSpPr txBox="1">
          <a:spLocks xmlns:a="http://schemas.openxmlformats.org/drawingml/2006/main" noChangeArrowheads="1"/>
        </cdr:cNvSpPr>
      </cdr:nvSpPr>
      <cdr:spPr bwMode="auto">
        <a:xfrm xmlns:a="http://schemas.openxmlformats.org/drawingml/2006/main">
          <a:off x="0" y="5329243"/>
          <a:ext cx="8658225" cy="9477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rgbClr val="000000"/>
              </a:solidFill>
              <a:effectLst/>
              <a:uLnTx/>
              <a:uFillTx/>
              <a:latin typeface="Arial" panose="020B0604020202020204" pitchFamily="34" charset="0"/>
              <a:ea typeface="Segoe UI" panose="020B0502040204020203" pitchFamily="34" charset="0"/>
              <a:cs typeface="Arial" panose="020B0604020202020204" pitchFamily="34" charset="0"/>
            </a:rPr>
            <a:t>Footnotes</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panose="020B0604020202020204" pitchFamily="34" charset="0"/>
              <a:ea typeface="Segoe UI" panose="020B0502040204020203" pitchFamily="34" charset="0"/>
              <a:cs typeface="Arial" panose="020B0604020202020204" pitchFamily="34" charset="0"/>
            </a:rPr>
            <a:t>1) Life expectancy at birth is an estimate which is subject to a margin of error. The accuracy of results can be indicated by calculating a confidence interval which provides a range within which the true value underlying life expectancy would lie (with 95% probability).</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panose="020B0604020202020204" pitchFamily="34" charset="0"/>
              <a:ea typeface="Segoe UI" panose="020B0502040204020203" pitchFamily="34" charset="0"/>
              <a:cs typeface="Arial" panose="020B0604020202020204" pitchFamily="34" charset="0"/>
            </a:rPr>
            <a:t>2) T</a:t>
          </a:r>
          <a:r>
            <a:rPr lang="en-GB" sz="1000" baseline="0">
              <a:effectLst/>
              <a:latin typeface="Arial" panose="020B0604020202020204" pitchFamily="34" charset="0"/>
              <a:ea typeface="Segoe UI" panose="020B0502040204020203" pitchFamily="34" charset="0"/>
              <a:cs typeface="Arial" panose="020B0604020202020204" pitchFamily="34" charset="0"/>
            </a:rPr>
            <a:t>he Scotland-level life expectancy estimates are for use only as a comparator for the corresponding sub-Scotland-level figures. The definitive Scotland-level life expectancy estimate (based on National Life Tables) is published by the Office for National Statistics.</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lang="en-GB" sz="1000" baseline="0">
              <a:effectLst/>
              <a:latin typeface="Arial" panose="020B0604020202020204" pitchFamily="34" charset="0"/>
              <a:ea typeface="Segoe UI" panose="020B0502040204020203" pitchFamily="34" charset="0"/>
              <a:cs typeface="Arial" panose="020B0604020202020204" pitchFamily="34" charset="0"/>
            </a:rPr>
            <a:t>3) Ordered by lowest to highest male life expectancy.</a:t>
          </a:r>
        </a:p>
      </cdr:txBody>
    </cdr:sp>
  </cdr:relSizeAnchor>
  <cdr:relSizeAnchor xmlns:cdr="http://schemas.openxmlformats.org/drawingml/2006/chartDrawing">
    <cdr:from>
      <cdr:x>0.64065</cdr:x>
      <cdr:y>0.08355</cdr:y>
    </cdr:from>
    <cdr:to>
      <cdr:x>0.75468</cdr:x>
      <cdr:y>0.81434</cdr:y>
    </cdr:to>
    <cdr:grpSp>
      <cdr:nvGrpSpPr>
        <cdr:cNvPr id="4" name="Group 3"/>
        <cdr:cNvGrpSpPr/>
      </cdr:nvGrpSpPr>
      <cdr:grpSpPr>
        <a:xfrm xmlns:a="http://schemas.openxmlformats.org/drawingml/2006/main">
          <a:off x="5546892" y="524441"/>
          <a:ext cx="987297" cy="4587151"/>
          <a:chOff x="5518320" y="517307"/>
          <a:chExt cx="987297" cy="4615530"/>
        </a:xfrm>
      </cdr:grpSpPr>
      <cdr:sp macro="" textlink="">
        <cdr:nvSpPr>
          <cdr:cNvPr id="5121" name="Line 1"/>
          <cdr:cNvSpPr>
            <a:spLocks xmlns:a="http://schemas.openxmlformats.org/drawingml/2006/main" noChangeShapeType="1"/>
          </cdr:cNvSpPr>
        </cdr:nvSpPr>
        <cdr:spPr bwMode="auto">
          <a:xfrm xmlns:a="http://schemas.openxmlformats.org/drawingml/2006/main" flipV="1">
            <a:off x="6037730" y="704827"/>
            <a:ext cx="1126" cy="4428010"/>
          </a:xfrm>
          <a:prstGeom xmlns:a="http://schemas.openxmlformats.org/drawingml/2006/main" prst="line">
            <a:avLst/>
          </a:prstGeom>
          <a:noFill xmlns:a="http://schemas.openxmlformats.org/drawingml/2006/main"/>
          <a:ln xmlns:a="http://schemas.openxmlformats.org/drawingml/2006/main" w="38100">
            <a:solidFill>
              <a:srgbClr val="6F70B4"/>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sp macro="" textlink="">
        <cdr:nvSpPr>
          <cdr:cNvPr id="8" name="Text Box 4"/>
          <cdr:cNvSpPr txBox="1">
            <a:spLocks xmlns:a="http://schemas.openxmlformats.org/drawingml/2006/main" noChangeArrowheads="1"/>
          </cdr:cNvSpPr>
        </cdr:nvSpPr>
        <cdr:spPr bwMode="auto">
          <a:xfrm xmlns:a="http://schemas.openxmlformats.org/drawingml/2006/main">
            <a:off x="5518320" y="517307"/>
            <a:ext cx="987297" cy="2065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1200" b="1" i="0" u="none" strike="noStrike" baseline="0">
                <a:solidFill>
                  <a:srgbClr val="6F70B4"/>
                </a:solidFill>
                <a:latin typeface="Arial" panose="020B0604020202020204" pitchFamily="34" charset="0"/>
                <a:ea typeface="Segoe UI" panose="020B0502040204020203" pitchFamily="34" charset="0"/>
                <a:cs typeface="Arial" panose="020B0604020202020204" pitchFamily="34" charset="0"/>
              </a:rPr>
              <a:t>SCOTLAND</a:t>
            </a:r>
            <a:r>
              <a:rPr lang="en-GB" sz="1200" b="1" i="0" u="none" strike="noStrike" baseline="30000">
                <a:solidFill>
                  <a:srgbClr val="6F70B4"/>
                </a:solidFill>
                <a:latin typeface="Arial" panose="020B0604020202020204" pitchFamily="34" charset="0"/>
                <a:ea typeface="Segoe UI" panose="020B0502040204020203" pitchFamily="34" charset="0"/>
                <a:cs typeface="Arial" panose="020B0604020202020204" pitchFamily="34" charset="0"/>
              </a:rPr>
              <a:t>2</a:t>
            </a:r>
            <a:endParaRPr lang="en-GB" sz="1200" b="1" baseline="30000">
              <a:solidFill>
                <a:srgbClr val="6F70B4"/>
              </a:solidFill>
              <a:latin typeface="Arial" panose="020B0604020202020204" pitchFamily="34" charset="0"/>
              <a:ea typeface="Segoe UI" panose="020B0502040204020203" pitchFamily="34" charset="0"/>
              <a:cs typeface="Arial" panose="020B0604020202020204" pitchFamily="34" charset="0"/>
            </a:endParaRPr>
          </a:p>
        </cdr:txBody>
      </cdr:sp>
    </cdr:grpSp>
  </cdr:relSizeAnchor>
  <cdr:relSizeAnchor xmlns:cdr="http://schemas.openxmlformats.org/drawingml/2006/chartDrawing">
    <cdr:from>
      <cdr:x>0.0041</cdr:x>
      <cdr:y>0</cdr:y>
    </cdr:from>
    <cdr:to>
      <cdr:x>0.99965</cdr:x>
      <cdr:y>0.09214</cdr:y>
    </cdr:to>
    <cdr:sp macro="" textlink="">
      <cdr:nvSpPr>
        <cdr:cNvPr id="2" name="TextBox 1"/>
        <cdr:cNvSpPr txBox="1"/>
      </cdr:nvSpPr>
      <cdr:spPr>
        <a:xfrm xmlns:a="http://schemas.openxmlformats.org/drawingml/2006/main">
          <a:off x="35499" y="0"/>
          <a:ext cx="8619696" cy="581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GB" sz="1400" b="1" i="0" baseline="0">
              <a:effectLst/>
              <a:latin typeface="Arial" panose="020B0604020202020204" pitchFamily="34" charset="0"/>
              <a:ea typeface="Segoe UI" panose="020B0502040204020203" pitchFamily="34" charset="0"/>
              <a:cs typeface="Arial" panose="020B0604020202020204" pitchFamily="34" charset="0"/>
            </a:rPr>
            <a:t>Figure 4.4: Life expectancy at birth by council area with 95 per cent confidence intervals (CI)</a:t>
          </a:r>
          <a:r>
            <a:rPr lang="en-GB" sz="1400" b="1" i="0" baseline="30000">
              <a:effectLst/>
              <a:latin typeface="Arial" panose="020B0604020202020204" pitchFamily="34" charset="0"/>
              <a:ea typeface="Segoe UI" panose="020B0502040204020203" pitchFamily="34" charset="0"/>
              <a:cs typeface="Arial" panose="020B0604020202020204" pitchFamily="34" charset="0"/>
            </a:rPr>
            <a:t>1</a:t>
          </a:r>
          <a:r>
            <a:rPr lang="en-GB" sz="1400" b="1" i="0" baseline="0">
              <a:effectLst/>
              <a:latin typeface="Arial" panose="020B0604020202020204" pitchFamily="34" charset="0"/>
              <a:ea typeface="Segoe UI" panose="020B0502040204020203" pitchFamily="34" charset="0"/>
              <a:cs typeface="Arial" panose="020B0604020202020204" pitchFamily="34" charset="0"/>
            </a:rPr>
            <a:t> , 2014-2016, males and females</a:t>
          </a:r>
          <a:r>
            <a:rPr lang="en-GB" sz="1400" b="1" i="0" baseline="30000">
              <a:effectLst/>
              <a:latin typeface="Arial" panose="020B0604020202020204" pitchFamily="34" charset="0"/>
              <a:ea typeface="Segoe UI" panose="020B0502040204020203" pitchFamily="34" charset="0"/>
              <a:cs typeface="Arial" panose="020B0604020202020204" pitchFamily="34" charset="0"/>
            </a:rPr>
            <a:t>3 </a:t>
          </a:r>
          <a:r>
            <a:rPr lang="en-GB" sz="1400" b="1" i="0" baseline="0">
              <a:effectLst/>
              <a:latin typeface="Arial" panose="020B0604020202020204" pitchFamily="34" charset="0"/>
              <a:ea typeface="Segoe UI" panose="020B0502040204020203" pitchFamily="34" charset="0"/>
              <a:cs typeface="Arial" panose="020B0604020202020204" pitchFamily="34" charset="0"/>
            </a:rPr>
            <a:t>(ordered by male LE)</a:t>
          </a:r>
          <a:endParaRPr lang="en-GB" sz="1400" baseline="30000">
            <a:effectLst/>
            <a:latin typeface="Arial" panose="020B0604020202020204" pitchFamily="34" charset="0"/>
            <a:ea typeface="Segoe UI" panose="020B0502040204020203" pitchFamily="34" charset="0"/>
            <a:cs typeface="Arial" panose="020B0604020202020204" pitchFamily="34" charset="0"/>
          </a:endParaRPr>
        </a:p>
        <a:p xmlns:a="http://schemas.openxmlformats.org/drawingml/2006/main">
          <a:endParaRPr lang="en-GB" sz="1400">
            <a:latin typeface="Arial" panose="020B0604020202020204" pitchFamily="34" charset="0"/>
            <a:ea typeface="Segoe UI" panose="020B0502040204020203" pitchFamily="34" charset="0"/>
            <a:cs typeface="Arial" panose="020B0604020202020204" pitchFamily="34" charset="0"/>
          </a:endParaRPr>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0.29095</cdr:x>
      <cdr:y>0.4965</cdr:y>
    </cdr:from>
    <cdr:to>
      <cdr:x>0.36345</cdr:x>
      <cdr:y>0.53125</cdr:y>
    </cdr:to>
    <cdr:sp macro="" textlink="">
      <cdr:nvSpPr>
        <cdr:cNvPr id="9217" name="Text Box 1"/>
        <cdr:cNvSpPr txBox="1">
          <a:spLocks xmlns:a="http://schemas.openxmlformats.org/drawingml/2006/main" noChangeArrowheads="1"/>
        </cdr:cNvSpPr>
      </cdr:nvSpPr>
      <cdr:spPr bwMode="auto">
        <a:xfrm xmlns:a="http://schemas.openxmlformats.org/drawingml/2006/main">
          <a:off x="2700453" y="3016155"/>
          <a:ext cx="672914" cy="2111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n-GB" sz="1400" b="1" i="0" u="none" strike="noStrike" baseline="0">
              <a:solidFill>
                <a:srgbClr val="2F2F59"/>
              </a:solidFill>
              <a:latin typeface="Arial" panose="020B0604020202020204" pitchFamily="34" charset="0"/>
              <a:ea typeface="Segoe UI" panose="020B0502040204020203" pitchFamily="34" charset="0"/>
              <a:cs typeface="Arial" panose="020B0604020202020204" pitchFamily="34" charset="0"/>
            </a:rPr>
            <a:t>MALE</a:t>
          </a:r>
          <a:endParaRPr lang="en-GB">
            <a:solidFill>
              <a:srgbClr val="2F2F59"/>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0.8679</cdr:x>
      <cdr:y>0.49499</cdr:y>
    </cdr:from>
    <cdr:to>
      <cdr:x>0.97365</cdr:x>
      <cdr:y>0.53049</cdr:y>
    </cdr:to>
    <cdr:sp macro="" textlink="">
      <cdr:nvSpPr>
        <cdr:cNvPr id="9218" name="Text Box 2"/>
        <cdr:cNvSpPr txBox="1">
          <a:spLocks xmlns:a="http://schemas.openxmlformats.org/drawingml/2006/main" noChangeArrowheads="1"/>
        </cdr:cNvSpPr>
      </cdr:nvSpPr>
      <cdr:spPr bwMode="auto">
        <a:xfrm xmlns:a="http://schemas.openxmlformats.org/drawingml/2006/main">
          <a:off x="7514477" y="3121181"/>
          <a:ext cx="915608" cy="2238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n-GB" sz="1400" b="1" i="0" u="none" strike="noStrike" baseline="0">
              <a:solidFill>
                <a:srgbClr val="6F70B4"/>
              </a:solidFill>
              <a:latin typeface="Arial" panose="020B0604020202020204" pitchFamily="34" charset="0"/>
              <a:ea typeface="Segoe UI" panose="020B0502040204020203" pitchFamily="34" charset="0"/>
              <a:cs typeface="Arial" panose="020B0604020202020204" pitchFamily="34" charset="0"/>
            </a:rPr>
            <a:t>FEMALE</a:t>
          </a:r>
          <a:endParaRPr lang="en-GB" sz="1050">
            <a:solidFill>
              <a:srgbClr val="6F70B4"/>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0.70241</cdr:x>
      <cdr:y>0.1639</cdr:y>
    </cdr:from>
    <cdr:to>
      <cdr:x>0.857</cdr:x>
      <cdr:y>0.76891</cdr:y>
    </cdr:to>
    <cdr:grpSp>
      <cdr:nvGrpSpPr>
        <cdr:cNvPr id="4" name="Group 3"/>
        <cdr:cNvGrpSpPr/>
      </cdr:nvGrpSpPr>
      <cdr:grpSpPr>
        <a:xfrm xmlns:a="http://schemas.openxmlformats.org/drawingml/2006/main">
          <a:off x="6509813" y="994451"/>
          <a:ext cx="1432713" cy="3670853"/>
          <a:chOff x="6530079" y="1049463"/>
          <a:chExt cx="1434840" cy="3675332"/>
        </a:xfrm>
      </cdr:grpSpPr>
      <cdr:sp macro="" textlink="">
        <cdr:nvSpPr>
          <cdr:cNvPr id="9220" name="Line 4"/>
          <cdr:cNvSpPr>
            <a:spLocks xmlns:a="http://schemas.openxmlformats.org/drawingml/2006/main" noChangeShapeType="1"/>
          </cdr:cNvSpPr>
        </cdr:nvSpPr>
        <cdr:spPr bwMode="auto">
          <a:xfrm xmlns:a="http://schemas.openxmlformats.org/drawingml/2006/main" flipH="1" flipV="1">
            <a:off x="7069246" y="1265118"/>
            <a:ext cx="0" cy="3459677"/>
          </a:xfrm>
          <a:prstGeom xmlns:a="http://schemas.openxmlformats.org/drawingml/2006/main" prst="line">
            <a:avLst/>
          </a:prstGeom>
          <a:noFill xmlns:a="http://schemas.openxmlformats.org/drawingml/2006/main"/>
          <a:ln xmlns:a="http://schemas.openxmlformats.org/drawingml/2006/main" w="38100">
            <a:solidFill>
              <a:srgbClr val="6F70B4"/>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sp macro="" textlink="">
        <cdr:nvSpPr>
          <cdr:cNvPr id="9222" name="Text Box 6"/>
          <cdr:cNvSpPr txBox="1">
            <a:spLocks xmlns:a="http://schemas.openxmlformats.org/drawingml/2006/main" noChangeArrowheads="1"/>
          </cdr:cNvSpPr>
        </cdr:nvSpPr>
        <cdr:spPr bwMode="auto">
          <a:xfrm xmlns:a="http://schemas.openxmlformats.org/drawingml/2006/main">
            <a:off x="6530079" y="1049463"/>
            <a:ext cx="1434840" cy="20004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GB" sz="1200" b="1" i="0" u="none" strike="noStrike" baseline="0">
                <a:solidFill>
                  <a:srgbClr val="6F70B4"/>
                </a:solidFill>
                <a:latin typeface="Arial" panose="020B0604020202020204" pitchFamily="34" charset="0"/>
                <a:ea typeface="Segoe UI" panose="020B0502040204020203" pitchFamily="34" charset="0"/>
                <a:cs typeface="Arial" panose="020B0604020202020204" pitchFamily="34" charset="0"/>
              </a:rPr>
              <a:t> SCOTLAND</a:t>
            </a:r>
            <a:r>
              <a:rPr lang="en-GB" sz="1200" b="1" i="0" u="none" strike="noStrike" baseline="30000">
                <a:solidFill>
                  <a:srgbClr val="6F70B4"/>
                </a:solidFill>
                <a:latin typeface="Arial" panose="020B0604020202020204" pitchFamily="34" charset="0"/>
                <a:ea typeface="Segoe UI" panose="020B0502040204020203" pitchFamily="34" charset="0"/>
                <a:cs typeface="Arial" panose="020B0604020202020204" pitchFamily="34" charset="0"/>
              </a:rPr>
              <a:t>3</a:t>
            </a:r>
            <a:endParaRPr lang="en-GB" sz="1200" baseline="30000">
              <a:solidFill>
                <a:srgbClr val="6F70B4"/>
              </a:solidFill>
              <a:latin typeface="Arial" panose="020B0604020202020204" pitchFamily="34" charset="0"/>
              <a:ea typeface="Segoe UI" panose="020B0502040204020203" pitchFamily="34" charset="0"/>
              <a:cs typeface="Arial" panose="020B0604020202020204" pitchFamily="34" charset="0"/>
            </a:endParaRPr>
          </a:p>
        </cdr:txBody>
      </cdr:sp>
    </cdr:grpSp>
  </cdr:relSizeAnchor>
  <cdr:relSizeAnchor xmlns:cdr="http://schemas.openxmlformats.org/drawingml/2006/chartDrawing">
    <cdr:from>
      <cdr:x>0</cdr:x>
      <cdr:y>0.84772</cdr:y>
    </cdr:from>
    <cdr:to>
      <cdr:x>1</cdr:x>
      <cdr:y>1</cdr:y>
    </cdr:to>
    <cdr:sp macro="" textlink="">
      <cdr:nvSpPr>
        <cdr:cNvPr id="9226" name="Text Box 10"/>
        <cdr:cNvSpPr txBox="1">
          <a:spLocks xmlns:a="http://schemas.openxmlformats.org/drawingml/2006/main" noChangeArrowheads="1"/>
        </cdr:cNvSpPr>
      </cdr:nvSpPr>
      <cdr:spPr bwMode="auto">
        <a:xfrm xmlns:a="http://schemas.openxmlformats.org/drawingml/2006/main">
          <a:off x="0" y="5143499"/>
          <a:ext cx="9267824" cy="923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l" rtl="0">
            <a:defRPr sz="1000"/>
          </a:pPr>
          <a:r>
            <a:rPr lang="en-GB" sz="1000" b="1"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Footnotes</a:t>
          </a:r>
        </a:p>
        <a:p xmlns:a="http://schemas.openxmlformats.org/drawingml/2006/main">
          <a:pPr algn="l" rtl="0">
            <a:defRPr sz="1000"/>
          </a:pPr>
          <a:r>
            <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1) Life expectancy at birth is an estimate which is subject to a margin of error. The accuracy of results can be indicated by calculating a confidence interval which provides a range within which the true value underlying life expectancy would lie (with 95% probability).</a:t>
          </a:r>
          <a:br>
            <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br>
          <a:r>
            <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2) Scottish Government's 6-fold Urban/Rural Classification version 2014.</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3)</a:t>
          </a:r>
          <a:r>
            <a:rPr lang="en-GB" sz="1000" b="0" i="0" baseline="0">
              <a:effectLst/>
              <a:latin typeface="Arial" panose="020B0604020202020204" pitchFamily="34" charset="0"/>
              <a:ea typeface="Segoe UI" panose="020B0502040204020203" pitchFamily="34" charset="0"/>
              <a:cs typeface="Arial" panose="020B0604020202020204" pitchFamily="34" charset="0"/>
            </a:rPr>
            <a:t> T</a:t>
          </a:r>
          <a:r>
            <a:rPr lang="en-GB" sz="1000">
              <a:effectLst/>
              <a:latin typeface="Arial" panose="020B0604020202020204" pitchFamily="34" charset="0"/>
              <a:ea typeface="Segoe UI" panose="020B0502040204020203" pitchFamily="34" charset="0"/>
              <a:cs typeface="Arial" panose="020B0604020202020204" pitchFamily="34" charset="0"/>
            </a:rPr>
            <a:t>he Scotland-level life expectancy estimates are for use only as a comparator for the corresponding sub-Scotland-level figures. The definitive Scotland-level</a:t>
          </a:r>
          <a:r>
            <a:rPr lang="en-GB" sz="1000" baseline="0">
              <a:effectLst/>
              <a:latin typeface="Arial" panose="020B0604020202020204" pitchFamily="34" charset="0"/>
              <a:ea typeface="Segoe UI" panose="020B0502040204020203" pitchFamily="34" charset="0"/>
              <a:cs typeface="Arial" panose="020B0604020202020204" pitchFamily="34" charset="0"/>
            </a:rPr>
            <a:t> </a:t>
          </a:r>
          <a:r>
            <a:rPr lang="en-GB" sz="1000">
              <a:effectLst/>
              <a:latin typeface="Arial" panose="020B0604020202020204" pitchFamily="34" charset="0"/>
              <a:ea typeface="Segoe UI" panose="020B0502040204020203" pitchFamily="34" charset="0"/>
              <a:cs typeface="Arial" panose="020B0604020202020204" pitchFamily="34" charset="0"/>
            </a:rPr>
            <a:t>life expectancy estimate (based on National Life Tables) is published by the Office for National Statistics.</a:t>
          </a:r>
        </a:p>
        <a:p xmlns:a="http://schemas.openxmlformats.org/drawingml/2006/main">
          <a:pPr algn="l" rtl="0">
            <a:defRPr sz="1000"/>
          </a:pPr>
          <a:endPar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0.40244</cdr:x>
      <cdr:y>0.17107</cdr:y>
    </cdr:from>
    <cdr:to>
      <cdr:x>0.51761</cdr:x>
      <cdr:y>0.76858</cdr:y>
    </cdr:to>
    <cdr:grpSp>
      <cdr:nvGrpSpPr>
        <cdr:cNvPr id="3" name="Group 2"/>
        <cdr:cNvGrpSpPr/>
      </cdr:nvGrpSpPr>
      <cdr:grpSpPr>
        <a:xfrm xmlns:a="http://schemas.openxmlformats.org/drawingml/2006/main">
          <a:off x="3729743" y="1037954"/>
          <a:ext cx="1067376" cy="3625348"/>
          <a:chOff x="3716295" y="1124782"/>
          <a:chExt cx="1068960" cy="3629760"/>
        </a:xfrm>
      </cdr:grpSpPr>
      <cdr:sp macro="" textlink="">
        <cdr:nvSpPr>
          <cdr:cNvPr id="9219" name="Line 3"/>
          <cdr:cNvSpPr>
            <a:spLocks xmlns:a="http://schemas.openxmlformats.org/drawingml/2006/main" noChangeShapeType="1"/>
          </cdr:cNvSpPr>
        </cdr:nvSpPr>
        <cdr:spPr bwMode="auto">
          <a:xfrm xmlns:a="http://schemas.openxmlformats.org/drawingml/2006/main" flipH="1" flipV="1">
            <a:off x="4233929" y="1333742"/>
            <a:ext cx="0" cy="3420800"/>
          </a:xfrm>
          <a:prstGeom xmlns:a="http://schemas.openxmlformats.org/drawingml/2006/main" prst="line">
            <a:avLst/>
          </a:prstGeom>
          <a:noFill xmlns:a="http://schemas.openxmlformats.org/drawingml/2006/main"/>
          <a:ln xmlns:a="http://schemas.openxmlformats.org/drawingml/2006/main" w="38100">
            <a:solidFill>
              <a:srgbClr val="434481"/>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sp macro="" textlink="">
        <cdr:nvSpPr>
          <cdr:cNvPr id="11" name="Text Box 6"/>
          <cdr:cNvSpPr txBox="1">
            <a:spLocks xmlns:a="http://schemas.openxmlformats.org/drawingml/2006/main" noChangeArrowheads="1"/>
          </cdr:cNvSpPr>
        </cdr:nvSpPr>
        <cdr:spPr bwMode="auto">
          <a:xfrm xmlns:a="http://schemas.openxmlformats.org/drawingml/2006/main">
            <a:off x="3716295" y="1124782"/>
            <a:ext cx="1068960" cy="1807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200" b="1" i="0" u="none" strike="noStrike" baseline="0">
                <a:solidFill>
                  <a:srgbClr val="2F2F59"/>
                </a:solidFill>
                <a:latin typeface="Arial" panose="020B0604020202020204" pitchFamily="34" charset="0"/>
                <a:cs typeface="Arial" panose="020B0604020202020204" pitchFamily="34" charset="0"/>
              </a:rPr>
              <a:t> </a:t>
            </a:r>
            <a:r>
              <a:rPr lang="en-GB" sz="1200" b="1" i="0" u="none" strike="noStrike" baseline="0">
                <a:solidFill>
                  <a:srgbClr val="2F2F59"/>
                </a:solidFill>
                <a:latin typeface="Arial" panose="020B0604020202020204" pitchFamily="34" charset="0"/>
                <a:ea typeface="Segoe UI" panose="020B0502040204020203" pitchFamily="34" charset="0"/>
                <a:cs typeface="Arial" panose="020B0604020202020204" pitchFamily="34" charset="0"/>
              </a:rPr>
              <a:t>SCOTLAND</a:t>
            </a:r>
            <a:r>
              <a:rPr lang="en-GB" sz="1200" b="1" i="0" u="none" strike="noStrike" baseline="30000">
                <a:solidFill>
                  <a:srgbClr val="2F2F59"/>
                </a:solidFill>
                <a:latin typeface="Arial" panose="020B0604020202020204" pitchFamily="34" charset="0"/>
                <a:ea typeface="Segoe UI" panose="020B0502040204020203" pitchFamily="34" charset="0"/>
                <a:cs typeface="Arial" panose="020B0604020202020204" pitchFamily="34" charset="0"/>
              </a:rPr>
              <a:t>3</a:t>
            </a:r>
            <a:endParaRPr lang="en-GB" sz="1200" baseline="30000">
              <a:solidFill>
                <a:srgbClr val="2F2F59"/>
              </a:solidFill>
              <a:latin typeface="Arial" panose="020B0604020202020204" pitchFamily="34" charset="0"/>
              <a:ea typeface="Segoe UI" panose="020B0502040204020203" pitchFamily="34" charset="0"/>
              <a:cs typeface="Arial" panose="020B0604020202020204" pitchFamily="34" charset="0"/>
            </a:endParaRPr>
          </a:p>
        </cdr:txBody>
      </cdr:sp>
    </cdr:grpSp>
  </cdr:relSizeAnchor>
  <cdr:relSizeAnchor xmlns:cdr="http://schemas.openxmlformats.org/drawingml/2006/chartDrawing">
    <cdr:from>
      <cdr:x>0.02775</cdr:x>
      <cdr:y>0.02041</cdr:y>
    </cdr:from>
    <cdr:to>
      <cdr:x>0.97739</cdr:x>
      <cdr:y>0.11774</cdr:y>
    </cdr:to>
    <cdr:sp macro="" textlink="">
      <cdr:nvSpPr>
        <cdr:cNvPr id="2" name="TextBox 1"/>
        <cdr:cNvSpPr txBox="1"/>
      </cdr:nvSpPr>
      <cdr:spPr>
        <a:xfrm xmlns:a="http://schemas.openxmlformats.org/drawingml/2006/main">
          <a:off x="257175" y="123837"/>
          <a:ext cx="8801099" cy="5905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400" b="1">
              <a:effectLst/>
              <a:latin typeface="Arial" panose="020B0604020202020204" pitchFamily="34" charset="0"/>
              <a:ea typeface="Segoe UI" panose="020B0502040204020203" pitchFamily="34" charset="0"/>
              <a:cs typeface="Arial" panose="020B0604020202020204" pitchFamily="34" charset="0"/>
            </a:rPr>
            <a:t>Figure 4.5: Life Expectancy at birth by urban/rural</a:t>
          </a:r>
          <a:r>
            <a:rPr kumimoji="0" lang="en-GB" sz="1400" b="1" i="0" u="none" strike="noStrike" kern="0" cap="none" spc="0" normalizeH="0" baseline="30000" noProof="0">
              <a:ln>
                <a:noFill/>
              </a:ln>
              <a:solidFill>
                <a:sysClr val="windowText" lastClr="000000"/>
              </a:solidFill>
              <a:effectLst/>
              <a:uLnTx/>
              <a:uFillTx/>
              <a:latin typeface="Arial" panose="020B0604020202020204" pitchFamily="34" charset="0"/>
              <a:ea typeface="Segoe UI" panose="020B0502040204020203" pitchFamily="34" charset="0"/>
              <a:cs typeface="Arial" panose="020B0604020202020204" pitchFamily="34" charset="0"/>
            </a:rPr>
            <a:t>2</a:t>
          </a:r>
          <a:r>
            <a:rPr lang="en-GB" sz="1400" b="1">
              <a:effectLst/>
              <a:latin typeface="Arial" panose="020B0604020202020204" pitchFamily="34" charset="0"/>
              <a:ea typeface="Segoe UI" panose="020B0502040204020203" pitchFamily="34" charset="0"/>
              <a:cs typeface="Arial" panose="020B0604020202020204" pitchFamily="34" charset="0"/>
            </a:rPr>
            <a:t> c</a:t>
          </a:r>
          <a:r>
            <a:rPr lang="en-GB" sz="1400" b="1" baseline="0">
              <a:effectLst/>
              <a:latin typeface="Arial" panose="020B0604020202020204" pitchFamily="34" charset="0"/>
              <a:ea typeface="Segoe UI" panose="020B0502040204020203" pitchFamily="34" charset="0"/>
              <a:cs typeface="Arial" panose="020B0604020202020204" pitchFamily="34" charset="0"/>
            </a:rPr>
            <a:t>lassification with </a:t>
          </a:r>
          <a:r>
            <a:rPr lang="en-GB" sz="1400" b="1">
              <a:effectLst/>
              <a:latin typeface="Arial" panose="020B0604020202020204" pitchFamily="34" charset="0"/>
              <a:ea typeface="Segoe UI" panose="020B0502040204020203" pitchFamily="34" charset="0"/>
              <a:cs typeface="Arial" panose="020B0604020202020204" pitchFamily="34" charset="0"/>
            </a:rPr>
            <a:t>95% confidence intervals </a:t>
          </a:r>
          <a:r>
            <a:rPr lang="en-GB" sz="1400" b="1" baseline="30000">
              <a:effectLst/>
              <a:latin typeface="Arial" panose="020B0604020202020204" pitchFamily="34" charset="0"/>
              <a:ea typeface="Segoe UI" panose="020B0502040204020203" pitchFamily="34" charset="0"/>
              <a:cs typeface="Arial" panose="020B0604020202020204" pitchFamily="34" charset="0"/>
            </a:rPr>
            <a:t>1</a:t>
          </a:r>
          <a:r>
            <a:rPr lang="en-GB" sz="1400" b="1">
              <a:effectLst/>
              <a:latin typeface="Arial" panose="020B0604020202020204" pitchFamily="34" charset="0"/>
              <a:ea typeface="Segoe UI" panose="020B0502040204020203" pitchFamily="34" charset="0"/>
              <a:cs typeface="Arial" panose="020B0604020202020204" pitchFamily="34" charset="0"/>
            </a:rPr>
            <a:t>, 2014-2016</a:t>
          </a:r>
          <a:r>
            <a:rPr lang="en-GB" sz="1400" b="1" baseline="30000">
              <a:effectLst/>
              <a:latin typeface="Arial" panose="020B0604020202020204" pitchFamily="34" charset="0"/>
              <a:ea typeface="Segoe UI" panose="020B0502040204020203" pitchFamily="34" charset="0"/>
              <a:cs typeface="Arial" panose="020B0604020202020204" pitchFamily="34" charset="0"/>
            </a:rPr>
            <a:t>3 </a:t>
          </a:r>
          <a:r>
            <a:rPr lang="en-GB" sz="1400" b="1">
              <a:effectLst/>
              <a:latin typeface="Arial" panose="020B0604020202020204" pitchFamily="34" charset="0"/>
              <a:ea typeface="Segoe UI" panose="020B0502040204020203" pitchFamily="34" charset="0"/>
              <a:cs typeface="Arial" panose="020B0604020202020204" pitchFamily="34" charset="0"/>
            </a:rPr>
            <a:t>(males and females)</a:t>
          </a:r>
          <a:endParaRPr lang="en-GB" sz="1400">
            <a:latin typeface="Arial" panose="020B0604020202020204" pitchFamily="34" charset="0"/>
            <a:ea typeface="Segoe UI" panose="020B0502040204020203" pitchFamily="34" charset="0"/>
            <a:cs typeface="Arial" panose="020B060402020202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cdr:x>
      <cdr:y>0.84977</cdr:y>
    </cdr:from>
    <cdr:to>
      <cdr:x>1</cdr:x>
      <cdr:y>1</cdr:y>
    </cdr:to>
    <cdr:sp macro="" textlink="">
      <cdr:nvSpPr>
        <cdr:cNvPr id="11276" name="Text Box 12"/>
        <cdr:cNvSpPr txBox="1">
          <a:spLocks xmlns:a="http://schemas.openxmlformats.org/drawingml/2006/main" noChangeArrowheads="1"/>
        </cdr:cNvSpPr>
      </cdr:nvSpPr>
      <cdr:spPr bwMode="auto">
        <a:xfrm xmlns:a="http://schemas.openxmlformats.org/drawingml/2006/main">
          <a:off x="0" y="5172104"/>
          <a:ext cx="9286875" cy="914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l" rtl="0">
            <a:defRPr sz="1000"/>
          </a:pPr>
          <a:r>
            <a:rPr lang="en-GB" sz="1000" b="1"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Footnotes</a:t>
          </a:r>
        </a:p>
        <a:p xmlns:a="http://schemas.openxmlformats.org/drawingml/2006/main">
          <a:pPr algn="l" rtl="0">
            <a:defRPr sz="1000"/>
          </a:pPr>
          <a:r>
            <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1) Life expectancy at birth is an estimate which is subject to a margin of error. The accuracy of results can be indicated by calculating a confidence interval which provides a range within which the true value of underlying life expectancy would lie (with 95% probability).</a:t>
          </a:r>
        </a:p>
        <a:p xmlns:a="http://schemas.openxmlformats.org/drawingml/2006/main">
          <a:pPr algn="l" rtl="0">
            <a:defRPr sz="1000"/>
          </a:pPr>
          <a:r>
            <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2) Scottish Index of Multiple Deprivation (SIMD) 2016. </a:t>
          </a:r>
        </a:p>
        <a:p xmlns:a="http://schemas.openxmlformats.org/drawingml/2006/main">
          <a:pPr algn="l" rtl="0">
            <a:defRPr sz="1000"/>
          </a:pPr>
          <a:r>
            <a:rPr lang="en-GB" sz="1000" b="0" i="0" baseline="0">
              <a:effectLst/>
              <a:latin typeface="Arial" panose="020B0604020202020204" pitchFamily="34" charset="0"/>
              <a:ea typeface="Segoe UI" panose="020B0502040204020203" pitchFamily="34" charset="0"/>
              <a:cs typeface="Arial" panose="020B0604020202020204" pitchFamily="34" charset="0"/>
            </a:rPr>
            <a:t>3) T</a:t>
          </a:r>
          <a:r>
            <a:rPr lang="en-GB" sz="1000">
              <a:effectLst/>
              <a:latin typeface="Arial" panose="020B0604020202020204" pitchFamily="34" charset="0"/>
              <a:ea typeface="Segoe UI" panose="020B0502040204020203" pitchFamily="34" charset="0"/>
              <a:cs typeface="Arial" panose="020B0604020202020204" pitchFamily="34" charset="0"/>
            </a:rPr>
            <a:t>he Scotland-level life expectancy estimates are for use only as a comparator for the corresponding sub-Scotland-level figures. The definitive Scotland-level life expectancy estimate (based on national life tables) is published by the Office for National Statistics.</a:t>
          </a:r>
        </a:p>
        <a:p xmlns:a="http://schemas.openxmlformats.org/drawingml/2006/main">
          <a:pPr algn="l" rtl="0">
            <a:defRPr sz="1000"/>
          </a:pPr>
          <a:endPar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0.3022</cdr:x>
      <cdr:y>0.43797</cdr:y>
    </cdr:from>
    <cdr:to>
      <cdr:x>0.38139</cdr:x>
      <cdr:y>0.48322</cdr:y>
    </cdr:to>
    <cdr:sp macro="" textlink="">
      <cdr:nvSpPr>
        <cdr:cNvPr id="11265" name="Text Box 1"/>
        <cdr:cNvSpPr txBox="1">
          <a:spLocks xmlns:a="http://schemas.openxmlformats.org/drawingml/2006/main" noChangeArrowheads="1"/>
        </cdr:cNvSpPr>
      </cdr:nvSpPr>
      <cdr:spPr bwMode="auto">
        <a:xfrm xmlns:a="http://schemas.openxmlformats.org/drawingml/2006/main">
          <a:off x="2804903" y="2660594"/>
          <a:ext cx="735009" cy="27488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n-GB" sz="1400" b="1" i="0" u="none" strike="noStrike" baseline="0">
              <a:solidFill>
                <a:srgbClr val="2F2F59"/>
              </a:solidFill>
              <a:latin typeface="Arial" panose="020B0604020202020204" pitchFamily="34" charset="0"/>
              <a:ea typeface="Segoe UI" panose="020B0502040204020203" pitchFamily="34" charset="0"/>
              <a:cs typeface="Arial" panose="020B0604020202020204" pitchFamily="34" charset="0"/>
            </a:rPr>
            <a:t>MALE</a:t>
          </a:r>
          <a:endParaRPr lang="en-GB" sz="1400">
            <a:solidFill>
              <a:srgbClr val="2F2F59"/>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0.73848</cdr:x>
      <cdr:y>0.44523</cdr:y>
    </cdr:from>
    <cdr:to>
      <cdr:x>0.84273</cdr:x>
      <cdr:y>0.49198</cdr:y>
    </cdr:to>
    <cdr:sp macro="" textlink="">
      <cdr:nvSpPr>
        <cdr:cNvPr id="11266" name="Text Box 2"/>
        <cdr:cNvSpPr txBox="1">
          <a:spLocks xmlns:a="http://schemas.openxmlformats.org/drawingml/2006/main" noChangeArrowheads="1"/>
        </cdr:cNvSpPr>
      </cdr:nvSpPr>
      <cdr:spPr bwMode="auto">
        <a:xfrm xmlns:a="http://schemas.openxmlformats.org/drawingml/2006/main">
          <a:off x="6854272" y="2704697"/>
          <a:ext cx="967605" cy="2839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n-GB" sz="1400" b="1" i="0" u="none" strike="noStrike" baseline="0">
              <a:solidFill>
                <a:srgbClr val="6F70B4"/>
              </a:solidFill>
              <a:latin typeface="Arial" panose="020B0604020202020204" pitchFamily="34" charset="0"/>
              <a:ea typeface="Segoe UI" panose="020B0502040204020203" pitchFamily="34" charset="0"/>
              <a:cs typeface="Arial" panose="020B0604020202020204" pitchFamily="34" charset="0"/>
            </a:rPr>
            <a:t>FEMALE</a:t>
          </a:r>
          <a:endParaRPr lang="en-GB" sz="1050">
            <a:solidFill>
              <a:srgbClr val="6F70B4"/>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0.43488</cdr:x>
      <cdr:y>0.10846</cdr:y>
    </cdr:from>
    <cdr:to>
      <cdr:x>0.54884</cdr:x>
      <cdr:y>0.75125</cdr:y>
    </cdr:to>
    <cdr:grpSp>
      <cdr:nvGrpSpPr>
        <cdr:cNvPr id="3" name="Group 2"/>
        <cdr:cNvGrpSpPr/>
      </cdr:nvGrpSpPr>
      <cdr:grpSpPr>
        <a:xfrm xmlns:a="http://schemas.openxmlformats.org/drawingml/2006/main">
          <a:off x="4030392" y="658073"/>
          <a:ext cx="1056161" cy="3900080"/>
          <a:chOff x="4302942" y="668353"/>
          <a:chExt cx="1057729" cy="3904818"/>
        </a:xfrm>
      </cdr:grpSpPr>
      <cdr:sp macro="" textlink="">
        <cdr:nvSpPr>
          <cdr:cNvPr id="11267" name="Line 3"/>
          <cdr:cNvSpPr>
            <a:spLocks xmlns:a="http://schemas.openxmlformats.org/drawingml/2006/main" noChangeShapeType="1"/>
          </cdr:cNvSpPr>
        </cdr:nvSpPr>
        <cdr:spPr bwMode="auto">
          <a:xfrm xmlns:a="http://schemas.openxmlformats.org/drawingml/2006/main" flipV="1">
            <a:off x="4811573" y="932731"/>
            <a:ext cx="0" cy="3640440"/>
          </a:xfrm>
          <a:prstGeom xmlns:a="http://schemas.openxmlformats.org/drawingml/2006/main" prst="line">
            <a:avLst/>
          </a:prstGeom>
          <a:noFill xmlns:a="http://schemas.openxmlformats.org/drawingml/2006/main"/>
          <a:ln xmlns:a="http://schemas.openxmlformats.org/drawingml/2006/main" w="38100">
            <a:solidFill>
              <a:srgbClr val="434481"/>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sp macro="" textlink="">
        <cdr:nvSpPr>
          <cdr:cNvPr id="11270" name="Text Box 6"/>
          <cdr:cNvSpPr txBox="1">
            <a:spLocks xmlns:a="http://schemas.openxmlformats.org/drawingml/2006/main" noChangeArrowheads="1"/>
          </cdr:cNvSpPr>
        </cdr:nvSpPr>
        <cdr:spPr bwMode="auto">
          <a:xfrm xmlns:a="http://schemas.openxmlformats.org/drawingml/2006/main">
            <a:off x="4302942" y="668353"/>
            <a:ext cx="1057729" cy="2406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GB" sz="1200" b="1" i="0" u="none" strike="noStrike" baseline="0">
                <a:solidFill>
                  <a:srgbClr val="2F2F59"/>
                </a:solidFill>
                <a:latin typeface="Arial" panose="020B0604020202020204" pitchFamily="34" charset="0"/>
                <a:ea typeface="Segoe UI" panose="020B0502040204020203" pitchFamily="34" charset="0"/>
                <a:cs typeface="Arial" panose="020B0604020202020204" pitchFamily="34" charset="0"/>
              </a:rPr>
              <a:t>SCOTLAND</a:t>
            </a:r>
            <a:r>
              <a:rPr lang="en-GB" sz="1200" b="1" i="0" u="none" strike="noStrike" baseline="30000">
                <a:solidFill>
                  <a:srgbClr val="2F2F59"/>
                </a:solidFill>
                <a:latin typeface="Arial" panose="020B0604020202020204" pitchFamily="34" charset="0"/>
                <a:ea typeface="Segoe UI" panose="020B0502040204020203" pitchFamily="34" charset="0"/>
                <a:cs typeface="Arial" panose="020B0604020202020204" pitchFamily="34" charset="0"/>
              </a:rPr>
              <a:t>3</a:t>
            </a:r>
            <a:endParaRPr lang="en-GB" sz="1200" b="1" baseline="30000">
              <a:solidFill>
                <a:srgbClr val="2F2F59"/>
              </a:solidFill>
              <a:latin typeface="Arial" panose="020B0604020202020204" pitchFamily="34" charset="0"/>
              <a:ea typeface="Segoe UI" panose="020B0502040204020203" pitchFamily="34" charset="0"/>
              <a:cs typeface="Arial" panose="020B0604020202020204" pitchFamily="34" charset="0"/>
            </a:endParaRPr>
          </a:p>
        </cdr:txBody>
      </cdr:sp>
    </cdr:grpSp>
  </cdr:relSizeAnchor>
  <cdr:relSizeAnchor xmlns:cdr="http://schemas.openxmlformats.org/drawingml/2006/chartDrawing">
    <cdr:from>
      <cdr:x>0</cdr:x>
      <cdr:y>0.10474</cdr:y>
    </cdr:from>
    <cdr:to>
      <cdr:x>0.08031</cdr:x>
      <cdr:y>0.17849</cdr:y>
    </cdr:to>
    <cdr:sp macro="" textlink="">
      <cdr:nvSpPr>
        <cdr:cNvPr id="11273" name="Text Box 9"/>
        <cdr:cNvSpPr txBox="1">
          <a:spLocks xmlns:a="http://schemas.openxmlformats.org/drawingml/2006/main" noChangeArrowheads="1"/>
        </cdr:cNvSpPr>
      </cdr:nvSpPr>
      <cdr:spPr bwMode="auto">
        <a:xfrm xmlns:a="http://schemas.openxmlformats.org/drawingml/2006/main">
          <a:off x="0" y="657461"/>
          <a:ext cx="695342" cy="4629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0" tIns="22860" rIns="27432" bIns="0" anchor="t" upright="1"/>
        <a:lstStyle xmlns:a="http://schemas.openxmlformats.org/drawingml/2006/main"/>
        <a:p xmlns:a="http://schemas.openxmlformats.org/drawingml/2006/main">
          <a:pPr algn="r" rtl="0">
            <a:defRPr sz="1000"/>
          </a:pPr>
          <a:r>
            <a:rPr lang="en-GB" sz="1200" b="1" i="0" u="none" strike="noStrike" baseline="0">
              <a:solidFill>
                <a:schemeClr val="tx1"/>
              </a:solidFill>
              <a:latin typeface="Arial" panose="020B0604020202020204" pitchFamily="34" charset="0"/>
              <a:ea typeface="Segoe UI" panose="020B0502040204020203" pitchFamily="34" charset="0"/>
              <a:cs typeface="Arial" panose="020B0604020202020204" pitchFamily="34" charset="0"/>
            </a:rPr>
            <a:t>Least</a:t>
          </a:r>
        </a:p>
        <a:p xmlns:a="http://schemas.openxmlformats.org/drawingml/2006/main">
          <a:pPr algn="r" rtl="0">
            <a:defRPr sz="1000"/>
          </a:pPr>
          <a:r>
            <a:rPr lang="en-GB" sz="1200" b="1" i="0" u="none" strike="noStrike" baseline="0">
              <a:solidFill>
                <a:schemeClr val="tx1"/>
              </a:solidFill>
              <a:latin typeface="Arial" panose="020B0604020202020204" pitchFamily="34" charset="0"/>
              <a:ea typeface="Segoe UI" panose="020B0502040204020203" pitchFamily="34" charset="0"/>
              <a:cs typeface="Arial" panose="020B0604020202020204" pitchFamily="34" charset="0"/>
            </a:rPr>
            <a:t>deprived</a:t>
          </a:r>
          <a:endParaRPr lang="en-GB" sz="1200" b="1">
            <a:solidFill>
              <a:schemeClr val="tx1"/>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cdr:x>
      <cdr:y>0.76196</cdr:y>
    </cdr:from>
    <cdr:to>
      <cdr:x>0.08258</cdr:x>
      <cdr:y>0.83746</cdr:y>
    </cdr:to>
    <cdr:sp macro="" textlink="">
      <cdr:nvSpPr>
        <cdr:cNvPr id="11274" name="Text Box 10"/>
        <cdr:cNvSpPr txBox="1">
          <a:spLocks xmlns:a="http://schemas.openxmlformats.org/drawingml/2006/main" noChangeArrowheads="1"/>
        </cdr:cNvSpPr>
      </cdr:nvSpPr>
      <cdr:spPr bwMode="auto">
        <a:xfrm xmlns:a="http://schemas.openxmlformats.org/drawingml/2006/main">
          <a:off x="0" y="4782783"/>
          <a:ext cx="714996" cy="4739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0" tIns="22860" rIns="27432" bIns="0" anchor="t" upright="1"/>
        <a:lstStyle xmlns:a="http://schemas.openxmlformats.org/drawingml/2006/main"/>
        <a:p xmlns:a="http://schemas.openxmlformats.org/drawingml/2006/main">
          <a:pPr algn="r" rtl="0">
            <a:defRPr sz="1000"/>
          </a:pPr>
          <a:r>
            <a:rPr lang="en-GB" sz="1200" b="1" i="0" u="none" strike="noStrike" baseline="0">
              <a:solidFill>
                <a:schemeClr val="tx1"/>
              </a:solidFill>
              <a:latin typeface="Arial" panose="020B0604020202020204" pitchFamily="34" charset="0"/>
              <a:ea typeface="Segoe UI" panose="020B0502040204020203" pitchFamily="34" charset="0"/>
              <a:cs typeface="Arial" panose="020B0604020202020204" pitchFamily="34" charset="0"/>
            </a:rPr>
            <a:t>Most</a:t>
          </a:r>
        </a:p>
        <a:p xmlns:a="http://schemas.openxmlformats.org/drawingml/2006/main">
          <a:pPr algn="r" rtl="0">
            <a:defRPr sz="1000"/>
          </a:pPr>
          <a:r>
            <a:rPr lang="en-GB" sz="1200" b="1" i="0" u="none" strike="noStrike" baseline="0">
              <a:solidFill>
                <a:schemeClr val="tx1"/>
              </a:solidFill>
              <a:latin typeface="Arial" panose="020B0604020202020204" pitchFamily="34" charset="0"/>
              <a:ea typeface="Segoe UI" panose="020B0502040204020203" pitchFamily="34" charset="0"/>
              <a:cs typeface="Arial" panose="020B0604020202020204" pitchFamily="34" charset="0"/>
            </a:rPr>
            <a:t>deprived</a:t>
          </a:r>
          <a:endParaRPr lang="en-GB" sz="1200" b="1">
            <a:solidFill>
              <a:schemeClr val="tx1"/>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0.60521</cdr:x>
      <cdr:y>0.10867</cdr:y>
    </cdr:from>
    <cdr:to>
      <cdr:x>0.72247</cdr:x>
      <cdr:y>0.75286</cdr:y>
    </cdr:to>
    <cdr:grpSp>
      <cdr:nvGrpSpPr>
        <cdr:cNvPr id="4" name="Group 3"/>
        <cdr:cNvGrpSpPr/>
      </cdr:nvGrpSpPr>
      <cdr:grpSpPr>
        <a:xfrm xmlns:a="http://schemas.openxmlformats.org/drawingml/2006/main">
          <a:off x="5608980" y="659347"/>
          <a:ext cx="1086746" cy="3908575"/>
          <a:chOff x="5579252" y="660152"/>
          <a:chExt cx="1088359" cy="3913347"/>
        </a:xfrm>
      </cdr:grpSpPr>
      <cdr:sp macro="" textlink="">
        <cdr:nvSpPr>
          <cdr:cNvPr id="11268" name="Line 4"/>
          <cdr:cNvSpPr>
            <a:spLocks xmlns:a="http://schemas.openxmlformats.org/drawingml/2006/main" noChangeShapeType="1"/>
          </cdr:cNvSpPr>
        </cdr:nvSpPr>
        <cdr:spPr bwMode="auto">
          <a:xfrm xmlns:a="http://schemas.openxmlformats.org/drawingml/2006/main" flipH="1" flipV="1">
            <a:off x="6095865" y="931029"/>
            <a:ext cx="0" cy="3642470"/>
          </a:xfrm>
          <a:prstGeom xmlns:a="http://schemas.openxmlformats.org/drawingml/2006/main" prst="line">
            <a:avLst/>
          </a:prstGeom>
          <a:noFill xmlns:a="http://schemas.openxmlformats.org/drawingml/2006/main"/>
          <a:ln xmlns:a="http://schemas.openxmlformats.org/drawingml/2006/main" w="38100">
            <a:solidFill>
              <a:srgbClr val="6F70B4"/>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sp macro="" textlink="">
        <cdr:nvSpPr>
          <cdr:cNvPr id="13" name="Text Box 6"/>
          <cdr:cNvSpPr txBox="1">
            <a:spLocks xmlns:a="http://schemas.openxmlformats.org/drawingml/2006/main" noChangeArrowheads="1"/>
          </cdr:cNvSpPr>
        </cdr:nvSpPr>
        <cdr:spPr bwMode="auto">
          <a:xfrm xmlns:a="http://schemas.openxmlformats.org/drawingml/2006/main">
            <a:off x="5579252" y="660152"/>
            <a:ext cx="1088359" cy="23971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1200" b="1" i="0" u="none" strike="noStrike" baseline="0">
                <a:solidFill>
                  <a:srgbClr val="6F70B4"/>
                </a:solidFill>
                <a:latin typeface="Arial" panose="020B0604020202020204" pitchFamily="34" charset="0"/>
                <a:ea typeface="Segoe UI" panose="020B0502040204020203" pitchFamily="34" charset="0"/>
                <a:cs typeface="Arial" panose="020B0604020202020204" pitchFamily="34" charset="0"/>
              </a:rPr>
              <a:t>SCOTLAND</a:t>
            </a:r>
            <a:r>
              <a:rPr lang="en-GB" sz="1200" b="1" i="0" u="none" strike="noStrike" baseline="30000">
                <a:solidFill>
                  <a:srgbClr val="6F70B4"/>
                </a:solidFill>
                <a:latin typeface="Arial" panose="020B0604020202020204" pitchFamily="34" charset="0"/>
                <a:ea typeface="Segoe UI" panose="020B0502040204020203" pitchFamily="34" charset="0"/>
                <a:cs typeface="Arial" panose="020B0604020202020204" pitchFamily="34" charset="0"/>
              </a:rPr>
              <a:t>3</a:t>
            </a:r>
            <a:endParaRPr lang="en-GB" sz="1200" baseline="30000">
              <a:solidFill>
                <a:srgbClr val="6F70B4"/>
              </a:solidFill>
              <a:latin typeface="Arial" panose="020B0604020202020204" pitchFamily="34" charset="0"/>
              <a:ea typeface="Segoe UI" panose="020B0502040204020203" pitchFamily="34" charset="0"/>
              <a:cs typeface="Arial" panose="020B0604020202020204" pitchFamily="34" charset="0"/>
            </a:endParaRPr>
          </a:p>
        </cdr:txBody>
      </cdr:sp>
    </cdr:grpSp>
  </cdr:relSizeAnchor>
  <cdr:relSizeAnchor xmlns:cdr="http://schemas.openxmlformats.org/drawingml/2006/chartDrawing">
    <cdr:from>
      <cdr:x>0</cdr:x>
      <cdr:y>0.00759</cdr:y>
    </cdr:from>
    <cdr:to>
      <cdr:x>1</cdr:x>
      <cdr:y>0.09105</cdr:y>
    </cdr:to>
    <cdr:sp macro="" textlink="">
      <cdr:nvSpPr>
        <cdr:cNvPr id="2" name="TextBox 1"/>
        <cdr:cNvSpPr txBox="1"/>
      </cdr:nvSpPr>
      <cdr:spPr>
        <a:xfrm xmlns:a="http://schemas.openxmlformats.org/drawingml/2006/main">
          <a:off x="0" y="46124"/>
          <a:ext cx="9277350" cy="5071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GB" sz="1400" b="1">
              <a:effectLst/>
              <a:latin typeface="Arial" panose="020B0604020202020204" pitchFamily="34" charset="0"/>
              <a:ea typeface="Segoe UI" panose="020B0502040204020203" pitchFamily="34" charset="0"/>
              <a:cs typeface="Arial" panose="020B0604020202020204" pitchFamily="34" charset="0"/>
            </a:rPr>
            <a:t>Figure 4.6: Life expectancy at birth by </a:t>
          </a:r>
          <a:r>
            <a:rPr lang="en-GB" sz="1400" b="1" baseline="0">
              <a:effectLst/>
              <a:latin typeface="Arial" panose="020B0604020202020204" pitchFamily="34" charset="0"/>
              <a:ea typeface="Segoe UI" panose="020B0502040204020203" pitchFamily="34" charset="0"/>
              <a:cs typeface="Arial" panose="020B0604020202020204" pitchFamily="34" charset="0"/>
            </a:rPr>
            <a:t>deprivation deciles</a:t>
          </a:r>
          <a:r>
            <a:rPr lang="en-GB" sz="1400" b="1" baseline="30000">
              <a:effectLst/>
              <a:latin typeface="Arial" panose="020B0604020202020204" pitchFamily="34" charset="0"/>
              <a:ea typeface="Segoe UI" panose="020B0502040204020203" pitchFamily="34" charset="0"/>
              <a:cs typeface="Arial" panose="020B0604020202020204" pitchFamily="34" charset="0"/>
            </a:rPr>
            <a:t>2</a:t>
          </a:r>
          <a:r>
            <a:rPr lang="en-GB" sz="1400" b="1" baseline="0">
              <a:effectLst/>
              <a:latin typeface="Arial" panose="020B0604020202020204" pitchFamily="34" charset="0"/>
              <a:ea typeface="Segoe UI" panose="020B0502040204020203" pitchFamily="34" charset="0"/>
              <a:cs typeface="Arial" panose="020B0604020202020204" pitchFamily="34" charset="0"/>
            </a:rPr>
            <a:t> with </a:t>
          </a:r>
          <a:r>
            <a:rPr lang="en-GB" sz="1400" b="1">
              <a:effectLst/>
              <a:latin typeface="Arial" panose="020B0604020202020204" pitchFamily="34" charset="0"/>
              <a:ea typeface="Segoe UI" panose="020B0502040204020203" pitchFamily="34" charset="0"/>
              <a:cs typeface="Arial" panose="020B0604020202020204" pitchFamily="34" charset="0"/>
            </a:rPr>
            <a:t>95%</a:t>
          </a:r>
          <a:r>
            <a:rPr lang="en-GB" sz="1400" b="1" baseline="0">
              <a:effectLst/>
              <a:latin typeface="Arial" panose="020B0604020202020204" pitchFamily="34" charset="0"/>
              <a:ea typeface="Segoe UI" panose="020B0502040204020203" pitchFamily="34" charset="0"/>
              <a:cs typeface="Arial" panose="020B0604020202020204" pitchFamily="34" charset="0"/>
            </a:rPr>
            <a:t> </a:t>
          </a:r>
          <a:r>
            <a:rPr lang="en-GB" sz="1400" b="1">
              <a:effectLst/>
              <a:latin typeface="Arial" panose="020B0604020202020204" pitchFamily="34" charset="0"/>
              <a:ea typeface="Segoe UI" panose="020B0502040204020203" pitchFamily="34" charset="0"/>
              <a:cs typeface="Arial" panose="020B0604020202020204" pitchFamily="34" charset="0"/>
            </a:rPr>
            <a:t>confidence intervals</a:t>
          </a:r>
          <a:r>
            <a:rPr lang="en-GB" sz="1400" b="1" baseline="30000">
              <a:effectLst/>
              <a:latin typeface="Arial" panose="020B0604020202020204" pitchFamily="34" charset="0"/>
              <a:ea typeface="Segoe UI" panose="020B0502040204020203" pitchFamily="34" charset="0"/>
              <a:cs typeface="Arial" panose="020B0604020202020204" pitchFamily="34" charset="0"/>
            </a:rPr>
            <a:t>1</a:t>
          </a:r>
          <a:r>
            <a:rPr lang="en-GB" sz="1400" b="1">
              <a:effectLst/>
              <a:latin typeface="Arial" panose="020B0604020202020204" pitchFamily="34" charset="0"/>
              <a:ea typeface="Segoe UI" panose="020B0502040204020203" pitchFamily="34" charset="0"/>
              <a:cs typeface="Arial" panose="020B0604020202020204" pitchFamily="34" charset="0"/>
            </a:rPr>
            <a:t> , 2014-2016</a:t>
          </a:r>
          <a:r>
            <a:rPr lang="en-GB" sz="1400" b="1" baseline="30000">
              <a:effectLst/>
              <a:latin typeface="Arial" panose="020B0604020202020204" pitchFamily="34" charset="0"/>
              <a:ea typeface="Segoe UI" panose="020B0502040204020203" pitchFamily="34" charset="0"/>
              <a:cs typeface="Arial" panose="020B0604020202020204" pitchFamily="34" charset="0"/>
            </a:rPr>
            <a:t>3</a:t>
          </a:r>
          <a:r>
            <a:rPr lang="en-GB" sz="1400" b="1">
              <a:effectLst/>
              <a:latin typeface="Arial" panose="020B0604020202020204" pitchFamily="34" charset="0"/>
              <a:ea typeface="Segoe UI" panose="020B0502040204020203" pitchFamily="34" charset="0"/>
              <a:cs typeface="Arial" panose="020B0604020202020204" pitchFamily="34" charset="0"/>
            </a:rPr>
            <a:t> (males and females)</a:t>
          </a:r>
          <a:endParaRPr lang="en-GB" sz="1400">
            <a:effectLst/>
            <a:latin typeface="Arial" panose="020B0604020202020204" pitchFamily="34" charset="0"/>
            <a:ea typeface="Segoe UI" panose="020B0502040204020203" pitchFamily="34" charset="0"/>
            <a:cs typeface="Arial" panose="020B0604020202020204" pitchFamily="34" charset="0"/>
          </a:endParaRPr>
        </a:p>
        <a:p xmlns:a="http://schemas.openxmlformats.org/drawingml/2006/main">
          <a:pPr algn="ctr"/>
          <a:endParaRPr lang="en-GB" sz="1400">
            <a:latin typeface="Arial" panose="020B0604020202020204" pitchFamily="34" charset="0"/>
            <a:ea typeface="Segoe UI" panose="020B0502040204020203"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0.09852</cdr:x>
      <cdr:y>0.08743</cdr:y>
    </cdr:from>
    <cdr:to>
      <cdr:x>0.24153</cdr:x>
      <cdr:y>0.13599</cdr:y>
    </cdr:to>
    <cdr:sp macro="" textlink="">
      <cdr:nvSpPr>
        <cdr:cNvPr id="2" name="TextBox 1"/>
        <cdr:cNvSpPr txBox="1"/>
      </cdr:nvSpPr>
      <cdr:spPr>
        <a:xfrm xmlns:a="http://schemas.openxmlformats.org/drawingml/2006/main">
          <a:off x="914722" y="532257"/>
          <a:ext cx="1327819" cy="2956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1">
              <a:solidFill>
                <a:srgbClr val="2DA197"/>
              </a:solidFill>
              <a:latin typeface="Arial" pitchFamily="34" charset="0"/>
              <a:cs typeface="Arial" pitchFamily="34" charset="0"/>
            </a:rPr>
            <a:t>Births</a:t>
          </a:r>
        </a:p>
      </cdr:txBody>
    </cdr:sp>
  </cdr:relSizeAnchor>
  <cdr:relSizeAnchor xmlns:cdr="http://schemas.openxmlformats.org/drawingml/2006/chartDrawing">
    <cdr:from>
      <cdr:x>0.0972</cdr:x>
      <cdr:y>0.33427</cdr:y>
    </cdr:from>
    <cdr:to>
      <cdr:x>0.24022</cdr:x>
      <cdr:y>0.38283</cdr:y>
    </cdr:to>
    <cdr:sp macro="" textlink="">
      <cdr:nvSpPr>
        <cdr:cNvPr id="3" name="TextBox 1"/>
        <cdr:cNvSpPr txBox="1"/>
      </cdr:nvSpPr>
      <cdr:spPr>
        <a:xfrm xmlns:a="http://schemas.openxmlformats.org/drawingml/2006/main">
          <a:off x="902505" y="2034926"/>
          <a:ext cx="1327913" cy="295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rgbClr val="1C625B"/>
              </a:solidFill>
              <a:latin typeface="Arial" pitchFamily="34" charset="0"/>
              <a:cs typeface="Arial" pitchFamily="34" charset="0"/>
            </a:rPr>
            <a:t>Deaths</a:t>
          </a:r>
        </a:p>
      </cdr:txBody>
    </cdr:sp>
  </cdr:relSizeAnchor>
  <cdr:relSizeAnchor xmlns:cdr="http://schemas.openxmlformats.org/drawingml/2006/chartDrawing">
    <cdr:from>
      <cdr:x>0.505</cdr:x>
      <cdr:y>0.24038</cdr:y>
    </cdr:from>
    <cdr:to>
      <cdr:x>0.65975</cdr:x>
      <cdr:y>0.32613</cdr:y>
    </cdr:to>
    <cdr:sp macro="" textlink="">
      <cdr:nvSpPr>
        <cdr:cNvPr id="19" name="TextBox 1"/>
        <cdr:cNvSpPr txBox="1"/>
      </cdr:nvSpPr>
      <cdr:spPr>
        <a:xfrm xmlns:a="http://schemas.openxmlformats.org/drawingml/2006/main">
          <a:off x="4688867" y="1463388"/>
          <a:ext cx="1436823" cy="5220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75000"/>
                  <a:lumOff val="25000"/>
                </a:schemeClr>
              </a:solidFill>
              <a:latin typeface="Arial" pitchFamily="34" charset="0"/>
              <a:cs typeface="Arial" pitchFamily="34" charset="0"/>
            </a:rPr>
            <a:t>More</a:t>
          </a:r>
          <a:r>
            <a:rPr lang="en-GB" sz="1400" b="1" baseline="0">
              <a:solidFill>
                <a:schemeClr val="tx1">
                  <a:lumMod val="75000"/>
                  <a:lumOff val="25000"/>
                </a:schemeClr>
              </a:solidFill>
              <a:latin typeface="Arial" pitchFamily="34" charset="0"/>
              <a:cs typeface="Arial" pitchFamily="34" charset="0"/>
            </a:rPr>
            <a:t> births than deaths</a:t>
          </a:r>
          <a:endParaRPr lang="en-GB" sz="1400" b="1">
            <a:solidFill>
              <a:schemeClr val="tx1">
                <a:lumMod val="75000"/>
                <a:lumOff val="25000"/>
              </a:schemeClr>
            </a:solidFill>
            <a:latin typeface="Arial" pitchFamily="34" charset="0"/>
            <a:cs typeface="Arial" pitchFamily="34" charset="0"/>
          </a:endParaRPr>
        </a:p>
      </cdr:txBody>
    </cdr:sp>
  </cdr:relSizeAnchor>
  <cdr:relSizeAnchor xmlns:cdr="http://schemas.openxmlformats.org/drawingml/2006/chartDrawing">
    <cdr:from>
      <cdr:x>0.7263</cdr:x>
      <cdr:y>0.32548</cdr:y>
    </cdr:from>
    <cdr:to>
      <cdr:x>0.88802</cdr:x>
      <cdr:y>0.42513</cdr:y>
    </cdr:to>
    <cdr:sp macro="" textlink="">
      <cdr:nvSpPr>
        <cdr:cNvPr id="20" name="TextBox 1"/>
        <cdr:cNvSpPr txBox="1"/>
      </cdr:nvSpPr>
      <cdr:spPr>
        <a:xfrm xmlns:a="http://schemas.openxmlformats.org/drawingml/2006/main">
          <a:off x="6731237" y="1974816"/>
          <a:ext cx="1498792" cy="604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400" b="1">
            <a:solidFill>
              <a:schemeClr val="tx1">
                <a:lumMod val="65000"/>
                <a:lumOff val="35000"/>
              </a:schemeClr>
            </a:solidFill>
            <a:latin typeface="Arial" pitchFamily="34" charset="0"/>
            <a:cs typeface="Arial" pitchFamily="34" charset="0"/>
          </a:endParaRPr>
        </a:p>
      </cdr:txBody>
    </cdr:sp>
  </cdr:relSizeAnchor>
  <cdr:relSizeAnchor xmlns:cdr="http://schemas.openxmlformats.org/drawingml/2006/chartDrawing">
    <cdr:from>
      <cdr:x>0.79958</cdr:x>
      <cdr:y>0.41083</cdr:y>
    </cdr:from>
    <cdr:to>
      <cdr:x>0.93513</cdr:x>
      <cdr:y>0.51047</cdr:y>
    </cdr:to>
    <cdr:sp macro="" textlink="">
      <cdr:nvSpPr>
        <cdr:cNvPr id="8" name="TextBox 1"/>
        <cdr:cNvSpPr txBox="1"/>
      </cdr:nvSpPr>
      <cdr:spPr>
        <a:xfrm xmlns:a="http://schemas.openxmlformats.org/drawingml/2006/main">
          <a:off x="7423930" y="2501036"/>
          <a:ext cx="1258555" cy="6065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1C625B"/>
              </a:solidFill>
              <a:latin typeface="Arial" pitchFamily="34" charset="0"/>
              <a:cs typeface="Arial" pitchFamily="34" charset="0"/>
            </a:rPr>
            <a:t>More</a:t>
          </a:r>
          <a:r>
            <a:rPr lang="en-GB" sz="1400" b="1" baseline="0">
              <a:solidFill>
                <a:srgbClr val="1C625B"/>
              </a:solidFill>
              <a:latin typeface="Arial" pitchFamily="34" charset="0"/>
              <a:cs typeface="Arial" pitchFamily="34" charset="0"/>
            </a:rPr>
            <a:t> deaths than births</a:t>
          </a:r>
          <a:endParaRPr lang="en-GB" sz="1400" b="1">
            <a:solidFill>
              <a:srgbClr val="1C625B"/>
            </a:solidFill>
            <a:latin typeface="Arial" pitchFamily="34" charset="0"/>
            <a:cs typeface="Arial" pitchFamily="34" charset="0"/>
          </a:endParaRPr>
        </a:p>
      </cdr:txBody>
    </cdr:sp>
  </cdr:relSizeAnchor>
  <cdr:relSizeAnchor xmlns:cdr="http://schemas.openxmlformats.org/drawingml/2006/chartDrawing">
    <cdr:from>
      <cdr:x>0.65788</cdr:x>
      <cdr:y>0.08511</cdr:y>
    </cdr:from>
    <cdr:to>
      <cdr:x>0.65788</cdr:x>
      <cdr:y>0.8866</cdr:y>
    </cdr:to>
    <cdr:grpSp>
      <cdr:nvGrpSpPr>
        <cdr:cNvPr id="4" name="Group 3"/>
        <cdr:cNvGrpSpPr/>
      </cdr:nvGrpSpPr>
      <cdr:grpSpPr>
        <a:xfrm xmlns:a="http://schemas.openxmlformats.org/drawingml/2006/main">
          <a:off x="6097117" y="516399"/>
          <a:ext cx="0" cy="4862980"/>
          <a:chOff x="6645830" y="592656"/>
          <a:chExt cx="0" cy="4946357"/>
        </a:xfrm>
      </cdr:grpSpPr>
      <cdr:cxnSp macro="">
        <cdr:nvCxnSpPr>
          <cdr:cNvPr id="6" name="Straight Connector 5"/>
          <cdr:cNvCxnSpPr/>
        </cdr:nvCxnSpPr>
        <cdr:spPr>
          <a:xfrm xmlns:a="http://schemas.openxmlformats.org/drawingml/2006/main" flipH="1">
            <a:off x="6645830" y="592656"/>
            <a:ext cx="0" cy="4946357"/>
          </a:xfrm>
          <a:prstGeom xmlns:a="http://schemas.openxmlformats.org/drawingml/2006/main" prst="line">
            <a:avLst/>
          </a:prstGeom>
          <a:ln xmlns:a="http://schemas.openxmlformats.org/drawingml/2006/main" w="190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0.49338</cdr:x>
      <cdr:y>0.4901</cdr:y>
    </cdr:from>
    <cdr:to>
      <cdr:x>0.62893</cdr:x>
      <cdr:y>0.58974</cdr:y>
    </cdr:to>
    <cdr:sp macro="" textlink="">
      <cdr:nvSpPr>
        <cdr:cNvPr id="14" name="TextBox 1"/>
        <cdr:cNvSpPr txBox="1"/>
      </cdr:nvSpPr>
      <cdr:spPr>
        <a:xfrm xmlns:a="http://schemas.openxmlformats.org/drawingml/2006/main">
          <a:off x="4580976" y="2983600"/>
          <a:ext cx="1258556" cy="606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1C625B"/>
              </a:solidFill>
              <a:latin typeface="Arial" pitchFamily="34" charset="0"/>
              <a:cs typeface="Arial" pitchFamily="34" charset="0"/>
            </a:rPr>
            <a:t>More</a:t>
          </a:r>
          <a:r>
            <a:rPr lang="en-GB" sz="1400" b="1" baseline="0">
              <a:solidFill>
                <a:srgbClr val="1C625B"/>
              </a:solidFill>
              <a:latin typeface="Arial" pitchFamily="34" charset="0"/>
              <a:cs typeface="Arial" pitchFamily="34" charset="0"/>
            </a:rPr>
            <a:t> deaths than births</a:t>
          </a:r>
          <a:endParaRPr lang="en-GB" sz="1400" b="1">
            <a:solidFill>
              <a:srgbClr val="1C625B"/>
            </a:solidFill>
            <a:latin typeface="Arial" pitchFamily="34" charset="0"/>
            <a:cs typeface="Arial" pitchFamily="34" charset="0"/>
          </a:endParaRPr>
        </a:p>
      </cdr:txBody>
    </cdr:sp>
  </cdr:relSizeAnchor>
  <cdr:relSizeAnchor xmlns:cdr="http://schemas.openxmlformats.org/drawingml/2006/chartDrawing">
    <cdr:from>
      <cdr:x>0.61909</cdr:x>
      <cdr:y>0.40544</cdr:y>
    </cdr:from>
    <cdr:to>
      <cdr:x>0.64228</cdr:x>
      <cdr:y>0.49116</cdr:y>
    </cdr:to>
    <cdr:cxnSp macro="">
      <cdr:nvCxnSpPr>
        <cdr:cNvPr id="22" name="Straight Arrow Connector 21"/>
        <cdr:cNvCxnSpPr/>
      </cdr:nvCxnSpPr>
      <cdr:spPr>
        <a:xfrm xmlns:a="http://schemas.openxmlformats.org/drawingml/2006/main" flipV="1">
          <a:off x="5748130" y="2468217"/>
          <a:ext cx="215348" cy="521805"/>
        </a:xfrm>
        <a:prstGeom xmlns:a="http://schemas.openxmlformats.org/drawingml/2006/main" prst="straightConnector1">
          <a:avLst/>
        </a:prstGeom>
        <a:ln xmlns:a="http://schemas.openxmlformats.org/drawingml/2006/main" w="19050">
          <a:solidFill>
            <a:srgbClr val="1C625B"/>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0.68152</cdr:x>
      <cdr:y>0.75088</cdr:y>
    </cdr:from>
    <cdr:to>
      <cdr:x>0.82118</cdr:x>
      <cdr:y>0.80722</cdr:y>
    </cdr:to>
    <cdr:sp macro="" textlink="">
      <cdr:nvSpPr>
        <cdr:cNvPr id="23" name="Text Box 2"/>
        <cdr:cNvSpPr txBox="1">
          <a:spLocks xmlns:a="http://schemas.openxmlformats.org/drawingml/2006/main" noChangeArrowheads="1"/>
        </cdr:cNvSpPr>
      </cdr:nvSpPr>
      <cdr:spPr bwMode="auto">
        <a:xfrm xmlns:a="http://schemas.openxmlformats.org/drawingml/2006/main">
          <a:off x="6327750" y="4571155"/>
          <a:ext cx="1296716" cy="3429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36576"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800" b="1" i="0" u="none" strike="noStrike" baseline="0">
              <a:solidFill>
                <a:srgbClr val="000000"/>
              </a:solidFill>
              <a:latin typeface="Arial"/>
              <a:cs typeface="Arial"/>
            </a:rPr>
            <a:t>Projected</a:t>
          </a:r>
          <a:endParaRPr lang="en-GB" sz="1200" b="1" baseline="30000"/>
        </a:p>
      </cdr:txBody>
    </cdr:sp>
  </cdr:relSizeAnchor>
  <cdr:relSizeAnchor xmlns:cdr="http://schemas.openxmlformats.org/drawingml/2006/chartDrawing">
    <cdr:from>
      <cdr:x>0.80731</cdr:x>
      <cdr:y>0.77551</cdr:y>
    </cdr:from>
    <cdr:to>
      <cdr:x>0.9322</cdr:x>
      <cdr:y>0.77687</cdr:y>
    </cdr:to>
    <cdr:cxnSp macro="">
      <cdr:nvCxnSpPr>
        <cdr:cNvPr id="24" name="Straight Arrow Connector 23"/>
        <cdr:cNvCxnSpPr/>
      </cdr:nvCxnSpPr>
      <cdr:spPr>
        <a:xfrm xmlns:a="http://schemas.openxmlformats.org/drawingml/2006/main">
          <a:off x="7495761" y="4721087"/>
          <a:ext cx="1159576" cy="8279"/>
        </a:xfrm>
        <a:prstGeom xmlns:a="http://schemas.openxmlformats.org/drawingml/2006/main" prst="straightConnector1">
          <a:avLst/>
        </a:prstGeom>
        <a:ln xmlns:a="http://schemas.openxmlformats.org/drawingml/2006/main" w="22225">
          <a:solidFill>
            <a:schemeClr val="tx1"/>
          </a:solidFill>
          <a:prstDash val="sysDot"/>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0.1835</cdr:x>
      <cdr:y>0.75224</cdr:y>
    </cdr:from>
    <cdr:to>
      <cdr:x>0.52274</cdr:x>
      <cdr:y>0.80858</cdr:y>
    </cdr:to>
    <cdr:sp macro="" textlink="">
      <cdr:nvSpPr>
        <cdr:cNvPr id="25" name="Text Box 2"/>
        <cdr:cNvSpPr txBox="1">
          <a:spLocks xmlns:a="http://schemas.openxmlformats.org/drawingml/2006/main" noChangeArrowheads="1"/>
        </cdr:cNvSpPr>
      </cdr:nvSpPr>
      <cdr:spPr bwMode="auto">
        <a:xfrm xmlns:a="http://schemas.openxmlformats.org/drawingml/2006/main">
          <a:off x="1703788" y="4579440"/>
          <a:ext cx="3149777" cy="3429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36576"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1800" b="1" i="0" u="none" strike="noStrike" baseline="0">
              <a:solidFill>
                <a:srgbClr val="000000"/>
              </a:solidFill>
              <a:latin typeface="Arial"/>
              <a:cs typeface="Arial"/>
            </a:rPr>
            <a:t>Estimated</a:t>
          </a:r>
          <a:endParaRPr lang="en-GB" sz="1200" b="1" baseline="30000"/>
        </a:p>
      </cdr:txBody>
    </cdr:sp>
  </cdr:relSizeAnchor>
  <cdr:relSizeAnchor xmlns:cdr="http://schemas.openxmlformats.org/drawingml/2006/chartDrawing">
    <cdr:from>
      <cdr:x>0.11508</cdr:x>
      <cdr:y>0.77823</cdr:y>
    </cdr:from>
    <cdr:to>
      <cdr:x>0.27743</cdr:x>
      <cdr:y>0.77823</cdr:y>
    </cdr:to>
    <cdr:sp macro="" textlink="">
      <cdr:nvSpPr>
        <cdr:cNvPr id="26" name="Line 3"/>
        <cdr:cNvSpPr>
          <a:spLocks xmlns:a="http://schemas.openxmlformats.org/drawingml/2006/main" noChangeShapeType="1"/>
        </cdr:cNvSpPr>
      </cdr:nvSpPr>
      <cdr:spPr bwMode="auto">
        <a:xfrm xmlns:a="http://schemas.openxmlformats.org/drawingml/2006/main" flipH="1" flipV="1">
          <a:off x="1068457" y="4737653"/>
          <a:ext cx="1507453" cy="8"/>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0.42729</cdr:x>
      <cdr:y>0.78095</cdr:y>
    </cdr:from>
    <cdr:to>
      <cdr:x>0.62533</cdr:x>
      <cdr:y>0.78095</cdr:y>
    </cdr:to>
    <cdr:sp macro="" textlink="">
      <cdr:nvSpPr>
        <cdr:cNvPr id="27" name="Line 4"/>
        <cdr:cNvSpPr>
          <a:spLocks xmlns:a="http://schemas.openxmlformats.org/drawingml/2006/main" noChangeShapeType="1"/>
        </cdr:cNvSpPr>
      </cdr:nvSpPr>
      <cdr:spPr bwMode="auto">
        <a:xfrm xmlns:a="http://schemas.openxmlformats.org/drawingml/2006/main" flipV="1">
          <a:off x="3967331" y="4754216"/>
          <a:ext cx="1838778" cy="1"/>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0.47424</cdr:x>
      <cdr:y>0.42105</cdr:y>
    </cdr:from>
    <cdr:to>
      <cdr:x>0.4971</cdr:x>
      <cdr:y>0.49082</cdr:y>
    </cdr:to>
    <cdr:cxnSp macro="">
      <cdr:nvCxnSpPr>
        <cdr:cNvPr id="28" name="Straight Arrow Connector 27"/>
        <cdr:cNvCxnSpPr/>
      </cdr:nvCxnSpPr>
      <cdr:spPr>
        <a:xfrm xmlns:a="http://schemas.openxmlformats.org/drawingml/2006/main" flipH="1" flipV="1">
          <a:off x="4403266" y="2563250"/>
          <a:ext cx="212251" cy="424740"/>
        </a:xfrm>
        <a:prstGeom xmlns:a="http://schemas.openxmlformats.org/drawingml/2006/main" prst="straightConnector1">
          <a:avLst/>
        </a:prstGeom>
        <a:ln xmlns:a="http://schemas.openxmlformats.org/drawingml/2006/main" w="19050">
          <a:solidFill>
            <a:srgbClr val="1C625B"/>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0.19637</cdr:x>
      <cdr:y>0.17025</cdr:y>
    </cdr:from>
    <cdr:to>
      <cdr:x>0.35112</cdr:x>
      <cdr:y>0.256</cdr:y>
    </cdr:to>
    <cdr:sp macro="" textlink="">
      <cdr:nvSpPr>
        <cdr:cNvPr id="21" name="TextBox 1"/>
        <cdr:cNvSpPr txBox="1"/>
      </cdr:nvSpPr>
      <cdr:spPr>
        <a:xfrm xmlns:a="http://schemas.openxmlformats.org/drawingml/2006/main">
          <a:off x="1823279" y="1036430"/>
          <a:ext cx="1436823" cy="5220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75000"/>
                  <a:lumOff val="25000"/>
                </a:schemeClr>
              </a:solidFill>
              <a:latin typeface="Arial" pitchFamily="34" charset="0"/>
              <a:cs typeface="Arial" pitchFamily="34" charset="0"/>
            </a:rPr>
            <a:t>More</a:t>
          </a:r>
          <a:r>
            <a:rPr lang="en-GB" sz="1400" b="1" baseline="0">
              <a:solidFill>
                <a:schemeClr val="tx1">
                  <a:lumMod val="75000"/>
                  <a:lumOff val="25000"/>
                </a:schemeClr>
              </a:solidFill>
              <a:latin typeface="Arial" pitchFamily="34" charset="0"/>
              <a:cs typeface="Arial" pitchFamily="34" charset="0"/>
            </a:rPr>
            <a:t> births than deaths</a:t>
          </a:r>
          <a:endParaRPr lang="en-GB" sz="1400" b="1">
            <a:solidFill>
              <a:schemeClr val="tx1">
                <a:lumMod val="75000"/>
                <a:lumOff val="25000"/>
              </a:schemeClr>
            </a:solidFill>
            <a:latin typeface="Arial" pitchFamily="34" charset="0"/>
            <a:cs typeface="Arial" pitchFamily="34" charset="0"/>
          </a:endParaRPr>
        </a:p>
      </cdr:txBody>
    </cdr:sp>
  </cdr:relSizeAnchor>
</c:userShapes>
</file>

<file path=xl/drawings/drawing6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0.38449</cdr:x>
      <cdr:y>0.37808</cdr:y>
    </cdr:from>
    <cdr:to>
      <cdr:x>0.48653</cdr:x>
      <cdr:y>0.45066</cdr:y>
    </cdr:to>
    <cdr:sp macro="" textlink="">
      <cdr:nvSpPr>
        <cdr:cNvPr id="6" name="TextBox 5"/>
        <cdr:cNvSpPr txBox="1"/>
      </cdr:nvSpPr>
      <cdr:spPr>
        <a:xfrm xmlns:a="http://schemas.openxmlformats.org/drawingml/2006/main">
          <a:off x="3589050" y="2304750"/>
          <a:ext cx="952500" cy="442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1">
              <a:solidFill>
                <a:srgbClr val="393A6F"/>
              </a:solidFill>
              <a:latin typeface="Arial" panose="020B0604020202020204" pitchFamily="34" charset="0"/>
              <a:ea typeface="Segoe UI" panose="020B0502040204020203" pitchFamily="34" charset="0"/>
              <a:cs typeface="Arial" panose="020B0604020202020204" pitchFamily="34" charset="0"/>
            </a:rPr>
            <a:t>Males</a:t>
          </a:r>
          <a:endParaRPr lang="en-GB" sz="2000" b="1">
            <a:solidFill>
              <a:srgbClr val="393A6F"/>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0.32003</cdr:x>
      <cdr:y>0.18698</cdr:y>
    </cdr:from>
    <cdr:to>
      <cdr:x>0.45279</cdr:x>
      <cdr:y>0.25956</cdr:y>
    </cdr:to>
    <cdr:sp macro="" textlink="">
      <cdr:nvSpPr>
        <cdr:cNvPr id="7" name="TextBox 1"/>
        <cdr:cNvSpPr txBox="1"/>
      </cdr:nvSpPr>
      <cdr:spPr>
        <a:xfrm xmlns:a="http://schemas.openxmlformats.org/drawingml/2006/main">
          <a:off x="2987350" y="1139800"/>
          <a:ext cx="1239200" cy="442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rgbClr val="6F70B4"/>
              </a:solidFill>
              <a:latin typeface="Arial" panose="020B0604020202020204" pitchFamily="34" charset="0"/>
              <a:ea typeface="Segoe UI" panose="020B0502040204020203" pitchFamily="34" charset="0"/>
              <a:cs typeface="Arial" panose="020B0604020202020204" pitchFamily="34" charset="0"/>
            </a:rPr>
            <a:t>Females</a:t>
          </a:r>
          <a:endParaRPr lang="en-GB" sz="2000" b="1">
            <a:solidFill>
              <a:srgbClr val="6F70B4"/>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0.05958</cdr:x>
      <cdr:y>0.7204</cdr:y>
    </cdr:from>
    <cdr:to>
      <cdr:x>0.10053</cdr:x>
      <cdr:y>0.77675</cdr:y>
    </cdr:to>
    <cdr:sp macro="" textlink="">
      <cdr:nvSpPr>
        <cdr:cNvPr id="4" name="TextBox 2"/>
        <cdr:cNvSpPr txBox="1"/>
      </cdr:nvSpPr>
      <cdr:spPr>
        <a:xfrm xmlns:a="http://schemas.openxmlformats.org/drawingml/2006/main">
          <a:off x="555625" y="4384675"/>
          <a:ext cx="381815" cy="3429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400">
              <a:solidFill>
                <a:sysClr val="windowText" lastClr="000000"/>
              </a:solidFill>
              <a:latin typeface="Arial" pitchFamily="34" charset="0"/>
              <a:cs typeface="Arial" pitchFamily="34" charset="0"/>
            </a:rPr>
            <a:t>⸗</a:t>
          </a:r>
        </a:p>
      </cdr:txBody>
    </cdr:sp>
  </cdr:relSizeAnchor>
  <cdr:relSizeAnchor xmlns:cdr="http://schemas.openxmlformats.org/drawingml/2006/chartDrawing">
    <cdr:from>
      <cdr:x>0.0429</cdr:x>
      <cdr:y>0.77465</cdr:y>
    </cdr:from>
    <cdr:to>
      <cdr:x>0.07661</cdr:x>
      <cdr:y>0.82942</cdr:y>
    </cdr:to>
    <cdr:sp macro="" textlink="">
      <cdr:nvSpPr>
        <cdr:cNvPr id="2" name="TextBox 1"/>
        <cdr:cNvSpPr txBox="1"/>
      </cdr:nvSpPr>
      <cdr:spPr>
        <a:xfrm xmlns:a="http://schemas.openxmlformats.org/drawingml/2006/main">
          <a:off x="400050" y="4714875"/>
          <a:ext cx="314325" cy="3333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r"/>
          <a:r>
            <a:rPr lang="en-GB" sz="1600" b="0">
              <a:latin typeface="Arial" panose="020B0604020202020204" pitchFamily="34" charset="0"/>
              <a:cs typeface="Arial" panose="020B0604020202020204" pitchFamily="34" charset="0"/>
            </a:rPr>
            <a:t>0</a:t>
          </a:r>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0.00136</cdr:x>
      <cdr:y>0.90262</cdr:y>
    </cdr:from>
    <cdr:to>
      <cdr:x>0.99123</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2630" y="5459384"/>
          <a:ext cx="9192799" cy="5889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000" b="1"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Footnote</a:t>
          </a:r>
        </a:p>
        <a:p xmlns:a="http://schemas.openxmlformats.org/drawingml/2006/main">
          <a:pPr algn="l" rtl="0">
            <a:defRPr sz="1000"/>
          </a:pPr>
          <a:r>
            <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1) Figures for population with 15 RLE </a:t>
          </a:r>
          <a:r>
            <a:rPr lang="en-GB" sz="1000" b="0" i="0" baseline="0">
              <a:effectLst/>
              <a:latin typeface="Arial" panose="020B0604020202020204" pitchFamily="34" charset="0"/>
              <a:ea typeface="Segoe UI" panose="020B0502040204020203" pitchFamily="34" charset="0"/>
              <a:cs typeface="Arial" panose="020B0604020202020204" pitchFamily="34" charset="0"/>
            </a:rPr>
            <a:t>are </a:t>
          </a:r>
          <a:r>
            <a:rPr lang="en-GB" sz="1000" b="0" i="0" u="none" strike="noStrike" baseline="0">
              <a:solidFill>
                <a:srgbClr val="000000"/>
              </a:solidFill>
              <a:latin typeface="Arial" panose="020B0604020202020204" pitchFamily="34" charset="0"/>
              <a:ea typeface="Segoe UI" panose="020B0502040204020203" pitchFamily="34" charset="0"/>
              <a:cs typeface="Arial" panose="020B0604020202020204" pitchFamily="34" charset="0"/>
            </a:rPr>
            <a:t>three year centred averages. For example, the 2015 figure uses data for 2014-2016. Figures for population aged 65+ are based on single year population data.</a:t>
          </a:r>
        </a:p>
        <a:p xmlns:a="http://schemas.openxmlformats.org/drawingml/2006/main">
          <a:pPr algn="l" rtl="0">
            <a:defRPr sz="1000"/>
          </a:pPr>
          <a:endParaRPr lang="en-GB" sz="1000">
            <a:latin typeface="Arial" panose="020B0604020202020204" pitchFamily="34" charset="0"/>
            <a:ea typeface="Segoe UI" panose="020B0502040204020203" pitchFamily="34" charset="0"/>
            <a:cs typeface="Arial" panose="020B060402020202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0.06104</cdr:x>
      <cdr:y>0.93475</cdr:y>
    </cdr:from>
    <cdr:to>
      <cdr:x>0.34184</cdr:x>
      <cdr:y>1</cdr:y>
    </cdr:to>
    <cdr:sp macro="" textlink="">
      <cdr:nvSpPr>
        <cdr:cNvPr id="4" name="TextBox 3"/>
        <cdr:cNvSpPr txBox="1"/>
      </cdr:nvSpPr>
      <cdr:spPr>
        <a:xfrm xmlns:a="http://schemas.openxmlformats.org/drawingml/2006/main">
          <a:off x="523874" y="5457825"/>
          <a:ext cx="2409825"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0.03774</cdr:x>
      <cdr:y>0.89723</cdr:y>
    </cdr:from>
    <cdr:to>
      <cdr:x>0.34739</cdr:x>
      <cdr:y>0.98858</cdr:y>
    </cdr:to>
    <cdr:sp macro="" textlink="">
      <cdr:nvSpPr>
        <cdr:cNvPr id="5" name="TextBox 4"/>
        <cdr:cNvSpPr txBox="1"/>
      </cdr:nvSpPr>
      <cdr:spPr>
        <a:xfrm xmlns:a="http://schemas.openxmlformats.org/drawingml/2006/main">
          <a:off x="323850" y="5238750"/>
          <a:ext cx="2657475" cy="533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0.05438</cdr:x>
      <cdr:y>0.84339</cdr:y>
    </cdr:from>
    <cdr:to>
      <cdr:x>0.16093</cdr:x>
      <cdr:y>1</cdr:y>
    </cdr:to>
    <cdr:sp macro="" textlink="">
      <cdr:nvSpPr>
        <cdr:cNvPr id="6" name="TextBox 5"/>
        <cdr:cNvSpPr txBox="1"/>
      </cdr:nvSpPr>
      <cdr:spPr>
        <a:xfrm xmlns:a="http://schemas.openxmlformats.org/drawingml/2006/main">
          <a:off x="466725" y="5362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0.83725</cdr:x>
      <cdr:y>0.187</cdr:y>
    </cdr:from>
    <cdr:to>
      <cdr:x>0.83725</cdr:x>
      <cdr:y>0.187</cdr:y>
    </cdr:to>
    <cdr:grpSp>
      <cdr:nvGrpSpPr>
        <cdr:cNvPr id="8" name="Group 7"/>
        <cdr:cNvGrpSpPr/>
      </cdr:nvGrpSpPr>
      <cdr:grpSpPr>
        <a:xfrm xmlns:a="http://schemas.openxmlformats.org/drawingml/2006/main">
          <a:off x="7775436" y="1131046"/>
          <a:ext cx="0" cy="0"/>
          <a:chOff x="7775436" y="1131046"/>
          <a:chExt cx="0" cy="0"/>
        </a:xfrm>
      </cdr:grpSpPr>
    </cdr:grpSp>
  </cdr:relSizeAnchor>
  <cdr:relSizeAnchor xmlns:cdr="http://schemas.openxmlformats.org/drawingml/2006/chartDrawing">
    <cdr:from>
      <cdr:x>0.6749</cdr:x>
      <cdr:y>0.01908</cdr:y>
    </cdr:from>
    <cdr:to>
      <cdr:x>0.83345</cdr:x>
      <cdr:y>0.10579</cdr:y>
    </cdr:to>
    <cdr:sp macro="" textlink="">
      <cdr:nvSpPr>
        <cdr:cNvPr id="7" name="TextBox 9"/>
        <cdr:cNvSpPr txBox="1"/>
      </cdr:nvSpPr>
      <cdr:spPr>
        <a:xfrm xmlns:a="http://schemas.openxmlformats.org/drawingml/2006/main">
          <a:off x="6267682" y="115413"/>
          <a:ext cx="1472434" cy="52445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200" b="1">
              <a:solidFill>
                <a:schemeClr val="bg1">
                  <a:lumMod val="50000"/>
                </a:schemeClr>
              </a:solidFill>
              <a:latin typeface="Arial" panose="020B0604020202020204" pitchFamily="34" charset="0"/>
              <a:cs typeface="Arial" panose="020B0604020202020204" pitchFamily="34" charset="0"/>
            </a:rPr>
            <a:t>23</a:t>
          </a:r>
          <a:r>
            <a:rPr lang="en-GB" sz="1200" b="1" baseline="0">
              <a:solidFill>
                <a:schemeClr val="bg1">
                  <a:lumMod val="50000"/>
                </a:schemeClr>
              </a:solidFill>
              <a:latin typeface="Arial" panose="020B0604020202020204" pitchFamily="34" charset="0"/>
              <a:cs typeface="Arial" panose="020B0604020202020204" pitchFamily="34" charset="0"/>
            </a:rPr>
            <a:t> June 2016</a:t>
          </a:r>
        </a:p>
        <a:p xmlns:a="http://schemas.openxmlformats.org/drawingml/2006/main">
          <a:pPr algn="r"/>
          <a:r>
            <a:rPr lang="en-GB" sz="1200" b="1" baseline="0">
              <a:solidFill>
                <a:schemeClr val="bg1">
                  <a:lumMod val="50000"/>
                </a:schemeClr>
              </a:solidFill>
              <a:latin typeface="Arial" panose="020B0604020202020204" pitchFamily="34" charset="0"/>
              <a:cs typeface="Arial" panose="020B0604020202020204" pitchFamily="34" charset="0"/>
            </a:rPr>
            <a:t>EU Referendum</a:t>
          </a:r>
          <a:endParaRPr lang="en-GB" sz="1200" b="1">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0.82919</cdr:x>
      <cdr:y>0.02918</cdr:y>
    </cdr:from>
    <cdr:to>
      <cdr:x>0.82919</cdr:x>
      <cdr:y>0.8255</cdr:y>
    </cdr:to>
    <cdr:grpSp>
      <cdr:nvGrpSpPr>
        <cdr:cNvPr id="9" name="Group 8"/>
        <cdr:cNvGrpSpPr/>
      </cdr:nvGrpSpPr>
      <cdr:grpSpPr>
        <a:xfrm xmlns:a="http://schemas.openxmlformats.org/drawingml/2006/main">
          <a:off x="7700584" y="176492"/>
          <a:ext cx="0" cy="4816442"/>
          <a:chOff x="8576394" y="1543050"/>
          <a:chExt cx="0" cy="2340000"/>
        </a:xfrm>
      </cdr:grpSpPr>
      <cdr:cxnSp macro="">
        <cdr:nvCxnSpPr>
          <cdr:cNvPr id="10" name="Straight Connector 9"/>
          <cdr:cNvCxnSpPr/>
        </cdr:nvCxnSpPr>
        <cdr:spPr>
          <a:xfrm xmlns:a="http://schemas.openxmlformats.org/drawingml/2006/main">
            <a:off x="8576394" y="1543050"/>
            <a:ext cx="0" cy="23400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0.00935</cdr:x>
      <cdr:y>0</cdr:y>
    </cdr:from>
    <cdr:to>
      <cdr:x>0.99692</cdr:x>
      <cdr:y>1</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861" y="0"/>
          <a:ext cx="9171439" cy="6048375"/>
        </a:xfrm>
        <a:prstGeom xmlns:a="http://schemas.openxmlformats.org/drawingml/2006/main" prst="rect">
          <a:avLst/>
        </a:prstGeom>
      </cdr:spPr>
    </cdr:pic>
  </cdr:relSizeAnchor>
  <cdr:relSizeAnchor xmlns:cdr="http://schemas.openxmlformats.org/drawingml/2006/chartDrawing">
    <cdr:from>
      <cdr:x>0.21026</cdr:x>
      <cdr:y>0</cdr:y>
    </cdr:from>
    <cdr:to>
      <cdr:x>0.93436</cdr:x>
      <cdr:y>0.05197</cdr:y>
    </cdr:to>
    <cdr:sp macro="" textlink="">
      <cdr:nvSpPr>
        <cdr:cNvPr id="3" name="TextBox 2"/>
        <cdr:cNvSpPr txBox="1"/>
      </cdr:nvSpPr>
      <cdr:spPr>
        <a:xfrm xmlns:a="http://schemas.openxmlformats.org/drawingml/2006/main">
          <a:off x="1952625" y="0"/>
          <a:ext cx="672465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400" b="1">
              <a:latin typeface="Arial" panose="020B0604020202020204" pitchFamily="34" charset="0"/>
              <a:cs typeface="Arial" panose="020B0604020202020204" pitchFamily="34" charset="0"/>
            </a:rPr>
            <a:t>Figure 5.2: Natural change and net migration, Scotland, 1967-68 to 2016-17</a:t>
          </a:r>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0.68819</cdr:x>
      <cdr:y>0.87824</cdr:y>
    </cdr:from>
    <cdr:to>
      <cdr:x>0.74919</cdr:x>
      <cdr:y>0.91049</cdr:y>
    </cdr:to>
    <cdr:sp macro="" textlink="">
      <cdr:nvSpPr>
        <cdr:cNvPr id="87041" name="Text Box 1"/>
        <cdr:cNvSpPr txBox="1">
          <a:spLocks xmlns:a="http://schemas.openxmlformats.org/drawingml/2006/main" noChangeArrowheads="1"/>
        </cdr:cNvSpPr>
      </cdr:nvSpPr>
      <cdr:spPr bwMode="auto">
        <a:xfrm xmlns:a="http://schemas.openxmlformats.org/drawingml/2006/main">
          <a:off x="6346821" y="4940393"/>
          <a:ext cx="562569" cy="18141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0.06234</cdr:x>
      <cdr:y>0.34624</cdr:y>
    </cdr:from>
    <cdr:to>
      <cdr:x>0.32641</cdr:x>
      <cdr:y>0.40387</cdr:y>
    </cdr:to>
    <cdr:sp macro="" textlink="">
      <cdr:nvSpPr>
        <cdr:cNvPr id="2" name="TextBox 1"/>
        <cdr:cNvSpPr txBox="1"/>
      </cdr:nvSpPr>
      <cdr:spPr>
        <a:xfrm xmlns:a="http://schemas.openxmlformats.org/drawingml/2006/main">
          <a:off x="579166" y="2095014"/>
          <a:ext cx="2453416" cy="3487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1">
              <a:solidFill>
                <a:srgbClr val="90278E"/>
              </a:solidFill>
              <a:latin typeface="Arial" pitchFamily="34" charset="0"/>
              <a:cs typeface="Arial" pitchFamily="34" charset="0"/>
            </a:rPr>
            <a:t>In from the rest of the UK</a:t>
          </a:r>
        </a:p>
      </cdr:txBody>
    </cdr:sp>
  </cdr:relSizeAnchor>
  <cdr:relSizeAnchor xmlns:cdr="http://schemas.openxmlformats.org/drawingml/2006/chartDrawing">
    <cdr:from>
      <cdr:x>0.05905</cdr:x>
      <cdr:y>0.19534</cdr:y>
    </cdr:from>
    <cdr:to>
      <cdr:x>0.28067</cdr:x>
      <cdr:y>0.25635</cdr:y>
    </cdr:to>
    <cdr:sp macro="" textlink="">
      <cdr:nvSpPr>
        <cdr:cNvPr id="3" name="TextBox 2"/>
        <cdr:cNvSpPr txBox="1"/>
      </cdr:nvSpPr>
      <cdr:spPr>
        <a:xfrm xmlns:a="http://schemas.openxmlformats.org/drawingml/2006/main">
          <a:off x="548602" y="1181954"/>
          <a:ext cx="2059022" cy="36915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0">
              <a:solidFill>
                <a:srgbClr val="90278E"/>
              </a:solidFill>
              <a:latin typeface="Arial" pitchFamily="34" charset="0"/>
              <a:cs typeface="Arial" pitchFamily="34" charset="0"/>
            </a:rPr>
            <a:t>Out to the rest of the UK</a:t>
          </a:r>
        </a:p>
      </cdr:txBody>
    </cdr:sp>
  </cdr:relSizeAnchor>
  <cdr:relSizeAnchor xmlns:cdr="http://schemas.openxmlformats.org/drawingml/2006/chartDrawing">
    <cdr:from>
      <cdr:x>0.05971</cdr:x>
      <cdr:y>0.51159</cdr:y>
    </cdr:from>
    <cdr:to>
      <cdr:x>0.23267</cdr:x>
      <cdr:y>0.55566</cdr:y>
    </cdr:to>
    <cdr:sp macro="" textlink="">
      <cdr:nvSpPr>
        <cdr:cNvPr id="4" name="TextBox 3"/>
        <cdr:cNvSpPr txBox="1"/>
      </cdr:nvSpPr>
      <cdr:spPr>
        <a:xfrm xmlns:a="http://schemas.openxmlformats.org/drawingml/2006/main">
          <a:off x="554741" y="3095471"/>
          <a:ext cx="1606934" cy="2666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0">
            <a:defRPr sz="1000"/>
          </a:pPr>
          <a:r>
            <a:rPr lang="en-GB" sz="1400" b="0" i="0" u="none" strike="noStrike" baseline="0">
              <a:solidFill>
                <a:schemeClr val="tx1">
                  <a:lumMod val="65000"/>
                  <a:lumOff val="35000"/>
                </a:schemeClr>
              </a:solidFill>
              <a:latin typeface="Arial"/>
              <a:cs typeface="Arial"/>
            </a:rPr>
            <a:t>Out to overseas</a:t>
          </a:r>
          <a:endParaRPr lang="en-GB" sz="1050" b="0">
            <a:solidFill>
              <a:schemeClr val="tx1">
                <a:lumMod val="65000"/>
                <a:lumOff val="35000"/>
              </a:schemeClr>
            </a:solidFill>
          </a:endParaRPr>
        </a:p>
      </cdr:txBody>
    </cdr:sp>
  </cdr:relSizeAnchor>
  <cdr:relSizeAnchor xmlns:cdr="http://schemas.openxmlformats.org/drawingml/2006/chartDrawing">
    <cdr:from>
      <cdr:x>0.06384</cdr:x>
      <cdr:y>0.71842</cdr:y>
    </cdr:from>
    <cdr:to>
      <cdr:x>0.24819</cdr:x>
      <cdr:y>0.77605</cdr:y>
    </cdr:to>
    <cdr:sp macro="" textlink="">
      <cdr:nvSpPr>
        <cdr:cNvPr id="5" name="TextBox 4"/>
        <cdr:cNvSpPr txBox="1"/>
      </cdr:nvSpPr>
      <cdr:spPr>
        <a:xfrm xmlns:a="http://schemas.openxmlformats.org/drawingml/2006/main">
          <a:off x="593111" y="4346976"/>
          <a:ext cx="1712755" cy="34870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1" baseline="0">
              <a:solidFill>
                <a:schemeClr val="tx1">
                  <a:lumMod val="65000"/>
                  <a:lumOff val="35000"/>
                </a:schemeClr>
              </a:solidFill>
              <a:latin typeface="Arial" pitchFamily="34" charset="0"/>
              <a:cs typeface="Arial" pitchFamily="34" charset="0"/>
            </a:rPr>
            <a:t>In from overseas</a:t>
          </a:r>
        </a:p>
      </cdr:txBody>
    </cdr:sp>
  </cdr:relSizeAnchor>
  <cdr:relSizeAnchor xmlns:cdr="http://schemas.openxmlformats.org/drawingml/2006/chartDrawing">
    <cdr:from>
      <cdr:x>0.94839</cdr:x>
      <cdr:y>0.31354</cdr:y>
    </cdr:from>
    <cdr:to>
      <cdr:x>0.99906</cdr:x>
      <cdr:y>0.36236</cdr:y>
    </cdr:to>
    <cdr:sp macro="" textlink="">
      <cdr:nvSpPr>
        <cdr:cNvPr id="7" name="TextBox 1"/>
        <cdr:cNvSpPr txBox="1"/>
      </cdr:nvSpPr>
      <cdr:spPr>
        <a:xfrm xmlns:a="http://schemas.openxmlformats.org/drawingml/2006/main">
          <a:off x="8811245" y="1897140"/>
          <a:ext cx="470764" cy="295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90278E"/>
              </a:solidFill>
              <a:latin typeface="Arial" pitchFamily="34" charset="0"/>
              <a:cs typeface="Arial" pitchFamily="34" charset="0"/>
            </a:rPr>
            <a:t>k in</a:t>
          </a:r>
        </a:p>
      </cdr:txBody>
    </cdr:sp>
  </cdr:relSizeAnchor>
  <cdr:relSizeAnchor xmlns:cdr="http://schemas.openxmlformats.org/drawingml/2006/chartDrawing">
    <cdr:from>
      <cdr:x>0.94933</cdr:x>
      <cdr:y>0.47733</cdr:y>
    </cdr:from>
    <cdr:to>
      <cdr:x>1</cdr:x>
      <cdr:y>0.52615</cdr:y>
    </cdr:to>
    <cdr:sp macro="" textlink="">
      <cdr:nvSpPr>
        <cdr:cNvPr id="8" name="TextBox 1"/>
        <cdr:cNvSpPr txBox="1"/>
      </cdr:nvSpPr>
      <cdr:spPr>
        <a:xfrm xmlns:a="http://schemas.openxmlformats.org/drawingml/2006/main">
          <a:off x="8820015" y="2888186"/>
          <a:ext cx="470764" cy="295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chemeClr val="tx1">
                  <a:lumMod val="65000"/>
                  <a:lumOff val="35000"/>
                </a:schemeClr>
              </a:solidFill>
              <a:latin typeface="Arial" pitchFamily="34" charset="0"/>
              <a:cs typeface="Arial" pitchFamily="34" charset="0"/>
            </a:rPr>
            <a:t>k in</a:t>
          </a:r>
        </a:p>
      </cdr:txBody>
    </cdr:sp>
  </cdr:relSizeAnchor>
  <cdr:relSizeAnchor xmlns:cdr="http://schemas.openxmlformats.org/drawingml/2006/chartDrawing">
    <cdr:from>
      <cdr:x>0.93834</cdr:x>
      <cdr:y>0.40301</cdr:y>
    </cdr:from>
    <cdr:to>
      <cdr:x>0.99664</cdr:x>
      <cdr:y>0.45185</cdr:y>
    </cdr:to>
    <cdr:sp macro="" textlink="">
      <cdr:nvSpPr>
        <cdr:cNvPr id="9" name="TextBox 1"/>
        <cdr:cNvSpPr txBox="1"/>
      </cdr:nvSpPr>
      <cdr:spPr>
        <a:xfrm xmlns:a="http://schemas.openxmlformats.org/drawingml/2006/main">
          <a:off x="8717920" y="2438503"/>
          <a:ext cx="541630" cy="2955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a:solidFill>
                <a:srgbClr val="90278E"/>
              </a:solidFill>
              <a:latin typeface="Arial" pitchFamily="34" charset="0"/>
              <a:cs typeface="Arial" pitchFamily="34" charset="0"/>
            </a:rPr>
            <a:t>k</a:t>
          </a:r>
          <a:r>
            <a:rPr lang="en-GB" sz="1400">
              <a:solidFill>
                <a:srgbClr val="90278E"/>
              </a:solidFill>
              <a:latin typeface="Arial" pitchFamily="34" charset="0"/>
              <a:cs typeface="Arial" pitchFamily="34" charset="0"/>
            </a:rPr>
            <a:t> </a:t>
          </a:r>
          <a:r>
            <a:rPr lang="en-GB" sz="1200">
              <a:solidFill>
                <a:srgbClr val="90278E"/>
              </a:solidFill>
              <a:latin typeface="Arial" pitchFamily="34" charset="0"/>
              <a:cs typeface="Arial" pitchFamily="34" charset="0"/>
            </a:rPr>
            <a:t>out</a:t>
          </a:r>
        </a:p>
      </cdr:txBody>
    </cdr:sp>
  </cdr:relSizeAnchor>
  <cdr:relSizeAnchor xmlns:cdr="http://schemas.openxmlformats.org/drawingml/2006/chartDrawing">
    <cdr:from>
      <cdr:x>0.93532</cdr:x>
      <cdr:y>0.60611</cdr:y>
    </cdr:from>
    <cdr:to>
      <cdr:x>0.99633</cdr:x>
      <cdr:y>0.65493</cdr:y>
    </cdr:to>
    <cdr:sp macro="" textlink="">
      <cdr:nvSpPr>
        <cdr:cNvPr id="10" name="TextBox 1"/>
        <cdr:cNvSpPr txBox="1"/>
      </cdr:nvSpPr>
      <cdr:spPr>
        <a:xfrm xmlns:a="http://schemas.openxmlformats.org/drawingml/2006/main">
          <a:off x="8689812" y="3667403"/>
          <a:ext cx="566831" cy="295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a:solidFill>
                <a:schemeClr val="tx1">
                  <a:lumMod val="65000"/>
                  <a:lumOff val="35000"/>
                </a:schemeClr>
              </a:solidFill>
              <a:latin typeface="Arial" pitchFamily="34" charset="0"/>
              <a:cs typeface="Arial" pitchFamily="34" charset="0"/>
            </a:rPr>
            <a:t>k out</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01150" cy="56292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0.20191</cdr:x>
      <cdr:y>0.52226</cdr:y>
    </cdr:from>
    <cdr:to>
      <cdr:x>0.26574</cdr:x>
      <cdr:y>0.75775</cdr:y>
    </cdr:to>
    <cdr:pic>
      <cdr:nvPicPr>
        <cdr:cNvPr id="2" name="Picture 2" descr="P:\DATAPROD\Stats Customer Requests\Requests 16\5. Scottish Affairs Committee\tables and figures\infographic\Man_med.png"/>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duotone>
            <a:schemeClr val="accent4">
              <a:shade val="45000"/>
              <a:satMod val="135000"/>
            </a:schemeClr>
            <a:prstClr val="white"/>
          </a:duotone>
          <a:extLst>
            <a:ext uri="{BEBA8EAE-BF5A-486C-A8C5-ECC9F3942E4B}">
              <a14:imgProps xmlns:a14="http://schemas.microsoft.com/office/drawing/2010/main">
                <a14:imgLayer r:embed="rId2">
                  <a14:imgEffect>
                    <a14:artisticCrisscrossEtching/>
                  </a14:imgEffect>
                  <a14:imgEffect>
                    <a14:brightnessContrast bright="88000" contrast="100000"/>
                  </a14:imgEffect>
                </a14:imgLayer>
              </a14:imgProps>
            </a:ex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874746" y="3155611"/>
          <a:ext cx="592665" cy="1422862"/>
        </a:xfrm>
        <a:prstGeom xmlns:a="http://schemas.openxmlformats.org/drawingml/2006/main" prst="rect">
          <a:avLst/>
        </a:prstGeom>
        <a:noFill xmlns:a="http://schemas.openxmlformats.org/drawingml/2006/main"/>
        <a:extLst xmlns:a="http://schemas.openxmlformats.org/drawingml/2006/main"/>
      </cdr:spPr>
    </cdr:pic>
  </cdr:relSizeAnchor>
  <cdr:relSizeAnchor xmlns:cdr="http://schemas.openxmlformats.org/drawingml/2006/chartDrawing">
    <cdr:from>
      <cdr:x>0.35252</cdr:x>
      <cdr:y>0.52226</cdr:y>
    </cdr:from>
    <cdr:to>
      <cdr:x>0.42825</cdr:x>
      <cdr:y>0.75775</cdr:y>
    </cdr:to>
    <cdr:pic>
      <cdr:nvPicPr>
        <cdr:cNvPr id="4" name="Picture 4" descr="P:\DATAPROD\Stats Customer Requests\Requests 16\5. Scottish Affairs Committee\tables and figures\infographic\Woman_med.png"/>
        <cdr:cNvPicPr>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273168" y="3155611"/>
          <a:ext cx="703158" cy="1422862"/>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0.64966</cdr:x>
      <cdr:y>0.51879</cdr:y>
    </cdr:from>
    <cdr:to>
      <cdr:x>0.71349</cdr:x>
      <cdr:y>0.75428</cdr:y>
    </cdr:to>
    <cdr:pic>
      <cdr:nvPicPr>
        <cdr:cNvPr id="6" name="Picture 7" descr="P:\DATAPROD\Stats Customer Requests\Requests 16\5. Scottish Affairs Committee\tables and figures\infographic\Man_med.png"/>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duotone>
            <a:schemeClr val="accent4">
              <a:shade val="45000"/>
              <a:satMod val="135000"/>
            </a:schemeClr>
            <a:prstClr val="white"/>
          </a:duotone>
          <a:extLst>
            <a:ext uri="{BEBA8EAE-BF5A-486C-A8C5-ECC9F3942E4B}">
              <a14:imgProps xmlns:a14="http://schemas.microsoft.com/office/drawing/2010/main">
                <a14:imgLayer r:embed="rId2">
                  <a14:imgEffect>
                    <a14:artisticCrisscrossEtching/>
                  </a14:imgEffect>
                  <a14:imgEffect>
                    <a14:brightnessContrast bright="88000" contrast="100000"/>
                  </a14:imgEffect>
                </a14:imgLayer>
              </a14:imgProps>
            </a:ex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033297" y="3137836"/>
          <a:ext cx="592781" cy="1424332"/>
        </a:xfrm>
        <a:prstGeom xmlns:a="http://schemas.openxmlformats.org/drawingml/2006/main" prst="rect">
          <a:avLst/>
        </a:prstGeom>
        <a:noFill xmlns:a="http://schemas.openxmlformats.org/drawingml/2006/main"/>
        <a:extLst xmlns:a="http://schemas.openxmlformats.org/drawingml/2006/main"/>
      </cdr:spPr>
    </cdr:pic>
  </cdr:relSizeAnchor>
  <cdr:relSizeAnchor xmlns:cdr="http://schemas.openxmlformats.org/drawingml/2006/chartDrawing">
    <cdr:from>
      <cdr:x>0.79628</cdr:x>
      <cdr:y>0.52313</cdr:y>
    </cdr:from>
    <cdr:to>
      <cdr:x>0.87202</cdr:x>
      <cdr:y>0.75862</cdr:y>
    </cdr:to>
    <cdr:pic>
      <cdr:nvPicPr>
        <cdr:cNvPr id="7" name="Picture 8" descr="P:\DATAPROD\Stats Customer Requests\Requests 16\5. Scottish Affairs Committee\tables and figures\infographic\Woman_med.png"/>
        <cdr:cNvPicPr>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393505" y="3160868"/>
          <a:ext cx="703250" cy="1422862"/>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72.xml><?xml version="1.0" encoding="utf-8"?>
<xdr:wsDr xmlns:xdr="http://schemas.openxmlformats.org/drawingml/2006/spreadsheetDrawing" xmlns:a="http://schemas.openxmlformats.org/drawingml/2006/main">
  <xdr:absoluteAnchor>
    <xdr:pos x="0" y="0"/>
    <xdr:ext cx="9290779" cy="60507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0.05205</cdr:x>
      <cdr:y>0.0138</cdr:y>
    </cdr:from>
    <cdr:to>
      <cdr:x>1</cdr:x>
      <cdr:y>0.06135</cdr:y>
    </cdr:to>
    <cdr:sp macro="" textlink="">
      <cdr:nvSpPr>
        <cdr:cNvPr id="2" name="TextBox 1"/>
        <cdr:cNvSpPr txBox="1"/>
      </cdr:nvSpPr>
      <cdr:spPr>
        <a:xfrm xmlns:a="http://schemas.openxmlformats.org/drawingml/2006/main">
          <a:off x="485587" y="84044"/>
          <a:ext cx="8843310" cy="2894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Arial" panose="020B0604020202020204" pitchFamily="34" charset="0"/>
              <a:cs typeface="Arial" panose="020B0604020202020204" pitchFamily="34" charset="0"/>
            </a:rPr>
            <a:t>Figure 5.5: Migration between Scotland, rest of the UK and overseas, by age group, year to mid-2017</a:t>
          </a:r>
        </a:p>
      </cdr:txBody>
    </cdr:sp>
  </cdr:relSizeAnchor>
  <cdr:relSizeAnchor xmlns:cdr="http://schemas.openxmlformats.org/drawingml/2006/chartDrawing">
    <cdr:from>
      <cdr:x>0.19267</cdr:x>
      <cdr:y>0.06676</cdr:y>
    </cdr:from>
    <cdr:to>
      <cdr:x>0.8102</cdr:x>
      <cdr:y>1</cdr:y>
    </cdr:to>
    <cdr:pic>
      <cdr:nvPicPr>
        <cdr:cNvPr id="9"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91399" y="404264"/>
          <a:ext cx="5741670" cy="5651539"/>
        </a:xfrm>
        <a:prstGeom xmlns:a="http://schemas.openxmlformats.org/drawingml/2006/main" prst="rect">
          <a:avLst/>
        </a:prstGeom>
      </cdr:spPr>
    </cdr:pic>
  </cdr:relSizeAnchor>
</c:userShapes>
</file>

<file path=xl/drawings/drawing74.xml><?xml version="1.0" encoding="utf-8"?>
<xdr:wsDr xmlns:xdr="http://schemas.openxmlformats.org/drawingml/2006/spreadsheetDrawing" xmlns:a="http://schemas.openxmlformats.org/drawingml/2006/main">
  <xdr:absoluteAnchor>
    <xdr:pos x="0" y="0"/>
    <xdr:ext cx="9290779" cy="60507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0.15315</cdr:x>
      <cdr:y>0.0184</cdr:y>
    </cdr:from>
    <cdr:to>
      <cdr:x>0.85285</cdr:x>
      <cdr:y>0.06595</cdr:y>
    </cdr:to>
    <cdr:sp macro="" textlink="">
      <cdr:nvSpPr>
        <cdr:cNvPr id="2" name="TextBox 1"/>
        <cdr:cNvSpPr txBox="1"/>
      </cdr:nvSpPr>
      <cdr:spPr>
        <a:xfrm xmlns:a="http://schemas.openxmlformats.org/drawingml/2006/main">
          <a:off x="1428750" y="112059"/>
          <a:ext cx="6527426" cy="2894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Arial" panose="020B0604020202020204" pitchFamily="34" charset="0"/>
              <a:cs typeface="Arial" panose="020B0604020202020204" pitchFamily="34" charset="0"/>
            </a:rPr>
            <a:t>Figure 5.6: Non-British nationals living in Scotland by nationality, 2017</a:t>
          </a:r>
        </a:p>
      </cdr:txBody>
    </cdr:sp>
  </cdr:relSizeAnchor>
  <cdr:relSizeAnchor xmlns:cdr="http://schemas.openxmlformats.org/drawingml/2006/chartDrawing">
    <cdr:from>
      <cdr:x>0.10493</cdr:x>
      <cdr:y>0.16486</cdr:y>
    </cdr:from>
    <cdr:to>
      <cdr:x>0.85591</cdr:x>
      <cdr:y>0.83153</cdr:y>
    </cdr:to>
    <cdr:pic>
      <cdr:nvPicPr>
        <cdr:cNvPr id="3" name="Picture 2"/>
        <cdr:cNvPicPr>
          <a:picLocks xmlns:a="http://schemas.openxmlformats.org/drawingml/2006/main" noChangeAspect="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9772" r="8890"/>
        <a:stretch xmlns:a="http://schemas.openxmlformats.org/drawingml/2006/main"/>
      </cdr:blipFill>
      <cdr:spPr>
        <a:xfrm xmlns:a="http://schemas.openxmlformats.org/drawingml/2006/main">
          <a:off x="974313" y="996126"/>
          <a:ext cx="6972882" cy="4028130"/>
        </a:xfrm>
        <a:prstGeom xmlns:a="http://schemas.openxmlformats.org/drawingml/2006/main" prst="rect">
          <a:avLst/>
        </a:prstGeom>
      </cdr:spPr>
    </cdr:pic>
  </cdr:relSizeAnchor>
</c:userShapes>
</file>

<file path=xl/drawings/drawing7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0.16114</cdr:x>
      <cdr:y>0.15012</cdr:y>
    </cdr:from>
    <cdr:to>
      <cdr:x>0.18442</cdr:x>
      <cdr:y>0.17391</cdr:y>
    </cdr:to>
    <cdr:pic>
      <cdr:nvPicPr>
        <cdr:cNvPr id="2" name="Picture 1"/>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94694" y="908540"/>
          <a:ext cx="216000" cy="144000"/>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0.16114</cdr:x>
      <cdr:y>0.31568</cdr:y>
    </cdr:from>
    <cdr:to>
      <cdr:x>0.18442</cdr:x>
      <cdr:y>0.33947</cdr:y>
    </cdr:to>
    <cdr:pic>
      <cdr:nvPicPr>
        <cdr:cNvPr id="3" name="Picture 2"/>
        <cdr:cNvPicPr>
          <a:picLocks xmlns:a="http://schemas.openxmlformats.org/drawingml/2006/main"/>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94694" y="1910496"/>
          <a:ext cx="216000" cy="144000"/>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0.16114</cdr:x>
      <cdr:y>0.48123</cdr:y>
    </cdr:from>
    <cdr:to>
      <cdr:x>0.18442</cdr:x>
      <cdr:y>0.50503</cdr:y>
    </cdr:to>
    <cdr:pic>
      <cdr:nvPicPr>
        <cdr:cNvPr id="4" name="Picture 3"/>
        <cdr:cNvPicPr>
          <a:picLocks xmlns:a="http://schemas.openxmlformats.org/drawingml/2006/main"/>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94694" y="2912452"/>
          <a:ext cx="216000" cy="144000"/>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0.16114</cdr:x>
      <cdr:y>0.64679</cdr:y>
    </cdr:from>
    <cdr:to>
      <cdr:x>0.18442</cdr:x>
      <cdr:y>0.67059</cdr:y>
    </cdr:to>
    <cdr:pic>
      <cdr:nvPicPr>
        <cdr:cNvPr id="5" name="Picture 4"/>
        <cdr:cNvPicPr>
          <a:picLocks xmlns:a="http://schemas.openxmlformats.org/drawingml/2006/main"/>
        </cdr:cNvPicPr>
      </cdr:nvPicPr>
      <cdr:blipFill>
        <a:blip xmlns:a="http://schemas.openxmlformats.org/drawingml/2006/main" xmlns:r="http://schemas.openxmlformats.org/officeDocument/2006/relationships" r:embed="rId4">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94694" y="3914408"/>
          <a:ext cx="216000" cy="144000"/>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0.16114</cdr:x>
      <cdr:y>0.81235</cdr:y>
    </cdr:from>
    <cdr:to>
      <cdr:x>0.18442</cdr:x>
      <cdr:y>0.83614</cdr:y>
    </cdr:to>
    <cdr:pic>
      <cdr:nvPicPr>
        <cdr:cNvPr id="6" name="Picture 5"/>
        <cdr:cNvPicPr>
          <a:picLocks xmlns:a="http://schemas.openxmlformats.org/drawingml/2006/main" noChangeAspect="1"/>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94694" y="4916365"/>
          <a:ext cx="216000" cy="144000"/>
        </a:xfrm>
        <a:prstGeom xmlns:a="http://schemas.openxmlformats.org/drawingml/2006/main" prst="rect">
          <a:avLst/>
        </a:prstGeom>
        <a:ln xmlns:a="http://schemas.openxmlformats.org/drawingml/2006/main">
          <a:solidFill>
            <a:schemeClr val="bg1">
              <a:lumMod val="65000"/>
            </a:schemeClr>
          </a:solidFill>
        </a:ln>
      </cdr:spPr>
    </cdr:pic>
  </cdr:relSizeAnchor>
</c:userShapes>
</file>

<file path=xl/drawings/drawing79.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0.06928</cdr:x>
      <cdr:y>0.11038</cdr:y>
    </cdr:from>
    <cdr:to>
      <cdr:x>0.10375</cdr:x>
      <cdr:y>0.14993</cdr:y>
    </cdr:to>
    <cdr:sp macro="" textlink="">
      <cdr:nvSpPr>
        <cdr:cNvPr id="2" name="TextBox 1"/>
        <cdr:cNvSpPr txBox="1"/>
      </cdr:nvSpPr>
      <cdr:spPr>
        <a:xfrm xmlns:a="http://schemas.openxmlformats.org/drawingml/2006/main">
          <a:off x="638134" y="623461"/>
          <a:ext cx="317492" cy="2233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a:latin typeface="Arial" pitchFamily="34" charset="0"/>
              <a:cs typeface="Arial" pitchFamily="34" charset="0"/>
            </a:rPr>
            <a:t>+</a:t>
          </a:r>
        </a:p>
      </cdr:txBody>
    </cdr:sp>
  </cdr:relSizeAnchor>
  <cdr:relSizeAnchor xmlns:cdr="http://schemas.openxmlformats.org/drawingml/2006/chartDrawing">
    <cdr:from>
      <cdr:x>0.36654</cdr:x>
      <cdr:y>0.46747</cdr:y>
    </cdr:from>
    <cdr:to>
      <cdr:x>0.53154</cdr:x>
      <cdr:y>0.57071</cdr:y>
    </cdr:to>
    <cdr:sp macro="" textlink="">
      <cdr:nvSpPr>
        <cdr:cNvPr id="3" name="TextBox 2"/>
        <cdr:cNvSpPr txBox="1"/>
      </cdr:nvSpPr>
      <cdr:spPr>
        <a:xfrm xmlns:a="http://schemas.openxmlformats.org/drawingml/2006/main">
          <a:off x="3376107" y="2644896"/>
          <a:ext cx="1519743" cy="584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600" b="1">
              <a:solidFill>
                <a:schemeClr val="bg1"/>
              </a:solidFill>
              <a:latin typeface="Arial" pitchFamily="34" charset="0"/>
              <a:cs typeface="Arial" pitchFamily="34" charset="0"/>
            </a:rPr>
            <a:t>2017 </a:t>
          </a:r>
        </a:p>
        <a:p xmlns:a="http://schemas.openxmlformats.org/drawingml/2006/main">
          <a:pPr algn="ctr"/>
          <a:r>
            <a:rPr lang="en-GB" sz="1600" b="1">
              <a:solidFill>
                <a:schemeClr val="bg1"/>
              </a:solidFill>
              <a:latin typeface="Arial" pitchFamily="34" charset="0"/>
              <a:cs typeface="Arial" pitchFamily="34" charset="0"/>
            </a:rPr>
            <a:t>Males</a:t>
          </a:r>
        </a:p>
      </cdr:txBody>
    </cdr:sp>
  </cdr:relSizeAnchor>
  <cdr:relSizeAnchor xmlns:cdr="http://schemas.openxmlformats.org/drawingml/2006/chartDrawing">
    <cdr:from>
      <cdr:x>0.5343</cdr:x>
      <cdr:y>0.46896</cdr:y>
    </cdr:from>
    <cdr:to>
      <cdr:x>0.69171</cdr:x>
      <cdr:y>0.57239</cdr:y>
    </cdr:to>
    <cdr:sp macro="" textlink="">
      <cdr:nvSpPr>
        <cdr:cNvPr id="4" name="TextBox 3"/>
        <cdr:cNvSpPr txBox="1"/>
      </cdr:nvSpPr>
      <cdr:spPr>
        <a:xfrm xmlns:a="http://schemas.openxmlformats.org/drawingml/2006/main">
          <a:off x="4921230" y="2653287"/>
          <a:ext cx="1449852" cy="585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600" b="1">
              <a:solidFill>
                <a:schemeClr val="bg1"/>
              </a:solidFill>
              <a:latin typeface="Arial" pitchFamily="34" charset="0"/>
              <a:cs typeface="Arial" pitchFamily="34" charset="0"/>
            </a:rPr>
            <a:t>2017 </a:t>
          </a:r>
        </a:p>
        <a:p xmlns:a="http://schemas.openxmlformats.org/drawingml/2006/main">
          <a:pPr algn="ctr"/>
          <a:r>
            <a:rPr lang="en-GB" sz="1600" b="1">
              <a:solidFill>
                <a:schemeClr val="bg1"/>
              </a:solidFill>
              <a:latin typeface="Arial" pitchFamily="34" charset="0"/>
              <a:cs typeface="Arial" pitchFamily="34" charset="0"/>
            </a:rPr>
            <a:t>Females</a:t>
          </a:r>
        </a:p>
      </cdr:txBody>
    </cdr:sp>
  </cdr:relSizeAnchor>
  <cdr:relSizeAnchor xmlns:cdr="http://schemas.openxmlformats.org/drawingml/2006/chartDrawing">
    <cdr:from>
      <cdr:x>0.17867</cdr:x>
      <cdr:y>0.13086</cdr:y>
    </cdr:from>
    <cdr:to>
      <cdr:x>0.35218</cdr:x>
      <cdr:y>0.18546</cdr:y>
    </cdr:to>
    <cdr:sp macro="" textlink="">
      <cdr:nvSpPr>
        <cdr:cNvPr id="5" name="TextBox 4"/>
        <cdr:cNvSpPr txBox="1"/>
      </cdr:nvSpPr>
      <cdr:spPr>
        <a:xfrm xmlns:a="http://schemas.openxmlformats.org/drawingml/2006/main">
          <a:off x="1645700" y="740406"/>
          <a:ext cx="1598145" cy="3089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1C625B"/>
              </a:solidFill>
              <a:latin typeface="Arial" pitchFamily="34" charset="0"/>
              <a:cs typeface="Arial" pitchFamily="34" charset="0"/>
            </a:rPr>
            <a:t>2041 Males</a:t>
          </a:r>
        </a:p>
      </cdr:txBody>
    </cdr:sp>
  </cdr:relSizeAnchor>
  <cdr:relSizeAnchor xmlns:cdr="http://schemas.openxmlformats.org/drawingml/2006/chartDrawing">
    <cdr:from>
      <cdr:x>0.69873</cdr:x>
      <cdr:y>0.12948</cdr:y>
    </cdr:from>
    <cdr:to>
      <cdr:x>0.86764</cdr:x>
      <cdr:y>0.1841</cdr:y>
    </cdr:to>
    <cdr:sp macro="" textlink="">
      <cdr:nvSpPr>
        <cdr:cNvPr id="9" name="TextBox 1"/>
        <cdr:cNvSpPr txBox="1"/>
      </cdr:nvSpPr>
      <cdr:spPr>
        <a:xfrm xmlns:a="http://schemas.openxmlformats.org/drawingml/2006/main">
          <a:off x="6435737" y="732570"/>
          <a:ext cx="1555775" cy="309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rgbClr val="1C625B"/>
              </a:solidFill>
              <a:latin typeface="Arial" pitchFamily="34" charset="0"/>
              <a:cs typeface="Arial" pitchFamily="34" charset="0"/>
            </a:rPr>
            <a:t>2041 Females</a:t>
          </a:r>
        </a:p>
      </cdr:txBody>
    </cdr:sp>
  </cdr:relSizeAnchor>
</c:userShapes>
</file>

<file path=xl/drawings/drawing80.xml><?xml version="1.0" encoding="utf-8"?>
<c:userShapes xmlns:c="http://schemas.openxmlformats.org/drawingml/2006/chart">
  <cdr:relSizeAnchor xmlns:cdr="http://schemas.openxmlformats.org/drawingml/2006/chartDrawing">
    <cdr:from>
      <cdr:x>0.15442</cdr:x>
      <cdr:y>0.18523</cdr:y>
    </cdr:from>
    <cdr:to>
      <cdr:x>0.17771</cdr:x>
      <cdr:y>0.20902</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32415" y="1121019"/>
          <a:ext cx="216000" cy="144000"/>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0.15439</cdr:x>
      <cdr:y>0.33656</cdr:y>
    </cdr:from>
    <cdr:to>
      <cdr:x>0.17768</cdr:x>
      <cdr:y>0.36036</cdr:y>
    </cdr:to>
    <cdr:pic>
      <cdr:nvPicPr>
        <cdr:cNvPr id="3" name="Picture 2"/>
        <cdr:cNvPicPr>
          <a:picLocks xmlns:a="http://schemas.openxmlformats.org/drawingml/2006/main"/>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32147" y="2036885"/>
          <a:ext cx="216000" cy="144000"/>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0.15448</cdr:x>
      <cdr:y>0.48426</cdr:y>
    </cdr:from>
    <cdr:to>
      <cdr:x>0.17765</cdr:x>
      <cdr:y>0.50806</cdr:y>
    </cdr:to>
    <cdr:pic>
      <cdr:nvPicPr>
        <cdr:cNvPr id="4" name="Picture 3"/>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32953" y="2930769"/>
          <a:ext cx="214926" cy="144000"/>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0.15445</cdr:x>
      <cdr:y>0.63438</cdr:y>
    </cdr:from>
    <cdr:to>
      <cdr:x>0.17774</cdr:x>
      <cdr:y>0.65818</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4">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32684" y="3839308"/>
          <a:ext cx="216000" cy="144000"/>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0.15442</cdr:x>
      <cdr:y>0.78087</cdr:y>
    </cdr:from>
    <cdr:to>
      <cdr:x>0.17771</cdr:x>
      <cdr:y>0.80467</cdr:y>
    </cdr:to>
    <cdr:pic>
      <cdr:nvPicPr>
        <cdr:cNvPr id="6" name="Picture 5"/>
        <cdr:cNvPicPr>
          <a:picLocks xmlns:a="http://schemas.openxmlformats.org/drawingml/2006/main"/>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432415" y="4725866"/>
          <a:ext cx="216000" cy="144000"/>
        </a:xfrm>
        <a:prstGeom xmlns:a="http://schemas.openxmlformats.org/drawingml/2006/main" prst="rect">
          <a:avLst/>
        </a:prstGeom>
        <a:ln xmlns:a="http://schemas.openxmlformats.org/drawingml/2006/main">
          <a:solidFill>
            <a:schemeClr val="bg1">
              <a:lumMod val="65000"/>
            </a:schemeClr>
          </a:solidFill>
        </a:ln>
      </cdr:spPr>
    </cdr:pic>
  </cdr:relSizeAnchor>
</c:userShapes>
</file>

<file path=xl/drawings/drawing81.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0.4438</cdr:x>
      <cdr:y>0.07805</cdr:y>
    </cdr:from>
    <cdr:to>
      <cdr:x>0.90412</cdr:x>
      <cdr:y>0.84882</cdr:y>
    </cdr:to>
    <cdr:grpSp>
      <cdr:nvGrpSpPr>
        <cdr:cNvPr id="5" name="Group 4"/>
        <cdr:cNvGrpSpPr/>
      </cdr:nvGrpSpPr>
      <cdr:grpSpPr>
        <a:xfrm xmlns:a="http://schemas.openxmlformats.org/drawingml/2006/main">
          <a:off x="4121515" y="472076"/>
          <a:ext cx="4274934" cy="4661906"/>
          <a:chOff x="0" y="811648"/>
          <a:chExt cx="2683009" cy="4663706"/>
        </a:xfrm>
      </cdr:grpSpPr>
      <cdr:sp macro="" textlink="">
        <cdr:nvSpPr>
          <cdr:cNvPr id="6" name="Rectangle 5"/>
          <cdr:cNvSpPr/>
        </cdr:nvSpPr>
        <cdr:spPr>
          <a:xfrm xmlns:a="http://schemas.openxmlformats.org/drawingml/2006/main">
            <a:off x="0" y="811648"/>
            <a:ext cx="2683009" cy="4663706"/>
          </a:xfrm>
          <a:prstGeom xmlns:a="http://schemas.openxmlformats.org/drawingml/2006/main" prst="rect">
            <a:avLst/>
          </a:prstGeom>
          <a:solidFill xmlns:a="http://schemas.openxmlformats.org/drawingml/2006/main">
            <a:srgbClr val="90278E">
              <a:alpha val="18039"/>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cxnSp macro="">
        <cdr:nvCxnSpPr>
          <cdr:cNvPr id="7" name="Straight Arrow Connector 6"/>
          <cdr:cNvCxnSpPr/>
        </cdr:nvCxnSpPr>
        <cdr:spPr>
          <a:xfrm xmlns:a="http://schemas.openxmlformats.org/drawingml/2006/main">
            <a:off x="22145" y="1205309"/>
            <a:ext cx="2658086" cy="0"/>
          </a:xfrm>
          <a:prstGeom xmlns:a="http://schemas.openxmlformats.org/drawingml/2006/main" prst="straightConnector1">
            <a:avLst/>
          </a:prstGeom>
          <a:ln xmlns:a="http://schemas.openxmlformats.org/drawingml/2006/main" w="19050">
            <a:solidFill>
              <a:srgbClr val="90278E"/>
            </a:solidFill>
            <a:prstDash val="sysDot"/>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0.44963</cdr:x>
      <cdr:y>0.08366</cdr:y>
    </cdr:from>
    <cdr:to>
      <cdr:x>0.73678</cdr:x>
      <cdr:y>0.12651</cdr:y>
    </cdr:to>
    <cdr:sp macro="" textlink="">
      <cdr:nvSpPr>
        <cdr:cNvPr id="2" name="TextBox 14"/>
        <cdr:cNvSpPr txBox="1"/>
      </cdr:nvSpPr>
      <cdr:spPr>
        <a:xfrm xmlns:a="http://schemas.openxmlformats.org/drawingml/2006/main">
          <a:off x="4187191" y="508752"/>
          <a:ext cx="2674090" cy="2605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solidFill>
                <a:srgbClr val="90278E"/>
              </a:solidFill>
              <a:latin typeface="Arial" panose="020B0604020202020204" pitchFamily="34" charset="0"/>
              <a:cs typeface="Arial" panose="020B0604020202020204" pitchFamily="34" charset="0"/>
            </a:rPr>
            <a:t>2016-based projection</a:t>
          </a:r>
        </a:p>
      </cdr:txBody>
    </cdr:sp>
  </cdr:relSizeAnchor>
  <cdr:relSizeAnchor xmlns:cdr="http://schemas.openxmlformats.org/drawingml/2006/chartDrawing">
    <cdr:from>
      <cdr:x>0.64658</cdr:x>
      <cdr:y>0.48978</cdr:y>
    </cdr:from>
    <cdr:to>
      <cdr:x>0.87107</cdr:x>
      <cdr:y>0.55253</cdr:y>
    </cdr:to>
    <cdr:sp macro="" textlink="">
      <cdr:nvSpPr>
        <cdr:cNvPr id="3" name="TextBox 9"/>
        <cdr:cNvSpPr txBox="1"/>
      </cdr:nvSpPr>
      <cdr:spPr>
        <a:xfrm xmlns:a="http://schemas.openxmlformats.org/drawingml/2006/main">
          <a:off x="6004672" y="2962392"/>
          <a:ext cx="2084810" cy="37953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200" b="1">
              <a:solidFill>
                <a:srgbClr val="90278E"/>
              </a:solidFill>
              <a:latin typeface="Arial" panose="020B0604020202020204" pitchFamily="34" charset="0"/>
              <a:cs typeface="Arial" panose="020B0604020202020204" pitchFamily="34" charset="0"/>
            </a:rPr>
            <a:t>Net migration</a:t>
          </a: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0.67709</cdr:x>
      <cdr:y>0.0433</cdr:y>
    </cdr:from>
    <cdr:to>
      <cdr:x>0.86782</cdr:x>
      <cdr:y>0.12289</cdr:y>
    </cdr:to>
    <cdr:sp macro="" textlink="">
      <cdr:nvSpPr>
        <cdr:cNvPr id="2" name="TextBox 1"/>
        <cdr:cNvSpPr txBox="1"/>
      </cdr:nvSpPr>
      <cdr:spPr>
        <a:xfrm xmlns:a="http://schemas.openxmlformats.org/drawingml/2006/main">
          <a:off x="6305441" y="263311"/>
          <a:ext cx="1776156" cy="484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anose="020B0604020202020204" pitchFamily="34" charset="0"/>
              <a:cs typeface="Arial" panose="020B0604020202020204" pitchFamily="34" charset="0"/>
            </a:rPr>
            <a:t>High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5.96 million </a:t>
          </a:r>
          <a:r>
            <a:rPr lang="en-GB" sz="1000">
              <a:latin typeface="Arial" panose="020B0604020202020204" pitchFamily="34" charset="0"/>
              <a:cs typeface="Arial" panose="020B0604020202020204" pitchFamily="34" charset="0"/>
            </a:rPr>
            <a:t>(+10.3%)</a:t>
          </a:r>
        </a:p>
      </cdr:txBody>
    </cdr:sp>
  </cdr:relSizeAnchor>
  <cdr:relSizeAnchor xmlns:cdr="http://schemas.openxmlformats.org/drawingml/2006/chartDrawing">
    <cdr:from>
      <cdr:x>0.67709</cdr:x>
      <cdr:y>0.19178</cdr:y>
    </cdr:from>
    <cdr:to>
      <cdr:x>0.99451</cdr:x>
      <cdr:y>0.26265</cdr:y>
    </cdr:to>
    <cdr:sp macro="" textlink="">
      <cdr:nvSpPr>
        <cdr:cNvPr id="3" name="TextBox 1"/>
        <cdr:cNvSpPr txBox="1"/>
      </cdr:nvSpPr>
      <cdr:spPr>
        <a:xfrm xmlns:a="http://schemas.openxmlformats.org/drawingml/2006/main">
          <a:off x="6305441" y="1166294"/>
          <a:ext cx="2955980" cy="430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50% more EU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5.78 million </a:t>
          </a:r>
          <a:r>
            <a:rPr lang="en-GB" sz="1000">
              <a:latin typeface="Arial" panose="020B0604020202020204" pitchFamily="34" charset="0"/>
              <a:cs typeface="Arial" panose="020B0604020202020204" pitchFamily="34" charset="0"/>
            </a:rPr>
            <a:t>(+7.0%)</a:t>
          </a:r>
        </a:p>
      </cdr:txBody>
    </cdr:sp>
  </cdr:relSizeAnchor>
  <cdr:relSizeAnchor xmlns:cdr="http://schemas.openxmlformats.org/drawingml/2006/chartDrawing">
    <cdr:from>
      <cdr:x>0.67709</cdr:x>
      <cdr:y>0.26938</cdr:y>
    </cdr:from>
    <cdr:to>
      <cdr:x>0.88277</cdr:x>
      <cdr:y>0.33494</cdr:y>
    </cdr:to>
    <cdr:sp macro="" textlink="">
      <cdr:nvSpPr>
        <cdr:cNvPr id="4" name="TextBox 1"/>
        <cdr:cNvSpPr txBox="1"/>
      </cdr:nvSpPr>
      <cdr:spPr>
        <a:xfrm xmlns:a="http://schemas.openxmlformats.org/drawingml/2006/main">
          <a:off x="6305441" y="1638174"/>
          <a:ext cx="1915367" cy="398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latin typeface="Arial" panose="020B0604020202020204" pitchFamily="34" charset="0"/>
              <a:cs typeface="Arial" panose="020B0604020202020204" pitchFamily="34" charset="0"/>
            </a:rPr>
            <a:t>Principal</a:t>
          </a:r>
        </a:p>
        <a:p xmlns:a="http://schemas.openxmlformats.org/drawingml/2006/main">
          <a:r>
            <a:rPr lang="en-GB" sz="1000" b="1">
              <a:latin typeface="Arial" panose="020B0604020202020204" pitchFamily="34" charset="0"/>
              <a:cs typeface="Arial" panose="020B0604020202020204" pitchFamily="34" charset="0"/>
            </a:rPr>
            <a:t>5.69</a:t>
          </a:r>
          <a:r>
            <a:rPr lang="en-GB" sz="1000" b="1" baseline="0">
              <a:latin typeface="Arial" panose="020B0604020202020204" pitchFamily="34" charset="0"/>
              <a:cs typeface="Arial" panose="020B0604020202020204" pitchFamily="34" charset="0"/>
            </a:rPr>
            <a:t> million </a:t>
          </a:r>
          <a:r>
            <a:rPr lang="en-GB" sz="1000" b="1">
              <a:latin typeface="Arial" panose="020B0604020202020204" pitchFamily="34" charset="0"/>
              <a:cs typeface="Arial" panose="020B0604020202020204" pitchFamily="34" charset="0"/>
            </a:rPr>
            <a:t>(+5.3%)</a:t>
          </a:r>
        </a:p>
      </cdr:txBody>
    </cdr:sp>
  </cdr:relSizeAnchor>
  <cdr:relSizeAnchor xmlns:cdr="http://schemas.openxmlformats.org/drawingml/2006/chartDrawing">
    <cdr:from>
      <cdr:x>0.67709</cdr:x>
      <cdr:y>0.35001</cdr:y>
    </cdr:from>
    <cdr:to>
      <cdr:x>0.99451</cdr:x>
      <cdr:y>0.41205</cdr:y>
    </cdr:to>
    <cdr:sp macro="" textlink="">
      <cdr:nvSpPr>
        <cdr:cNvPr id="5" name="TextBox 1"/>
        <cdr:cNvSpPr txBox="1"/>
      </cdr:nvSpPr>
      <cdr:spPr>
        <a:xfrm xmlns:a="http://schemas.openxmlformats.org/drawingml/2006/main">
          <a:off x="6305441" y="2128521"/>
          <a:ext cx="2955980" cy="377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50% less EU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5.60 million </a:t>
          </a:r>
          <a:r>
            <a:rPr lang="en-GB" sz="1000">
              <a:latin typeface="Arial" panose="020B0604020202020204" pitchFamily="34" charset="0"/>
              <a:cs typeface="Arial" panose="020B0604020202020204" pitchFamily="34" charset="0"/>
            </a:rPr>
            <a:t>(+3.7%)</a:t>
          </a:r>
        </a:p>
      </cdr:txBody>
    </cdr:sp>
  </cdr:relSizeAnchor>
  <cdr:relSizeAnchor xmlns:cdr="http://schemas.openxmlformats.org/drawingml/2006/chartDrawing">
    <cdr:from>
      <cdr:x>0.67709</cdr:x>
      <cdr:y>0.42081</cdr:y>
    </cdr:from>
    <cdr:to>
      <cdr:x>0.84579</cdr:x>
      <cdr:y>0.48554</cdr:y>
    </cdr:to>
    <cdr:sp macro="" textlink="">
      <cdr:nvSpPr>
        <cdr:cNvPr id="6" name="TextBox 1"/>
        <cdr:cNvSpPr txBox="1"/>
      </cdr:nvSpPr>
      <cdr:spPr>
        <a:xfrm xmlns:a="http://schemas.openxmlformats.org/drawingml/2006/main">
          <a:off x="6305441" y="2559076"/>
          <a:ext cx="1571002" cy="3936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Zero EU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5.52 million </a:t>
          </a:r>
          <a:r>
            <a:rPr lang="en-GB" sz="1000">
              <a:latin typeface="Arial" panose="020B0604020202020204" pitchFamily="34" charset="0"/>
              <a:cs typeface="Arial" panose="020B0604020202020204" pitchFamily="34" charset="0"/>
            </a:rPr>
            <a:t>(+2.1%)</a:t>
          </a:r>
        </a:p>
      </cdr:txBody>
    </cdr:sp>
  </cdr:relSizeAnchor>
  <cdr:relSizeAnchor xmlns:cdr="http://schemas.openxmlformats.org/drawingml/2006/chartDrawing">
    <cdr:from>
      <cdr:x>0.67709</cdr:x>
      <cdr:y>0.49917</cdr:y>
    </cdr:from>
    <cdr:to>
      <cdr:x>0.99451</cdr:x>
      <cdr:y>0.57108</cdr:y>
    </cdr:to>
    <cdr:sp macro="" textlink="">
      <cdr:nvSpPr>
        <cdr:cNvPr id="7" name="TextBox 1"/>
        <cdr:cNvSpPr txBox="1"/>
      </cdr:nvSpPr>
      <cdr:spPr>
        <a:xfrm xmlns:a="http://schemas.openxmlformats.org/drawingml/2006/main">
          <a:off x="6305441" y="3035648"/>
          <a:ext cx="2955980" cy="4373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Low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5.43 million </a:t>
          </a:r>
          <a:r>
            <a:rPr lang="en-GB" sz="1000">
              <a:latin typeface="Arial" panose="020B0604020202020204" pitchFamily="34" charset="0"/>
              <a:cs typeface="Arial" panose="020B0604020202020204" pitchFamily="34" charset="0"/>
            </a:rPr>
            <a:t>(+0.4%)</a:t>
          </a:r>
        </a:p>
      </cdr:txBody>
    </cdr:sp>
  </cdr:relSizeAnchor>
  <cdr:relSizeAnchor xmlns:cdr="http://schemas.openxmlformats.org/drawingml/2006/chartDrawing">
    <cdr:from>
      <cdr:x>0.67709</cdr:x>
      <cdr:y>0.72147</cdr:y>
    </cdr:from>
    <cdr:to>
      <cdr:x>0.86703</cdr:x>
      <cdr:y>0.79398</cdr:y>
    </cdr:to>
    <cdr:sp macro="" textlink="">
      <cdr:nvSpPr>
        <cdr:cNvPr id="8" name="TextBox 1"/>
        <cdr:cNvSpPr txBox="1"/>
      </cdr:nvSpPr>
      <cdr:spPr>
        <a:xfrm xmlns:a="http://schemas.openxmlformats.org/drawingml/2006/main">
          <a:off x="6305441" y="4387504"/>
          <a:ext cx="1768829" cy="44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Zero Net</a:t>
          </a:r>
          <a:r>
            <a:rPr lang="en-GB" sz="1000" baseline="0">
              <a:latin typeface="Arial" panose="020B0604020202020204" pitchFamily="34" charset="0"/>
              <a:cs typeface="Arial" panose="020B0604020202020204" pitchFamily="34" charset="0"/>
            </a:rPr>
            <a:t> Migration</a:t>
          </a:r>
        </a:p>
        <a:p xmlns:a="http://schemas.openxmlformats.org/drawingml/2006/main">
          <a:r>
            <a:rPr lang="en-GB" sz="1000" baseline="0">
              <a:latin typeface="Arial" panose="020B0604020202020204" pitchFamily="34" charset="0"/>
              <a:cs typeface="Arial" panose="020B0604020202020204" pitchFamily="34" charset="0"/>
            </a:rPr>
            <a:t>5.17 million </a:t>
          </a:r>
          <a:r>
            <a:rPr lang="en-GB" sz="1000">
              <a:latin typeface="Arial" panose="020B0604020202020204" pitchFamily="34" charset="0"/>
              <a:cs typeface="Arial" panose="020B0604020202020204" pitchFamily="34" charset="0"/>
            </a:rPr>
            <a:t>(-4.4%)</a:t>
          </a:r>
        </a:p>
      </cdr:txBody>
    </cdr:sp>
  </cdr:relSizeAnchor>
  <cdr:relSizeAnchor xmlns:cdr="http://schemas.openxmlformats.org/drawingml/2006/chartDrawing">
    <cdr:from>
      <cdr:x>0.67709</cdr:x>
      <cdr:y>0.0433</cdr:y>
    </cdr:from>
    <cdr:to>
      <cdr:x>0.86782</cdr:x>
      <cdr:y>0.12289</cdr:y>
    </cdr:to>
    <cdr:sp macro="" textlink="">
      <cdr:nvSpPr>
        <cdr:cNvPr id="9" name="TextBox 1"/>
        <cdr:cNvSpPr txBox="1"/>
      </cdr:nvSpPr>
      <cdr:spPr>
        <a:xfrm xmlns:a="http://schemas.openxmlformats.org/drawingml/2006/main">
          <a:off x="6305441" y="263311"/>
          <a:ext cx="1776156" cy="484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anose="020B0604020202020204" pitchFamily="34" charset="0"/>
              <a:cs typeface="Arial" panose="020B0604020202020204" pitchFamily="34" charset="0"/>
            </a:rPr>
            <a:t>High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5.96 million </a:t>
          </a:r>
          <a:r>
            <a:rPr lang="en-GB" sz="1000">
              <a:latin typeface="Arial" panose="020B0604020202020204" pitchFamily="34" charset="0"/>
              <a:cs typeface="Arial" panose="020B0604020202020204" pitchFamily="34" charset="0"/>
            </a:rPr>
            <a:t>(+10.3%)</a:t>
          </a:r>
        </a:p>
      </cdr:txBody>
    </cdr:sp>
  </cdr:relSizeAnchor>
  <cdr:relSizeAnchor xmlns:cdr="http://schemas.openxmlformats.org/drawingml/2006/chartDrawing">
    <cdr:from>
      <cdr:x>0.67709</cdr:x>
      <cdr:y>0.19178</cdr:y>
    </cdr:from>
    <cdr:to>
      <cdr:x>0.99451</cdr:x>
      <cdr:y>0.26265</cdr:y>
    </cdr:to>
    <cdr:sp macro="" textlink="">
      <cdr:nvSpPr>
        <cdr:cNvPr id="10" name="TextBox 1"/>
        <cdr:cNvSpPr txBox="1"/>
      </cdr:nvSpPr>
      <cdr:spPr>
        <a:xfrm xmlns:a="http://schemas.openxmlformats.org/drawingml/2006/main">
          <a:off x="6305441" y="1166294"/>
          <a:ext cx="2955980" cy="430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50% more EU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5.78 million </a:t>
          </a:r>
          <a:r>
            <a:rPr lang="en-GB" sz="1000">
              <a:latin typeface="Arial" panose="020B0604020202020204" pitchFamily="34" charset="0"/>
              <a:cs typeface="Arial" panose="020B0604020202020204" pitchFamily="34" charset="0"/>
            </a:rPr>
            <a:t>(+7.0%)</a:t>
          </a:r>
        </a:p>
      </cdr:txBody>
    </cdr:sp>
  </cdr:relSizeAnchor>
  <cdr:relSizeAnchor xmlns:cdr="http://schemas.openxmlformats.org/drawingml/2006/chartDrawing">
    <cdr:from>
      <cdr:x>0.67709</cdr:x>
      <cdr:y>0.35001</cdr:y>
    </cdr:from>
    <cdr:to>
      <cdr:x>0.99451</cdr:x>
      <cdr:y>0.41205</cdr:y>
    </cdr:to>
    <cdr:sp macro="" textlink="">
      <cdr:nvSpPr>
        <cdr:cNvPr id="12" name="TextBox 1"/>
        <cdr:cNvSpPr txBox="1"/>
      </cdr:nvSpPr>
      <cdr:spPr>
        <a:xfrm xmlns:a="http://schemas.openxmlformats.org/drawingml/2006/main">
          <a:off x="6305441" y="2128521"/>
          <a:ext cx="2955980" cy="377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50% less EU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5.60 million </a:t>
          </a:r>
          <a:r>
            <a:rPr lang="en-GB" sz="1000">
              <a:latin typeface="Arial" panose="020B0604020202020204" pitchFamily="34" charset="0"/>
              <a:cs typeface="Arial" panose="020B0604020202020204" pitchFamily="34" charset="0"/>
            </a:rPr>
            <a:t>(+3.7%)</a:t>
          </a:r>
        </a:p>
      </cdr:txBody>
    </cdr:sp>
  </cdr:relSizeAnchor>
  <cdr:relSizeAnchor xmlns:cdr="http://schemas.openxmlformats.org/drawingml/2006/chartDrawing">
    <cdr:from>
      <cdr:x>0.67709</cdr:x>
      <cdr:y>0.42081</cdr:y>
    </cdr:from>
    <cdr:to>
      <cdr:x>0.84579</cdr:x>
      <cdr:y>0.48554</cdr:y>
    </cdr:to>
    <cdr:sp macro="" textlink="">
      <cdr:nvSpPr>
        <cdr:cNvPr id="13" name="TextBox 1"/>
        <cdr:cNvSpPr txBox="1"/>
      </cdr:nvSpPr>
      <cdr:spPr>
        <a:xfrm xmlns:a="http://schemas.openxmlformats.org/drawingml/2006/main">
          <a:off x="6305441" y="2559076"/>
          <a:ext cx="1571002" cy="3936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Zero EU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5.52 million </a:t>
          </a:r>
          <a:r>
            <a:rPr lang="en-GB" sz="1000">
              <a:latin typeface="Arial" panose="020B0604020202020204" pitchFamily="34" charset="0"/>
              <a:cs typeface="Arial" panose="020B0604020202020204" pitchFamily="34" charset="0"/>
            </a:rPr>
            <a:t>(+2.1%)</a:t>
          </a:r>
        </a:p>
      </cdr:txBody>
    </cdr:sp>
  </cdr:relSizeAnchor>
  <cdr:relSizeAnchor xmlns:cdr="http://schemas.openxmlformats.org/drawingml/2006/chartDrawing">
    <cdr:from>
      <cdr:x>0.67709</cdr:x>
      <cdr:y>0.49917</cdr:y>
    </cdr:from>
    <cdr:to>
      <cdr:x>0.99451</cdr:x>
      <cdr:y>0.57108</cdr:y>
    </cdr:to>
    <cdr:sp macro="" textlink="">
      <cdr:nvSpPr>
        <cdr:cNvPr id="14" name="TextBox 1"/>
        <cdr:cNvSpPr txBox="1"/>
      </cdr:nvSpPr>
      <cdr:spPr>
        <a:xfrm xmlns:a="http://schemas.openxmlformats.org/drawingml/2006/main">
          <a:off x="6305441" y="3035648"/>
          <a:ext cx="2955980" cy="4373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Low Migration</a:t>
          </a:r>
          <a:endParaRPr lang="en-GB" sz="1000" baseline="0">
            <a:latin typeface="Arial" panose="020B0604020202020204" pitchFamily="34" charset="0"/>
            <a:cs typeface="Arial" panose="020B0604020202020204" pitchFamily="34" charset="0"/>
          </a:endParaRPr>
        </a:p>
        <a:p xmlns:a="http://schemas.openxmlformats.org/drawingml/2006/main">
          <a:r>
            <a:rPr lang="en-GB" sz="1000" baseline="0">
              <a:latin typeface="Arial" panose="020B0604020202020204" pitchFamily="34" charset="0"/>
              <a:cs typeface="Arial" panose="020B0604020202020204" pitchFamily="34" charset="0"/>
            </a:rPr>
            <a:t>5.43 million </a:t>
          </a:r>
          <a:r>
            <a:rPr lang="en-GB" sz="1000">
              <a:latin typeface="Arial" panose="020B0604020202020204" pitchFamily="34" charset="0"/>
              <a:cs typeface="Arial" panose="020B0604020202020204" pitchFamily="34" charset="0"/>
            </a:rPr>
            <a:t>(+0.4%)</a:t>
          </a:r>
        </a:p>
      </cdr:txBody>
    </cdr:sp>
  </cdr:relSizeAnchor>
  <cdr:relSizeAnchor xmlns:cdr="http://schemas.openxmlformats.org/drawingml/2006/chartDrawing">
    <cdr:from>
      <cdr:x>0.67709</cdr:x>
      <cdr:y>0.72147</cdr:y>
    </cdr:from>
    <cdr:to>
      <cdr:x>0.86703</cdr:x>
      <cdr:y>0.79398</cdr:y>
    </cdr:to>
    <cdr:sp macro="" textlink="">
      <cdr:nvSpPr>
        <cdr:cNvPr id="15" name="TextBox 1"/>
        <cdr:cNvSpPr txBox="1"/>
      </cdr:nvSpPr>
      <cdr:spPr>
        <a:xfrm xmlns:a="http://schemas.openxmlformats.org/drawingml/2006/main">
          <a:off x="6305441" y="4387504"/>
          <a:ext cx="1768829" cy="44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Zero Net</a:t>
          </a:r>
          <a:r>
            <a:rPr lang="en-GB" sz="1000" baseline="0">
              <a:latin typeface="Arial" panose="020B0604020202020204" pitchFamily="34" charset="0"/>
              <a:cs typeface="Arial" panose="020B0604020202020204" pitchFamily="34" charset="0"/>
            </a:rPr>
            <a:t> Migration</a:t>
          </a:r>
        </a:p>
        <a:p xmlns:a="http://schemas.openxmlformats.org/drawingml/2006/main">
          <a:r>
            <a:rPr lang="en-GB" sz="1000" baseline="0">
              <a:latin typeface="Arial" panose="020B0604020202020204" pitchFamily="34" charset="0"/>
              <a:cs typeface="Arial" panose="020B0604020202020204" pitchFamily="34" charset="0"/>
            </a:rPr>
            <a:t>5.17 million </a:t>
          </a:r>
          <a:r>
            <a:rPr lang="en-GB" sz="1000">
              <a:latin typeface="Arial" panose="020B0604020202020204" pitchFamily="34" charset="0"/>
              <a:cs typeface="Arial" panose="020B0604020202020204" pitchFamily="34" charset="0"/>
            </a:rPr>
            <a:t>(-4.4%)</a:t>
          </a: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0.75729</cdr:x>
      <cdr:y>0.45661</cdr:y>
    </cdr:from>
    <cdr:to>
      <cdr:x>0.86144</cdr:x>
      <cdr:y>0.60208</cdr:y>
    </cdr:to>
    <cdr:grpSp>
      <cdr:nvGrpSpPr>
        <cdr:cNvPr id="4" name="Group 3"/>
        <cdr:cNvGrpSpPr/>
      </cdr:nvGrpSpPr>
      <cdr:grpSpPr>
        <a:xfrm xmlns:a="http://schemas.openxmlformats.org/drawingml/2006/main">
          <a:off x="7018431" y="2770447"/>
          <a:ext cx="965244" cy="882628"/>
          <a:chOff x="7246919" y="2746258"/>
          <a:chExt cx="967228" cy="885419"/>
        </a:xfrm>
      </cdr:grpSpPr>
      <cdr:grpSp>
        <cdr:nvGrpSpPr>
          <cdr:cNvPr id="12" name="Group 11"/>
          <cdr:cNvGrpSpPr/>
        </cdr:nvGrpSpPr>
        <cdr:grpSpPr>
          <a:xfrm xmlns:a="http://schemas.openxmlformats.org/drawingml/2006/main">
            <a:off x="7246919" y="2746258"/>
            <a:ext cx="967228" cy="885419"/>
            <a:chOff x="6756399" y="2845109"/>
            <a:chExt cx="901700" cy="917265"/>
          </a:xfrm>
        </cdr:grpSpPr>
        <cdr:grpSp>
          <cdr:nvGrpSpPr>
            <cdr:cNvPr id="6" name="Group 5"/>
            <cdr:cNvGrpSpPr/>
          </cdr:nvGrpSpPr>
          <cdr:grpSpPr>
            <a:xfrm xmlns:a="http://schemas.openxmlformats.org/drawingml/2006/main">
              <a:off x="6756399" y="2845109"/>
              <a:ext cx="901700" cy="917265"/>
              <a:chOff x="-1" y="72355"/>
              <a:chExt cx="840692" cy="945967"/>
            </a:xfrm>
          </cdr:grpSpPr>
          <cdr:grpSp>
            <cdr:nvGrpSpPr>
              <cdr:cNvPr id="7" name="Group 6"/>
              <cdr:cNvGrpSpPr/>
            </cdr:nvGrpSpPr>
            <cdr:grpSpPr>
              <a:xfrm xmlns:a="http://schemas.openxmlformats.org/drawingml/2006/main">
                <a:off x="-1" y="491154"/>
                <a:ext cx="840692" cy="527168"/>
                <a:chOff x="-1" y="476251"/>
                <a:chExt cx="901700" cy="511173"/>
              </a:xfrm>
            </cdr:grpSpPr>
            <cdr:sp macro="" textlink="">
              <cdr:nvSpPr>
                <cdr:cNvPr id="9" name="TextBox 4"/>
                <cdr:cNvSpPr txBox="1"/>
              </cdr:nvSpPr>
              <cdr:spPr>
                <a:xfrm xmlns:a="http://schemas.openxmlformats.org/drawingml/2006/main">
                  <a:off x="-1" y="476251"/>
                  <a:ext cx="901700" cy="5111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rgbClr val="C9347C"/>
                      </a:solidFill>
                      <a:latin typeface="Arial" pitchFamily="34" charset="0"/>
                      <a:cs typeface="Arial" pitchFamily="34" charset="0"/>
                    </a:rPr>
                    <a:t>lowest in 2009</a:t>
                  </a:r>
                </a:p>
              </cdr:txBody>
            </cdr:sp>
          </cdr:grpSp>
          <cdr:cxnSp macro="">
            <cdr:nvCxnSpPr>
              <cdr:cNvPr id="8" name="Straight Arrow Connector 7"/>
              <cdr:cNvCxnSpPr/>
            </cdr:nvCxnSpPr>
            <cdr:spPr>
              <a:xfrm xmlns:a="http://schemas.openxmlformats.org/drawingml/2006/main">
                <a:off x="392263" y="72355"/>
                <a:ext cx="0" cy="216107"/>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sp macro="" textlink="'Data 6.1'!$B$44">
        <cdr:nvSpPr>
          <cdr:cNvPr id="15" name="TextBox 1"/>
          <cdr:cNvSpPr txBox="1"/>
        </cdr:nvSpPr>
        <cdr:spPr>
          <a:xfrm xmlns:a="http://schemas.openxmlformats.org/drawingml/2006/main">
            <a:off x="7247467" y="2908300"/>
            <a:ext cx="933449" cy="2942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8BCB270-5A3D-4F10-9A69-49B8B6C1124C}" type="TxLink">
              <a:rPr lang="en-GB" sz="1600" b="1" i="0" u="none" strike="noStrike">
                <a:solidFill>
                  <a:srgbClr val="C9347C"/>
                </a:solidFill>
                <a:latin typeface="Arial" pitchFamily="34" charset="0"/>
                <a:cs typeface="Arial" pitchFamily="34" charset="0"/>
              </a:rPr>
              <a:pPr algn="ctr"/>
              <a:t>27,524</a:t>
            </a:fld>
            <a:endParaRPr lang="en-GB" sz="1600" b="1">
              <a:solidFill>
                <a:srgbClr val="C9347C"/>
              </a:solidFill>
              <a:latin typeface="Arial" pitchFamily="34" charset="0"/>
              <a:cs typeface="Arial" pitchFamily="34" charset="0"/>
            </a:endParaRPr>
          </a:p>
        </cdr:txBody>
      </cdr:sp>
    </cdr:grpSp>
  </cdr:relSizeAnchor>
  <cdr:relSizeAnchor xmlns:cdr="http://schemas.openxmlformats.org/drawingml/2006/chartDrawing">
    <cdr:from>
      <cdr:x>0.06701</cdr:x>
      <cdr:y>0.09755</cdr:y>
    </cdr:from>
    <cdr:to>
      <cdr:x>0.16752</cdr:x>
      <cdr:y>0.2212</cdr:y>
    </cdr:to>
    <cdr:grpSp>
      <cdr:nvGrpSpPr>
        <cdr:cNvPr id="18" name="Group 17"/>
        <cdr:cNvGrpSpPr/>
      </cdr:nvGrpSpPr>
      <cdr:grpSpPr>
        <a:xfrm xmlns:a="http://schemas.openxmlformats.org/drawingml/2006/main">
          <a:off x="621037" y="591877"/>
          <a:ext cx="931509" cy="750237"/>
          <a:chOff x="0" y="0"/>
          <a:chExt cx="933481" cy="752616"/>
        </a:xfrm>
      </cdr:grpSpPr>
      <cdr:grpSp>
        <cdr:nvGrpSpPr>
          <cdr:cNvPr id="19" name="Group 18"/>
          <cdr:cNvGrpSpPr/>
        </cdr:nvGrpSpPr>
        <cdr:grpSpPr>
          <a:xfrm xmlns:a="http://schemas.openxmlformats.org/drawingml/2006/main">
            <a:off x="0" y="0"/>
            <a:ext cx="933481" cy="520148"/>
            <a:chOff x="0" y="0"/>
            <a:chExt cx="933443" cy="520106"/>
          </a:xfrm>
        </cdr:grpSpPr>
        <cdr:sp macro="" textlink="">
          <cdr:nvSpPr>
            <cdr:cNvPr id="21" name="TextBox 4"/>
            <cdr:cNvSpPr txBox="1"/>
          </cdr:nvSpPr>
          <cdr:spPr>
            <a:xfrm xmlns:a="http://schemas.openxmlformats.org/drawingml/2006/main">
              <a:off x="3545" y="225905"/>
              <a:ext cx="815619" cy="294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C9347C"/>
                  </a:solidFill>
                  <a:latin typeface="Arial" pitchFamily="34" charset="0"/>
                  <a:cs typeface="Arial" pitchFamily="34" charset="0"/>
                </a:rPr>
                <a:t>in</a:t>
              </a:r>
              <a:r>
                <a:rPr lang="en-GB" sz="1400" b="1" baseline="0">
                  <a:solidFill>
                    <a:srgbClr val="C9347C"/>
                  </a:solidFill>
                  <a:latin typeface="Arial" pitchFamily="34" charset="0"/>
                  <a:cs typeface="Arial" pitchFamily="34" charset="0"/>
                </a:rPr>
                <a:t> 1971</a:t>
              </a:r>
              <a:endParaRPr lang="en-GB" sz="1400" b="1">
                <a:solidFill>
                  <a:srgbClr val="C9347C"/>
                </a:solidFill>
                <a:latin typeface="Arial" pitchFamily="34" charset="0"/>
                <a:cs typeface="Arial" pitchFamily="34" charset="0"/>
              </a:endParaRPr>
            </a:p>
          </cdr:txBody>
        </cdr:sp>
        <cdr:sp macro="" textlink="">
          <cdr:nvSpPr>
            <cdr:cNvPr id="22" name="TextBox 1"/>
            <cdr:cNvSpPr txBox="1"/>
          </cdr:nvSpPr>
          <cdr:spPr>
            <a:xfrm xmlns:a="http://schemas.openxmlformats.org/drawingml/2006/main">
              <a:off x="0" y="0"/>
              <a:ext cx="933443" cy="294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A66807E-E29A-4D19-9CF0-AF831AB88577}" type="TxLink">
                <a:rPr lang="en-GB" sz="1600" b="1">
                  <a:solidFill>
                    <a:srgbClr val="C9347C"/>
                  </a:solidFill>
                  <a:latin typeface="Arial" pitchFamily="34" charset="0"/>
                  <a:cs typeface="Arial" pitchFamily="34" charset="0"/>
                </a:rPr>
                <a:pPr/>
                <a:t>42,500</a:t>
              </a:fld>
              <a:endParaRPr lang="en-GB" sz="1600" b="1">
                <a:solidFill>
                  <a:srgbClr val="C9347C"/>
                </a:solidFill>
                <a:latin typeface="Arial" pitchFamily="34" charset="0"/>
                <a:cs typeface="Arial" pitchFamily="34" charset="0"/>
              </a:endParaRPr>
            </a:p>
          </cdr:txBody>
        </cdr:sp>
      </cdr:grpSp>
      <cdr:cxnSp macro="">
        <cdr:nvCxnSpPr>
          <cdr:cNvPr id="20" name="Straight Arrow Connector 19"/>
          <cdr:cNvCxnSpPr/>
        </cdr:nvCxnSpPr>
        <cdr:spPr>
          <a:xfrm xmlns:a="http://schemas.openxmlformats.org/drawingml/2006/main">
            <a:off x="212597" y="550343"/>
            <a:ext cx="0" cy="202273"/>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0.89703</cdr:x>
      <cdr:y>0.31147</cdr:y>
    </cdr:from>
    <cdr:to>
      <cdr:x>0.99772</cdr:x>
      <cdr:y>0.4484</cdr:y>
    </cdr:to>
    <cdr:grpSp>
      <cdr:nvGrpSpPr>
        <cdr:cNvPr id="33" name="Group 32"/>
        <cdr:cNvGrpSpPr/>
      </cdr:nvGrpSpPr>
      <cdr:grpSpPr>
        <a:xfrm xmlns:a="http://schemas.openxmlformats.org/drawingml/2006/main">
          <a:off x="8313517" y="1889821"/>
          <a:ext cx="933177" cy="830812"/>
          <a:chOff x="-22875" y="-15253"/>
          <a:chExt cx="935157" cy="833383"/>
        </a:xfrm>
      </cdr:grpSpPr>
      <cdr:grpSp>
        <cdr:nvGrpSpPr>
          <cdr:cNvPr id="34" name="Group 33"/>
          <cdr:cNvGrpSpPr/>
        </cdr:nvGrpSpPr>
        <cdr:grpSpPr>
          <a:xfrm xmlns:a="http://schemas.openxmlformats.org/drawingml/2006/main">
            <a:off x="-22875" y="-15253"/>
            <a:ext cx="935157" cy="561513"/>
            <a:chOff x="-22875" y="-15254"/>
            <a:chExt cx="935182" cy="561548"/>
          </a:xfrm>
        </cdr:grpSpPr>
        <cdr:sp macro="" textlink="">
          <cdr:nvSpPr>
            <cdr:cNvPr id="36" name="TextBox 1"/>
            <cdr:cNvSpPr txBox="1"/>
          </cdr:nvSpPr>
          <cdr:spPr>
            <a:xfrm xmlns:a="http://schemas.openxmlformats.org/drawingml/2006/main">
              <a:off x="54084" y="252061"/>
              <a:ext cx="858223" cy="2942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C9347C"/>
                  </a:solidFill>
                  <a:latin typeface="Arial" pitchFamily="34" charset="0"/>
                  <a:cs typeface="Arial" pitchFamily="34" charset="0"/>
                </a:rPr>
                <a:t>in</a:t>
              </a:r>
              <a:r>
                <a:rPr lang="en-GB" sz="1400" b="1" baseline="0">
                  <a:solidFill>
                    <a:srgbClr val="C9347C"/>
                  </a:solidFill>
                  <a:latin typeface="Arial" pitchFamily="34" charset="0"/>
                  <a:cs typeface="Arial" pitchFamily="34" charset="0"/>
                </a:rPr>
                <a:t> 2017</a:t>
              </a:r>
              <a:endParaRPr lang="en-GB" sz="1400" b="1">
                <a:solidFill>
                  <a:srgbClr val="C9347C"/>
                </a:solidFill>
                <a:latin typeface="Arial" pitchFamily="34" charset="0"/>
                <a:cs typeface="Arial" pitchFamily="34" charset="0"/>
              </a:endParaRPr>
            </a:p>
          </cdr:txBody>
        </cdr:sp>
        <cdr:sp macro="" textlink="">
          <cdr:nvSpPr>
            <cdr:cNvPr id="37" name="TextBox 1"/>
            <cdr:cNvSpPr txBox="1"/>
          </cdr:nvSpPr>
          <cdr:spPr>
            <a:xfrm xmlns:a="http://schemas.openxmlformats.org/drawingml/2006/main">
              <a:off x="-22875" y="-15254"/>
              <a:ext cx="933474" cy="294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C9347C"/>
                  </a:solidFill>
                  <a:latin typeface="Arial" pitchFamily="34" charset="0"/>
                  <a:cs typeface="Arial" pitchFamily="34" charset="0"/>
                </a:rPr>
                <a:t>28,440</a:t>
              </a:r>
            </a:p>
          </cdr:txBody>
        </cdr:sp>
      </cdr:grpSp>
      <cdr:cxnSp macro="">
        <cdr:nvCxnSpPr>
          <cdr:cNvPr id="35" name="Straight Arrow Connector 34"/>
          <cdr:cNvCxnSpPr/>
        </cdr:nvCxnSpPr>
        <cdr:spPr>
          <a:xfrm xmlns:a="http://schemas.openxmlformats.org/drawingml/2006/main" flipH="1">
            <a:off x="527927" y="562824"/>
            <a:ext cx="1402" cy="255306"/>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0.65383</cdr:x>
      <cdr:y>0.26094</cdr:y>
    </cdr:from>
    <cdr:to>
      <cdr:x>0.75435</cdr:x>
      <cdr:y>0.38909</cdr:y>
    </cdr:to>
    <cdr:grpSp>
      <cdr:nvGrpSpPr>
        <cdr:cNvPr id="38" name="Group 37"/>
        <cdr:cNvGrpSpPr/>
      </cdr:nvGrpSpPr>
      <cdr:grpSpPr>
        <a:xfrm xmlns:a="http://schemas.openxmlformats.org/drawingml/2006/main">
          <a:off x="6059582" y="1583234"/>
          <a:ext cx="931602" cy="777540"/>
          <a:chOff x="0" y="0"/>
          <a:chExt cx="933407" cy="780058"/>
        </a:xfrm>
      </cdr:grpSpPr>
      <cdr:grpSp>
        <cdr:nvGrpSpPr>
          <cdr:cNvPr id="39" name="Group 38"/>
          <cdr:cNvGrpSpPr/>
        </cdr:nvGrpSpPr>
        <cdr:grpSpPr>
          <a:xfrm xmlns:a="http://schemas.openxmlformats.org/drawingml/2006/main">
            <a:off x="0" y="0"/>
            <a:ext cx="933407" cy="546321"/>
            <a:chOff x="0" y="0"/>
            <a:chExt cx="933499" cy="546311"/>
          </a:xfrm>
        </cdr:grpSpPr>
        <cdr:sp macro="" textlink="">
          <cdr:nvSpPr>
            <cdr:cNvPr id="41" name="TextBox 1"/>
            <cdr:cNvSpPr txBox="1"/>
          </cdr:nvSpPr>
          <cdr:spPr>
            <a:xfrm xmlns:a="http://schemas.openxmlformats.org/drawingml/2006/main">
              <a:off x="54085" y="252069"/>
              <a:ext cx="858246" cy="2942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C9347C"/>
                  </a:solidFill>
                  <a:latin typeface="Arial" pitchFamily="34" charset="0"/>
                  <a:cs typeface="Arial" pitchFamily="34" charset="0"/>
                </a:rPr>
                <a:t>in</a:t>
              </a:r>
              <a:r>
                <a:rPr lang="en-GB" sz="1400" b="1" baseline="0">
                  <a:solidFill>
                    <a:srgbClr val="C9347C"/>
                  </a:solidFill>
                  <a:latin typeface="Arial" pitchFamily="34" charset="0"/>
                  <a:cs typeface="Arial" pitchFamily="34" charset="0"/>
                </a:rPr>
                <a:t> 2004</a:t>
              </a:r>
              <a:endParaRPr lang="en-GB" sz="1400" b="1">
                <a:solidFill>
                  <a:srgbClr val="C9347C"/>
                </a:solidFill>
                <a:latin typeface="Arial" pitchFamily="34" charset="0"/>
                <a:cs typeface="Arial" pitchFamily="34" charset="0"/>
              </a:endParaRPr>
            </a:p>
          </cdr:txBody>
        </cdr:sp>
        <cdr:sp macro="" textlink="">
          <cdr:nvSpPr>
            <cdr:cNvPr id="42" name="TextBox 1"/>
            <cdr:cNvSpPr txBox="1"/>
          </cdr:nvSpPr>
          <cdr:spPr>
            <a:xfrm xmlns:a="http://schemas.openxmlformats.org/drawingml/2006/main">
              <a:off x="0" y="0"/>
              <a:ext cx="933499" cy="294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C9347C"/>
                  </a:solidFill>
                  <a:latin typeface="Arial" pitchFamily="34" charset="0"/>
                  <a:cs typeface="Arial" pitchFamily="34" charset="0"/>
                </a:rPr>
                <a:t>32,154</a:t>
              </a:r>
            </a:p>
          </cdr:txBody>
        </cdr:sp>
      </cdr:grpSp>
      <cdr:cxnSp macro="">
        <cdr:nvCxnSpPr>
          <cdr:cNvPr id="40" name="Straight Arrow Connector 39"/>
          <cdr:cNvCxnSpPr/>
        </cdr:nvCxnSpPr>
        <cdr:spPr>
          <a:xfrm xmlns:a="http://schemas.openxmlformats.org/drawingml/2006/main">
            <a:off x="527889" y="577778"/>
            <a:ext cx="0" cy="202280"/>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2</xdr:row>
      <xdr:rowOff>38101</xdr:rowOff>
    </xdr:from>
    <xdr:to>
      <xdr:col>9</xdr:col>
      <xdr:colOff>0</xdr:colOff>
      <xdr:row>42</xdr:row>
      <xdr:rowOff>152400</xdr:rowOff>
    </xdr:to>
    <xdr:grpSp>
      <xdr:nvGrpSpPr>
        <xdr:cNvPr id="2" name="Group 1"/>
        <xdr:cNvGrpSpPr/>
      </xdr:nvGrpSpPr>
      <xdr:grpSpPr>
        <a:xfrm>
          <a:off x="0" y="428626"/>
          <a:ext cx="5486400" cy="6591299"/>
          <a:chOff x="0" y="426721"/>
          <a:chExt cx="5623560" cy="6819899"/>
        </a:xfrm>
      </xdr:grpSpPr>
      <xdr:sp macro="" textlink="">
        <xdr:nvSpPr>
          <xdr:cNvPr id="3" name="TextBox 2"/>
          <xdr:cNvSpPr txBox="1"/>
        </xdr:nvSpPr>
        <xdr:spPr>
          <a:xfrm>
            <a:off x="30479" y="6715124"/>
            <a:ext cx="5560696" cy="53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rial" pitchFamily="34" charset="0"/>
                <a:cs typeface="Arial" pitchFamily="34" charset="0"/>
              </a:rPr>
              <a:t>Note</a:t>
            </a:r>
          </a:p>
          <a:p>
            <a:r>
              <a:rPr lang="en-GB" sz="900">
                <a:latin typeface="Arial" pitchFamily="34" charset="0"/>
                <a:cs typeface="Arial" pitchFamily="34" charset="0"/>
              </a:rPr>
              <a:t>There is a break here between two time series. 1971 to 2011 are shown for census years, and each year from 2012 is then</a:t>
            </a:r>
            <a:r>
              <a:rPr lang="en-GB" sz="900" baseline="0">
                <a:latin typeface="Arial" pitchFamily="34" charset="0"/>
                <a:cs typeface="Arial" pitchFamily="34" charset="0"/>
              </a:rPr>
              <a:t> </a:t>
            </a:r>
            <a:r>
              <a:rPr lang="en-GB" sz="900">
                <a:latin typeface="Arial" pitchFamily="34" charset="0"/>
                <a:cs typeface="Arial" pitchFamily="34" charset="0"/>
              </a:rPr>
              <a:t>shown. Only percentages</a:t>
            </a:r>
            <a:r>
              <a:rPr lang="en-GB" sz="900" baseline="0">
                <a:latin typeface="Arial" pitchFamily="34" charset="0"/>
                <a:cs typeface="Arial" pitchFamily="34" charset="0"/>
              </a:rPr>
              <a:t> greater than ten are shown on the bars.</a:t>
            </a:r>
            <a:endParaRPr lang="en-GB" sz="900">
              <a:latin typeface="Arial" pitchFamily="34" charset="0"/>
              <a:cs typeface="Arial" pitchFamily="34" charset="0"/>
            </a:endParaRPr>
          </a:p>
        </xdr:txBody>
      </xdr:sp>
      <xdr:graphicFrame macro="">
        <xdr:nvGraphicFramePr>
          <xdr:cNvPr id="4" name="Chart 3"/>
          <xdr:cNvGraphicFramePr>
            <a:graphicFrameLocks/>
          </xdr:cNvGraphicFramePr>
        </xdr:nvGraphicFramePr>
        <xdr:xfrm>
          <a:off x="1" y="594360"/>
          <a:ext cx="5623559" cy="28117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xdr:cNvGraphicFramePr>
            <a:graphicFrameLocks/>
          </xdr:cNvGraphicFramePr>
        </xdr:nvGraphicFramePr>
        <xdr:xfrm>
          <a:off x="0" y="3710940"/>
          <a:ext cx="5623560" cy="286893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xdr:cNvSpPr txBox="1"/>
        </xdr:nvSpPr>
        <xdr:spPr>
          <a:xfrm>
            <a:off x="19050" y="426721"/>
            <a:ext cx="815339" cy="316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solidFill>
                <a:latin typeface="Arial" pitchFamily="34" charset="0"/>
                <a:cs typeface="Arial" pitchFamily="34" charset="0"/>
              </a:rPr>
              <a:t>Males</a:t>
            </a:r>
          </a:p>
        </xdr:txBody>
      </xdr:sp>
      <xdr:sp macro="" textlink="">
        <xdr:nvSpPr>
          <xdr:cNvPr id="7" name="TextBox 6"/>
          <xdr:cNvSpPr txBox="1"/>
        </xdr:nvSpPr>
        <xdr:spPr>
          <a:xfrm>
            <a:off x="0" y="3589020"/>
            <a:ext cx="1034415" cy="2914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solidFill>
                <a:latin typeface="Arial" pitchFamily="34" charset="0"/>
                <a:cs typeface="Arial" pitchFamily="34" charset="0"/>
              </a:rPr>
              <a:t>Females</a:t>
            </a:r>
          </a:p>
        </xdr:txBody>
      </xdr:sp>
      <xdr:sp macro="" textlink="">
        <xdr:nvSpPr>
          <xdr:cNvPr id="8" name="TextBox 7"/>
          <xdr:cNvSpPr txBox="1"/>
        </xdr:nvSpPr>
        <xdr:spPr>
          <a:xfrm>
            <a:off x="1392555" y="3324224"/>
            <a:ext cx="920115"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Decades</a:t>
            </a:r>
          </a:p>
        </xdr:txBody>
      </xdr:sp>
      <xdr:sp macro="" textlink="">
        <xdr:nvSpPr>
          <xdr:cNvPr id="9" name="TextBox 8"/>
          <xdr:cNvSpPr txBox="1"/>
        </xdr:nvSpPr>
        <xdr:spPr>
          <a:xfrm>
            <a:off x="4173855" y="3324224"/>
            <a:ext cx="92011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Years</a:t>
            </a:r>
          </a:p>
        </xdr:txBody>
      </xdr:sp>
      <xdr:sp macro="" textlink="">
        <xdr:nvSpPr>
          <xdr:cNvPr id="10" name="TextBox 9"/>
          <xdr:cNvSpPr txBox="1"/>
        </xdr:nvSpPr>
        <xdr:spPr>
          <a:xfrm>
            <a:off x="1394461" y="6490334"/>
            <a:ext cx="74676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Decades</a:t>
            </a:r>
          </a:p>
        </xdr:txBody>
      </xdr:sp>
      <xdr:sp macro="" textlink="">
        <xdr:nvSpPr>
          <xdr:cNvPr id="11" name="TextBox 10"/>
          <xdr:cNvSpPr txBox="1"/>
        </xdr:nvSpPr>
        <xdr:spPr>
          <a:xfrm>
            <a:off x="4160521" y="6490334"/>
            <a:ext cx="55626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Years</a:t>
            </a:r>
          </a:p>
        </xdr:txBody>
      </xdr:sp>
    </xdr:grpSp>
    <xdr:clientData/>
  </xdr:twoCellAnchor>
</xdr:wsDr>
</file>

<file path=xl/drawings/drawing88.xml><?xml version="1.0" encoding="utf-8"?>
<c:userShapes xmlns:c="http://schemas.openxmlformats.org/drawingml/2006/chart">
  <cdr:relSizeAnchor xmlns:cdr="http://schemas.openxmlformats.org/drawingml/2006/chartDrawing">
    <cdr:from>
      <cdr:x>3.64538E-7</cdr:x>
      <cdr:y>0.07048</cdr:y>
    </cdr:from>
    <cdr:to>
      <cdr:x>0.0613</cdr:x>
      <cdr:y>0.97895</cdr:y>
    </cdr:to>
    <cdr:sp macro="" textlink="">
      <cdr:nvSpPr>
        <cdr:cNvPr id="3" name="TextBox 2"/>
        <cdr:cNvSpPr txBox="1"/>
      </cdr:nvSpPr>
      <cdr:spPr>
        <a:xfrm xmlns:a="http://schemas.openxmlformats.org/drawingml/2006/main" rot="16200000">
          <a:off x="-1064915" y="1256243"/>
          <a:ext cx="2466150" cy="33631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GB" sz="1100" b="1">
              <a:solidFill>
                <a:sysClr val="windowText" lastClr="000000"/>
              </a:solidFill>
              <a:latin typeface="Arial" pitchFamily="34" charset="0"/>
              <a:cs typeface="Arial" pitchFamily="34" charset="0"/>
            </a:rPr>
            <a:t>Percentage of marriages</a:t>
          </a:r>
        </a:p>
      </cdr:txBody>
    </cdr:sp>
  </cdr:relSizeAnchor>
</c:userShapes>
</file>

<file path=xl/drawings/drawing89.xml><?xml version="1.0" encoding="utf-8"?>
<c:userShapes xmlns:c="http://schemas.openxmlformats.org/drawingml/2006/chart">
  <cdr:relSizeAnchor xmlns:cdr="http://schemas.openxmlformats.org/drawingml/2006/chartDrawing">
    <cdr:from>
      <cdr:x>0.00136</cdr:x>
      <cdr:y>0.16202</cdr:y>
    </cdr:from>
    <cdr:to>
      <cdr:x>0.05215</cdr:x>
      <cdr:y>0.84711</cdr:y>
    </cdr:to>
    <cdr:sp macro="" textlink="">
      <cdr:nvSpPr>
        <cdr:cNvPr id="3" name="TextBox 2"/>
        <cdr:cNvSpPr txBox="1"/>
      </cdr:nvSpPr>
      <cdr:spPr>
        <a:xfrm xmlns:a="http://schemas.openxmlformats.org/drawingml/2006/main" rot="16200000">
          <a:off x="-832308" y="1304749"/>
          <a:ext cx="1965480" cy="28562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en-GB" sz="1100" b="1">
              <a:solidFill>
                <a:sysClr val="windowText" lastClr="000000"/>
              </a:solidFill>
              <a:latin typeface="Arial" pitchFamily="34" charset="0"/>
              <a:cs typeface="Arial" pitchFamily="34" charset="0"/>
            </a:rPr>
            <a:t>Percentage of marriages</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01150" cy="56292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1.xml><?xml version="1.0" encoding="utf-8"?>
<c:userShapes xmlns:c="http://schemas.openxmlformats.org/drawingml/2006/chart">
  <cdr:relSizeAnchor xmlns:cdr="http://schemas.openxmlformats.org/drawingml/2006/chartDrawing">
    <cdr:from>
      <cdr:x>0.75675</cdr:x>
      <cdr:y>0.11825</cdr:y>
    </cdr:from>
    <cdr:to>
      <cdr:x>0.7765</cdr:x>
      <cdr:y>0.156</cdr:y>
    </cdr:to>
    <cdr:sp macro="" textlink="">
      <cdr:nvSpPr>
        <cdr:cNvPr id="635905"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0.13182</cdr:x>
      <cdr:y>0.41264</cdr:y>
    </cdr:from>
    <cdr:to>
      <cdr:x>0.20553</cdr:x>
      <cdr:y>0.45969</cdr:y>
    </cdr:to>
    <cdr:sp macro="" textlink="">
      <cdr:nvSpPr>
        <cdr:cNvPr id="2" name="TextBox 1"/>
        <cdr:cNvSpPr txBox="1"/>
      </cdr:nvSpPr>
      <cdr:spPr>
        <a:xfrm xmlns:a="http://schemas.openxmlformats.org/drawingml/2006/main">
          <a:off x="1139062" y="2597230"/>
          <a:ext cx="636934" cy="296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C9347C"/>
              </a:solidFill>
              <a:latin typeface="Arial" pitchFamily="34" charset="0"/>
              <a:cs typeface="Arial" pitchFamily="34" charset="0"/>
            </a:rPr>
            <a:t>Civil</a:t>
          </a:r>
        </a:p>
      </cdr:txBody>
    </cdr:sp>
  </cdr:relSizeAnchor>
  <cdr:relSizeAnchor xmlns:cdr="http://schemas.openxmlformats.org/drawingml/2006/chartDrawing">
    <cdr:from>
      <cdr:x>0.1302</cdr:x>
      <cdr:y>0.13142</cdr:y>
    </cdr:from>
    <cdr:to>
      <cdr:x>0.37407</cdr:x>
      <cdr:y>0.17804</cdr:y>
    </cdr:to>
    <cdr:sp macro="" textlink="">
      <cdr:nvSpPr>
        <cdr:cNvPr id="4" name="TextBox 1"/>
        <cdr:cNvSpPr txBox="1"/>
      </cdr:nvSpPr>
      <cdr:spPr>
        <a:xfrm xmlns:a="http://schemas.openxmlformats.org/drawingml/2006/main">
          <a:off x="1125047" y="827173"/>
          <a:ext cx="2107300" cy="293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0">
              <a:solidFill>
                <a:srgbClr val="C9347C"/>
              </a:solidFill>
              <a:latin typeface="Arial" pitchFamily="34" charset="0"/>
              <a:cs typeface="Arial" pitchFamily="34" charset="0"/>
            </a:rPr>
            <a:t>Church of Scotland</a:t>
          </a:r>
        </a:p>
      </cdr:txBody>
    </cdr:sp>
  </cdr:relSizeAnchor>
  <cdr:relSizeAnchor xmlns:cdr="http://schemas.openxmlformats.org/drawingml/2006/chartDrawing">
    <cdr:from>
      <cdr:x>0.13066</cdr:x>
      <cdr:y>0.57567</cdr:y>
    </cdr:from>
    <cdr:to>
      <cdr:x>0.33602</cdr:x>
      <cdr:y>0.63283</cdr:y>
    </cdr:to>
    <cdr:sp macro="" textlink="">
      <cdr:nvSpPr>
        <cdr:cNvPr id="5"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0">
              <a:solidFill>
                <a:srgbClr val="C9347C"/>
              </a:solidFill>
              <a:latin typeface="Arial" pitchFamily="34" charset="0"/>
              <a:cs typeface="Arial" pitchFamily="34" charset="0"/>
            </a:rPr>
            <a:t>Roman Catholic</a:t>
          </a:r>
        </a:p>
      </cdr:txBody>
    </cdr:sp>
  </cdr:relSizeAnchor>
  <cdr:relSizeAnchor xmlns:cdr="http://schemas.openxmlformats.org/drawingml/2006/chartDrawing">
    <cdr:from>
      <cdr:x>0.13099</cdr:x>
      <cdr:y>0.81036</cdr:y>
    </cdr:from>
    <cdr:to>
      <cdr:x>0.55306</cdr:x>
      <cdr:y>0.86654</cdr:y>
    </cdr:to>
    <cdr:sp macro="" textlink="">
      <cdr:nvSpPr>
        <cdr:cNvPr id="6" name="TextBox 1"/>
        <cdr:cNvSpPr txBox="1"/>
      </cdr:nvSpPr>
      <cdr:spPr>
        <a:xfrm xmlns:a="http://schemas.openxmlformats.org/drawingml/2006/main">
          <a:off x="1131881" y="5100483"/>
          <a:ext cx="3647140" cy="353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rgbClr val="C9347C"/>
              </a:solidFill>
              <a:latin typeface="Arial" pitchFamily="34" charset="0"/>
              <a:cs typeface="Arial" pitchFamily="34" charset="0"/>
            </a:rPr>
            <a:t>Other religious</a:t>
          </a:r>
          <a:r>
            <a:rPr lang="en-GB" sz="1600" b="1" baseline="0">
              <a:solidFill>
                <a:srgbClr val="C9347C"/>
              </a:solidFill>
              <a:latin typeface="Arial" pitchFamily="34" charset="0"/>
              <a:cs typeface="Arial" pitchFamily="34" charset="0"/>
            </a:rPr>
            <a:t> and other beliefs</a:t>
          </a:r>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3"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userShapes>
</file>

<file path=xl/drawings/drawing9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c:userShapes xmlns:c="http://schemas.openxmlformats.org/drawingml/2006/chart">
  <cdr:relSizeAnchor xmlns:cdr="http://schemas.openxmlformats.org/drawingml/2006/chartDrawing">
    <cdr:from>
      <cdr:x>0.34925</cdr:x>
      <cdr:y>0.73409</cdr:y>
    </cdr:from>
    <cdr:to>
      <cdr:x>0.4481</cdr:x>
      <cdr:y>0.78446</cdr:y>
    </cdr:to>
    <cdr:sp macro="" textlink="">
      <cdr:nvSpPr>
        <cdr:cNvPr id="2" name="TextBox 1"/>
        <cdr:cNvSpPr txBox="1"/>
      </cdr:nvSpPr>
      <cdr:spPr>
        <a:xfrm xmlns:a="http://schemas.openxmlformats.org/drawingml/2006/main">
          <a:off x="3243401" y="4440076"/>
          <a:ext cx="918007" cy="304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0">
              <a:solidFill>
                <a:srgbClr val="C9347C"/>
              </a:solidFill>
              <a:latin typeface="Arial" panose="020B0604020202020204" pitchFamily="34" charset="0"/>
              <a:cs typeface="Arial" panose="020B0604020202020204" pitchFamily="34" charset="0"/>
            </a:rPr>
            <a:t>Males</a:t>
          </a:r>
        </a:p>
      </cdr:txBody>
    </cdr:sp>
  </cdr:relSizeAnchor>
  <cdr:relSizeAnchor xmlns:cdr="http://schemas.openxmlformats.org/drawingml/2006/chartDrawing">
    <cdr:from>
      <cdr:x>0.34875</cdr:x>
      <cdr:y>0.47671</cdr:y>
    </cdr:from>
    <cdr:to>
      <cdr:x>0.44759</cdr:x>
      <cdr:y>0.52708</cdr:y>
    </cdr:to>
    <cdr:sp macro="" textlink="">
      <cdr:nvSpPr>
        <cdr:cNvPr id="3" name="TextBox 1"/>
        <cdr:cNvSpPr txBox="1"/>
      </cdr:nvSpPr>
      <cdr:spPr>
        <a:xfrm xmlns:a="http://schemas.openxmlformats.org/drawingml/2006/main">
          <a:off x="3238810" y="2883328"/>
          <a:ext cx="917914" cy="304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C9347C"/>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0.34789</cdr:x>
      <cdr:y>0.62127</cdr:y>
    </cdr:from>
    <cdr:to>
      <cdr:x>0.44673</cdr:x>
      <cdr:y>0.67164</cdr:y>
    </cdr:to>
    <cdr:sp macro="" textlink="">
      <cdr:nvSpPr>
        <cdr:cNvPr id="4" name="TextBox 1"/>
        <cdr:cNvSpPr txBox="1"/>
      </cdr:nvSpPr>
      <cdr:spPr>
        <a:xfrm xmlns:a="http://schemas.openxmlformats.org/drawingml/2006/main">
          <a:off x="3230811" y="3757650"/>
          <a:ext cx="917915" cy="3046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0">
              <a:solidFill>
                <a:srgbClr val="C9347C"/>
              </a:solidFill>
              <a:latin typeface="Arial" panose="020B0604020202020204" pitchFamily="34" charset="0"/>
              <a:cs typeface="Arial" panose="020B0604020202020204" pitchFamily="34" charset="0"/>
            </a:rPr>
            <a:t>Females</a:t>
          </a:r>
        </a:p>
      </cdr:txBody>
    </cdr:sp>
  </cdr:relSizeAnchor>
  <cdr:relSizeAnchor xmlns:cdr="http://schemas.openxmlformats.org/drawingml/2006/chartDrawing">
    <cdr:from>
      <cdr:x>0.84544</cdr:x>
      <cdr:y>0.67977</cdr:y>
    </cdr:from>
    <cdr:to>
      <cdr:x>0.98728</cdr:x>
      <cdr:y>0.8044</cdr:y>
    </cdr:to>
    <cdr:sp macro="" textlink="">
      <cdr:nvSpPr>
        <cdr:cNvPr id="5" name="TextBox 1"/>
        <cdr:cNvSpPr txBox="1"/>
      </cdr:nvSpPr>
      <cdr:spPr>
        <a:xfrm xmlns:a="http://schemas.openxmlformats.org/drawingml/2006/main">
          <a:off x="7851460" y="4111506"/>
          <a:ext cx="1317250" cy="7538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rgbClr val="C9347C"/>
              </a:solidFill>
              <a:latin typeface="Arial" pitchFamily="34" charset="0"/>
              <a:cs typeface="Arial" pitchFamily="34" charset="0"/>
            </a:rPr>
            <a:t>70 civil partnerships in 2017</a:t>
          </a:r>
        </a:p>
        <a:p xmlns:a="http://schemas.openxmlformats.org/drawingml/2006/main">
          <a:pPr algn="l"/>
          <a:endParaRPr lang="en-GB" sz="1400" b="1">
            <a:solidFill>
              <a:srgbClr val="C9347C"/>
            </a:solidFill>
            <a:latin typeface="Arial" pitchFamily="34" charset="0"/>
            <a:cs typeface="Arial" pitchFamily="34" charset="0"/>
          </a:endParaRPr>
        </a:p>
      </cdr:txBody>
    </cdr:sp>
  </cdr:relSizeAnchor>
  <cdr:relSizeAnchor xmlns:cdr="http://schemas.openxmlformats.org/drawingml/2006/chartDrawing">
    <cdr:from>
      <cdr:x>0.11687</cdr:x>
      <cdr:y>0.10075</cdr:y>
    </cdr:from>
    <cdr:to>
      <cdr:x>0.27493</cdr:x>
      <cdr:y>0.23403</cdr:y>
    </cdr:to>
    <cdr:sp macro="" textlink="">
      <cdr:nvSpPr>
        <cdr:cNvPr id="6" name="TextBox 1"/>
        <cdr:cNvSpPr txBox="1"/>
      </cdr:nvSpPr>
      <cdr:spPr>
        <a:xfrm xmlns:a="http://schemas.openxmlformats.org/drawingml/2006/main">
          <a:off x="1085849" y="609601"/>
          <a:ext cx="1468437" cy="806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rgbClr val="C9347C"/>
              </a:solidFill>
              <a:latin typeface="Arial" pitchFamily="34" charset="0"/>
              <a:cs typeface="Arial" pitchFamily="34" charset="0"/>
            </a:rPr>
            <a:t>1,047 civil partnerships in 2006</a:t>
          </a:r>
        </a:p>
      </cdr:txBody>
    </cdr:sp>
  </cdr:relSizeAnchor>
  <cdr:relSizeAnchor xmlns:cdr="http://schemas.openxmlformats.org/drawingml/2006/chartDrawing">
    <cdr:from>
      <cdr:x>0.00034</cdr:x>
      <cdr:y>0.94698</cdr:y>
    </cdr:from>
    <cdr:to>
      <cdr:x>0.46731</cdr:x>
      <cdr:y>0.9897</cdr:y>
    </cdr:to>
    <cdr:sp macro="" textlink="">
      <cdr:nvSpPr>
        <cdr:cNvPr id="7" name="TextBox 1"/>
        <cdr:cNvSpPr txBox="1"/>
      </cdr:nvSpPr>
      <cdr:spPr>
        <a:xfrm xmlns:a="http://schemas.openxmlformats.org/drawingml/2006/main">
          <a:off x="3175" y="5727700"/>
          <a:ext cx="4336702" cy="2583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Arial" panose="020B0604020202020204" pitchFamily="34" charset="0"/>
              <a:ea typeface="+mn-ea"/>
              <a:cs typeface="Arial" panose="020B0604020202020204" pitchFamily="34" charset="0"/>
            </a:rPr>
            <a:t>* The Civil Partnership Act 2004</a:t>
          </a:r>
          <a:r>
            <a:rPr lang="en-GB" sz="1000" baseline="0">
              <a:effectLst/>
              <a:latin typeface="Arial" panose="020B0604020202020204" pitchFamily="34" charset="0"/>
              <a:ea typeface="+mn-ea"/>
              <a:cs typeface="Arial" panose="020B0604020202020204" pitchFamily="34" charset="0"/>
            </a:rPr>
            <a:t> </a:t>
          </a:r>
          <a:r>
            <a:rPr lang="en-GB" sz="1000">
              <a:effectLst/>
              <a:latin typeface="Arial" panose="020B0604020202020204" pitchFamily="34" charset="0"/>
              <a:ea typeface="+mn-ea"/>
              <a:cs typeface="Arial" panose="020B0604020202020204" pitchFamily="34" charset="0"/>
            </a:rPr>
            <a:t>came into force on 5 December 2005</a:t>
          </a:r>
          <a:endParaRPr lang="en-GB"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0.68239</cdr:x>
      <cdr:y>0.19422</cdr:y>
    </cdr:from>
    <cdr:to>
      <cdr:x>0.84717</cdr:x>
      <cdr:y>0.34488</cdr:y>
    </cdr:to>
    <cdr:sp macro="" textlink="">
      <cdr:nvSpPr>
        <cdr:cNvPr id="11" name="TextBox 1"/>
        <cdr:cNvSpPr txBox="1"/>
      </cdr:nvSpPr>
      <cdr:spPr>
        <a:xfrm xmlns:a="http://schemas.openxmlformats.org/drawingml/2006/main">
          <a:off x="6337313" y="1174689"/>
          <a:ext cx="1530292" cy="9112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tx1">
                  <a:lumMod val="65000"/>
                  <a:lumOff val="35000"/>
                </a:schemeClr>
              </a:solidFill>
              <a:latin typeface="Arial" pitchFamily="34" charset="0"/>
              <a:cs typeface="Arial" pitchFamily="34" charset="0"/>
            </a:rPr>
            <a:t>Same-sex marriage was introduced</a:t>
          </a:r>
          <a:r>
            <a:rPr lang="en-GB" sz="1400" b="1" baseline="0">
              <a:solidFill>
                <a:schemeClr val="tx1">
                  <a:lumMod val="65000"/>
                  <a:lumOff val="35000"/>
                </a:schemeClr>
              </a:solidFill>
              <a:latin typeface="Arial" pitchFamily="34" charset="0"/>
              <a:cs typeface="Arial" pitchFamily="34" charset="0"/>
            </a:rPr>
            <a:t> in December 2014</a:t>
          </a:r>
          <a:endParaRPr lang="en-GB" sz="1400" b="1">
            <a:solidFill>
              <a:schemeClr val="tx1">
                <a:lumMod val="65000"/>
                <a:lumOff val="35000"/>
              </a:schemeClr>
            </a:solidFill>
            <a:latin typeface="Arial" pitchFamily="34" charset="0"/>
            <a:cs typeface="Arial" pitchFamily="34" charset="0"/>
          </a:endParaRPr>
        </a:p>
      </cdr:txBody>
    </cdr:sp>
  </cdr:relSizeAnchor>
  <cdr:relSizeAnchor xmlns:cdr="http://schemas.openxmlformats.org/drawingml/2006/chartDrawing">
    <cdr:from>
      <cdr:x>0.68512</cdr:x>
      <cdr:y>0.19842</cdr:y>
    </cdr:from>
    <cdr:to>
      <cdr:x>0.68557</cdr:x>
      <cdr:y>0.85419</cdr:y>
    </cdr:to>
    <cdr:cxnSp macro="">
      <cdr:nvCxnSpPr>
        <cdr:cNvPr id="12" name="Straight Connector 11"/>
        <cdr:cNvCxnSpPr/>
      </cdr:nvCxnSpPr>
      <cdr:spPr>
        <a:xfrm xmlns:a="http://schemas.openxmlformats.org/drawingml/2006/main" flipH="1" flipV="1">
          <a:off x="6362662" y="1200148"/>
          <a:ext cx="4179" cy="3966342"/>
        </a:xfrm>
        <a:prstGeom xmlns:a="http://schemas.openxmlformats.org/drawingml/2006/main" prst="line">
          <a:avLst/>
        </a:prstGeom>
        <a:ln xmlns:a="http://schemas.openxmlformats.org/drawingml/2006/main" w="28575">
          <a:solidFill>
            <a:schemeClr val="tx1">
              <a:lumMod val="65000"/>
              <a:lumOff val="3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5.xml><?xml version="1.0" encoding="utf-8"?>
<c:userShapes xmlns:c="http://schemas.openxmlformats.org/drawingml/2006/chart">
  <cdr:relSizeAnchor xmlns:cdr="http://schemas.openxmlformats.org/drawingml/2006/chartDrawing">
    <cdr:from>
      <cdr:x>0.41261</cdr:x>
      <cdr:y>0.21491</cdr:y>
    </cdr:from>
    <cdr:to>
      <cdr:x>0.53376</cdr:x>
      <cdr:y>0.32962</cdr:y>
    </cdr:to>
    <cdr:grpSp>
      <cdr:nvGrpSpPr>
        <cdr:cNvPr id="2" name="Group 1"/>
        <cdr:cNvGrpSpPr/>
      </cdr:nvGrpSpPr>
      <cdr:grpSpPr>
        <a:xfrm xmlns:a="http://schemas.openxmlformats.org/drawingml/2006/main">
          <a:off x="3831857" y="1299856"/>
          <a:ext cx="1125105" cy="693809"/>
          <a:chOff x="0" y="-1"/>
          <a:chExt cx="937126" cy="549328"/>
        </a:xfrm>
      </cdr:grpSpPr>
      <cdr:grpSp>
        <cdr:nvGrpSpPr>
          <cdr:cNvPr id="3" name="Group 2"/>
          <cdr:cNvGrpSpPr/>
        </cdr:nvGrpSpPr>
        <cdr:grpSpPr>
          <a:xfrm xmlns:a="http://schemas.openxmlformats.org/drawingml/2006/main">
            <a:off x="0" y="-1"/>
            <a:ext cx="937126" cy="549328"/>
            <a:chOff x="0" y="-1"/>
            <a:chExt cx="933591" cy="546304"/>
          </a:xfrm>
        </cdr:grpSpPr>
        <cdr:sp macro="" textlink="">
          <cdr:nvSpPr>
            <cdr:cNvPr id="5" name="TextBox 1"/>
            <cdr:cNvSpPr txBox="1"/>
          </cdr:nvSpPr>
          <cdr:spPr>
            <a:xfrm xmlns:a="http://schemas.openxmlformats.org/drawingml/2006/main">
              <a:off x="54090" y="252065"/>
              <a:ext cx="858331" cy="294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1969</a:t>
              </a:r>
              <a:endParaRPr lang="en-GB" sz="1400" b="1">
                <a:solidFill>
                  <a:srgbClr val="EE6214"/>
                </a:solidFill>
                <a:latin typeface="Arial" pitchFamily="34" charset="0"/>
                <a:cs typeface="Arial" pitchFamily="34" charset="0"/>
              </a:endParaRPr>
            </a:p>
          </cdr:txBody>
        </cdr:sp>
        <cdr:sp macro="" textlink="">
          <cdr:nvSpPr>
            <cdr:cNvPr id="6" name="TextBox 1"/>
            <cdr:cNvSpPr txBox="1"/>
          </cdr:nvSpPr>
          <cdr:spPr>
            <a:xfrm xmlns:a="http://schemas.openxmlformats.org/drawingml/2006/main">
              <a:off x="0" y="-1"/>
              <a:ext cx="933591" cy="2942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itchFamily="34" charset="0"/>
                  <a:cs typeface="Arial" pitchFamily="34" charset="0"/>
                </a:rPr>
                <a:t>2,268</a:t>
              </a:r>
            </a:p>
          </cdr:txBody>
        </cdr:sp>
      </cdr:grpSp>
    </cdr:grpSp>
  </cdr:relSizeAnchor>
  <cdr:relSizeAnchor xmlns:cdr="http://schemas.openxmlformats.org/drawingml/2006/chartDrawing">
    <cdr:from>
      <cdr:x>0.85139</cdr:x>
      <cdr:y>0.65718</cdr:y>
    </cdr:from>
    <cdr:to>
      <cdr:x>0.97255</cdr:x>
      <cdr:y>0.77166</cdr:y>
    </cdr:to>
    <cdr:grpSp>
      <cdr:nvGrpSpPr>
        <cdr:cNvPr id="7" name="Group 6"/>
        <cdr:cNvGrpSpPr/>
      </cdr:nvGrpSpPr>
      <cdr:grpSpPr>
        <a:xfrm xmlns:a="http://schemas.openxmlformats.org/drawingml/2006/main">
          <a:off x="7906753" y="3974871"/>
          <a:ext cx="1125197" cy="692418"/>
          <a:chOff x="-19124" y="0"/>
          <a:chExt cx="937218" cy="548225"/>
        </a:xfrm>
      </cdr:grpSpPr>
      <cdr:grpSp>
        <cdr:nvGrpSpPr>
          <cdr:cNvPr id="8" name="Group 7"/>
          <cdr:cNvGrpSpPr/>
        </cdr:nvGrpSpPr>
        <cdr:grpSpPr>
          <a:xfrm xmlns:a="http://schemas.openxmlformats.org/drawingml/2006/main">
            <a:off x="-19124" y="0"/>
            <a:ext cx="937218" cy="548225"/>
            <a:chOff x="-18978" y="0"/>
            <a:chExt cx="930069" cy="543296"/>
          </a:xfrm>
        </cdr:grpSpPr>
        <cdr:sp macro="" textlink="">
          <cdr:nvSpPr>
            <cdr:cNvPr id="10" name="TextBox 1"/>
            <cdr:cNvSpPr txBox="1"/>
          </cdr:nvSpPr>
          <cdr:spPr>
            <a:xfrm xmlns:a="http://schemas.openxmlformats.org/drawingml/2006/main">
              <a:off x="53886" y="250678"/>
              <a:ext cx="855093" cy="292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2017</a:t>
              </a:r>
              <a:endParaRPr lang="en-GB" sz="1400" b="1">
                <a:solidFill>
                  <a:srgbClr val="EE6214"/>
                </a:solidFill>
                <a:latin typeface="Arial" pitchFamily="34" charset="0"/>
                <a:cs typeface="Arial" pitchFamily="34" charset="0"/>
              </a:endParaRPr>
            </a:p>
          </cdr:txBody>
        </cdr:sp>
        <cdr:sp macro="" textlink="">
          <cdr:nvSpPr>
            <cdr:cNvPr id="11" name="TextBox 1"/>
            <cdr:cNvSpPr txBox="1"/>
          </cdr:nvSpPr>
          <cdr:spPr>
            <a:xfrm xmlns:a="http://schemas.openxmlformats.org/drawingml/2006/main">
              <a:off x="-18978" y="0"/>
              <a:ext cx="930069" cy="2926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itchFamily="34" charset="0"/>
                  <a:cs typeface="Arial" pitchFamily="34" charset="0"/>
                </a:rPr>
                <a:t>543</a:t>
              </a:r>
            </a:p>
          </cdr:txBody>
        </cdr:sp>
      </cdr:grpSp>
    </cdr:grpSp>
  </cdr:relSizeAnchor>
  <cdr:relSizeAnchor xmlns:cdr="http://schemas.openxmlformats.org/drawingml/2006/chartDrawing">
    <cdr:from>
      <cdr:x>0.19141</cdr:x>
      <cdr:y>0.21152</cdr:y>
    </cdr:from>
    <cdr:to>
      <cdr:x>0.31211</cdr:x>
      <cdr:y>0.32537</cdr:y>
    </cdr:to>
    <cdr:grpSp>
      <cdr:nvGrpSpPr>
        <cdr:cNvPr id="12" name="Group 11"/>
        <cdr:cNvGrpSpPr/>
      </cdr:nvGrpSpPr>
      <cdr:grpSpPr>
        <a:xfrm xmlns:a="http://schemas.openxmlformats.org/drawingml/2006/main">
          <a:off x="1777601" y="1279352"/>
          <a:ext cx="1120926" cy="688608"/>
          <a:chOff x="0" y="0"/>
          <a:chExt cx="933683" cy="545206"/>
        </a:xfrm>
      </cdr:grpSpPr>
      <cdr:grpSp>
        <cdr:nvGrpSpPr>
          <cdr:cNvPr id="13" name="Group 12"/>
          <cdr:cNvGrpSpPr/>
        </cdr:nvGrpSpPr>
        <cdr:grpSpPr>
          <a:xfrm xmlns:a="http://schemas.openxmlformats.org/drawingml/2006/main">
            <a:off x="0" y="0"/>
            <a:ext cx="933683" cy="545206"/>
            <a:chOff x="0" y="0"/>
            <a:chExt cx="922975" cy="538413"/>
          </a:xfrm>
        </cdr:grpSpPr>
        <cdr:sp macro="" textlink="">
          <cdr:nvSpPr>
            <cdr:cNvPr id="15" name="TextBox 1"/>
            <cdr:cNvSpPr txBox="1"/>
          </cdr:nvSpPr>
          <cdr:spPr>
            <a:xfrm xmlns:a="http://schemas.openxmlformats.org/drawingml/2006/main">
              <a:off x="72308" y="248425"/>
              <a:ext cx="848570" cy="2899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1946</a:t>
              </a:r>
              <a:endParaRPr lang="en-GB" sz="1400" b="1">
                <a:solidFill>
                  <a:srgbClr val="EE6214"/>
                </a:solidFill>
                <a:latin typeface="Arial" pitchFamily="34" charset="0"/>
                <a:cs typeface="Arial" pitchFamily="34" charset="0"/>
              </a:endParaRPr>
            </a:p>
          </cdr:txBody>
        </cdr:sp>
        <cdr:sp macro="" textlink="">
          <cdr:nvSpPr>
            <cdr:cNvPr id="16" name="TextBox 1"/>
            <cdr:cNvSpPr txBox="1"/>
          </cdr:nvSpPr>
          <cdr:spPr>
            <a:xfrm xmlns:a="http://schemas.openxmlformats.org/drawingml/2006/main">
              <a:off x="0" y="0"/>
              <a:ext cx="922975" cy="289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itchFamily="34" charset="0"/>
                  <a:cs typeface="Arial" pitchFamily="34" charset="0"/>
                </a:rPr>
                <a:t>2,292</a:t>
              </a:r>
            </a:p>
          </cdr:txBody>
        </cdr:sp>
      </cdr:grpSp>
    </cdr:grpSp>
  </cdr:relSizeAnchor>
  <cdr:relSizeAnchor xmlns:cdr="http://schemas.openxmlformats.org/drawingml/2006/chartDrawing">
    <cdr:from>
      <cdr:x>0.30677</cdr:x>
      <cdr:y>0.61172</cdr:y>
    </cdr:from>
    <cdr:to>
      <cdr:x>0.42655</cdr:x>
      <cdr:y>0.72455</cdr:y>
    </cdr:to>
    <cdr:grpSp>
      <cdr:nvGrpSpPr>
        <cdr:cNvPr id="17" name="Group 16"/>
        <cdr:cNvGrpSpPr/>
      </cdr:nvGrpSpPr>
      <cdr:grpSpPr>
        <a:xfrm xmlns:a="http://schemas.openxmlformats.org/drawingml/2006/main">
          <a:off x="2848935" y="3699912"/>
          <a:ext cx="1112382" cy="682438"/>
          <a:chOff x="0" y="0"/>
          <a:chExt cx="926561" cy="540306"/>
        </a:xfrm>
      </cdr:grpSpPr>
      <cdr:grpSp>
        <cdr:nvGrpSpPr>
          <cdr:cNvPr id="18" name="Group 17"/>
          <cdr:cNvGrpSpPr/>
        </cdr:nvGrpSpPr>
        <cdr:grpSpPr>
          <a:xfrm xmlns:a="http://schemas.openxmlformats.org/drawingml/2006/main">
            <a:off x="0" y="0"/>
            <a:ext cx="926561" cy="540306"/>
            <a:chOff x="0" y="0"/>
            <a:chExt cx="912390" cy="531703"/>
          </a:xfrm>
        </cdr:grpSpPr>
        <cdr:sp macro="" textlink="">
          <cdr:nvSpPr>
            <cdr:cNvPr id="19" name="TextBox 1"/>
            <cdr:cNvSpPr txBox="1"/>
          </cdr:nvSpPr>
          <cdr:spPr>
            <a:xfrm xmlns:a="http://schemas.openxmlformats.org/drawingml/2006/main">
              <a:off x="71479" y="245329"/>
              <a:ext cx="838838" cy="286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1959</a:t>
              </a:r>
              <a:endParaRPr lang="en-GB" sz="1400" b="1">
                <a:solidFill>
                  <a:srgbClr val="EE6214"/>
                </a:solidFill>
                <a:latin typeface="Arial" pitchFamily="34" charset="0"/>
                <a:cs typeface="Arial" pitchFamily="34" charset="0"/>
              </a:endParaRPr>
            </a:p>
          </cdr:txBody>
        </cdr:sp>
        <cdr:sp macro="" textlink="">
          <cdr:nvSpPr>
            <cdr:cNvPr id="20" name="TextBox 1"/>
            <cdr:cNvSpPr txBox="1"/>
          </cdr:nvSpPr>
          <cdr:spPr>
            <a:xfrm xmlns:a="http://schemas.openxmlformats.org/drawingml/2006/main">
              <a:off x="0" y="0"/>
              <a:ext cx="912390" cy="286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itchFamily="34" charset="0"/>
                  <a:cs typeface="Arial" pitchFamily="34" charset="0"/>
                </a:rPr>
                <a:t>1,236</a:t>
              </a:r>
            </a:p>
          </cdr:txBody>
        </cdr:sp>
      </cdr:grpSp>
    </cdr:grpSp>
  </cdr:relSizeAnchor>
  <cdr:relSizeAnchor xmlns:cdr="http://schemas.openxmlformats.org/drawingml/2006/chartDrawing">
    <cdr:from>
      <cdr:x>0.11079</cdr:x>
      <cdr:y>0.80526</cdr:y>
    </cdr:from>
    <cdr:to>
      <cdr:x>0.19115</cdr:x>
      <cdr:y>0.91808</cdr:y>
    </cdr:to>
    <cdr:grpSp>
      <cdr:nvGrpSpPr>
        <cdr:cNvPr id="38" name="Group 20"/>
        <cdr:cNvGrpSpPr/>
      </cdr:nvGrpSpPr>
      <cdr:grpSpPr>
        <a:xfrm xmlns:a="http://schemas.openxmlformats.org/drawingml/2006/main">
          <a:off x="1028893" y="4870514"/>
          <a:ext cx="746293" cy="682378"/>
          <a:chOff x="111557" y="9558"/>
          <a:chExt cx="621659" cy="540307"/>
        </a:xfrm>
      </cdr:grpSpPr>
      <cdr:grpSp>
        <cdr:nvGrpSpPr>
          <cdr:cNvPr id="39" name="Group 21"/>
          <cdr:cNvGrpSpPr/>
        </cdr:nvGrpSpPr>
        <cdr:grpSpPr>
          <a:xfrm xmlns:a="http://schemas.openxmlformats.org/drawingml/2006/main">
            <a:off x="111557" y="9558"/>
            <a:ext cx="621659" cy="540307"/>
            <a:chOff x="109851" y="9406"/>
            <a:chExt cx="612151" cy="531704"/>
          </a:xfrm>
        </cdr:grpSpPr>
        <cdr:sp macro="" textlink="">
          <cdr:nvSpPr>
            <cdr:cNvPr id="40" name="TextBox 1"/>
            <cdr:cNvSpPr txBox="1"/>
          </cdr:nvSpPr>
          <cdr:spPr>
            <a:xfrm xmlns:a="http://schemas.openxmlformats.org/drawingml/2006/main">
              <a:off x="109851" y="254736"/>
              <a:ext cx="612151" cy="286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baseline="0">
                  <a:solidFill>
                    <a:srgbClr val="EE6214"/>
                  </a:solidFill>
                  <a:latin typeface="Arial" pitchFamily="34" charset="0"/>
                  <a:cs typeface="Arial" pitchFamily="34" charset="0"/>
                </a:rPr>
                <a:t>1930</a:t>
              </a:r>
              <a:endParaRPr lang="en-GB" sz="1400" b="1">
                <a:solidFill>
                  <a:srgbClr val="EE6214"/>
                </a:solidFill>
                <a:latin typeface="Arial" pitchFamily="34" charset="0"/>
                <a:cs typeface="Arial" pitchFamily="34" charset="0"/>
              </a:endParaRPr>
            </a:p>
          </cdr:txBody>
        </cdr:sp>
        <cdr:sp macro="" textlink="">
          <cdr:nvSpPr>
            <cdr:cNvPr id="41" name="TextBox 1"/>
            <cdr:cNvSpPr txBox="1"/>
          </cdr:nvSpPr>
          <cdr:spPr>
            <a:xfrm xmlns:a="http://schemas.openxmlformats.org/drawingml/2006/main">
              <a:off x="119265" y="9406"/>
              <a:ext cx="555530" cy="286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itchFamily="34" charset="0"/>
                  <a:cs typeface="Arial" pitchFamily="34" charset="0"/>
                </a:rPr>
                <a:t>3 in</a:t>
              </a:r>
            </a:p>
          </cdr:txBody>
        </cdr:sp>
      </cdr:grpSp>
    </cdr:grpSp>
  </cdr:relSizeAnchor>
</c:userShapes>
</file>

<file path=xl/drawings/drawing96.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xdr:wsDr xmlns:xdr="http://schemas.openxmlformats.org/drawingml/2006/spreadsheetDrawing" xmlns:a="http://schemas.openxmlformats.org/drawingml/2006/main">
  <xdr:absoluteAnchor>
    <xdr:pos x="0" y="0"/>
    <xdr:ext cx="92678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0.77886</cdr:x>
      <cdr:y>0.30891</cdr:y>
    </cdr:from>
    <cdr:to>
      <cdr:x>0.93517</cdr:x>
      <cdr:y>0.39219</cdr:y>
    </cdr:to>
    <cdr:sp macro="" textlink="">
      <cdr:nvSpPr>
        <cdr:cNvPr id="5" name="TextBox 6"/>
        <cdr:cNvSpPr txBox="1"/>
      </cdr:nvSpPr>
      <cdr:spPr>
        <a:xfrm xmlns:a="http://schemas.openxmlformats.org/drawingml/2006/main">
          <a:off x="7218338" y="1874288"/>
          <a:ext cx="1448654" cy="5052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rgbClr val="7F7F7F"/>
              </a:solidFill>
              <a:latin typeface="Arial" pitchFamily="34" charset="0"/>
              <a:cs typeface="Arial" pitchFamily="34" charset="0"/>
            </a:rPr>
            <a:t>Population </a:t>
          </a:r>
        </a:p>
        <a:p xmlns:a="http://schemas.openxmlformats.org/drawingml/2006/main">
          <a:r>
            <a:rPr lang="en-GB" sz="1400">
              <a:solidFill>
                <a:srgbClr val="7F7F7F"/>
              </a:solidFill>
              <a:latin typeface="Arial" pitchFamily="34" charset="0"/>
              <a:cs typeface="Arial" pitchFamily="34" charset="0"/>
            </a:rPr>
            <a:t>up 4.9%</a:t>
          </a:r>
        </a:p>
      </cdr:txBody>
    </cdr:sp>
  </cdr:relSizeAnchor>
  <cdr:relSizeAnchor xmlns:cdr="http://schemas.openxmlformats.org/drawingml/2006/chartDrawing">
    <cdr:from>
      <cdr:x>0.77377</cdr:x>
      <cdr:y>0.15278</cdr:y>
    </cdr:from>
    <cdr:to>
      <cdr:x>0.89599</cdr:x>
      <cdr:y>0.23606</cdr:y>
    </cdr:to>
    <cdr:sp macro="" textlink="">
      <cdr:nvSpPr>
        <cdr:cNvPr id="7" name="TextBox 8"/>
        <cdr:cNvSpPr txBox="1"/>
      </cdr:nvSpPr>
      <cdr:spPr>
        <a:xfrm xmlns:a="http://schemas.openxmlformats.org/drawingml/2006/main">
          <a:off x="7171165" y="926981"/>
          <a:ext cx="1132746" cy="5052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rgbClr val="5C7B1E"/>
              </a:solidFill>
              <a:latin typeface="Arial" pitchFamily="34" charset="0"/>
              <a:cs typeface="Arial" pitchFamily="34" charset="0"/>
            </a:rPr>
            <a:t>Households</a:t>
          </a:r>
        </a:p>
        <a:p xmlns:a="http://schemas.openxmlformats.org/drawingml/2006/main">
          <a:r>
            <a:rPr lang="en-GB" sz="1400">
              <a:solidFill>
                <a:srgbClr val="5C7B1E"/>
              </a:solidFill>
              <a:latin typeface="Arial" pitchFamily="34" charset="0"/>
              <a:cs typeface="Arial" pitchFamily="34" charset="0"/>
            </a:rPr>
            <a:t>up 6.2%</a:t>
          </a:r>
        </a:p>
      </cdr:txBody>
    </cdr:sp>
  </cdr:relSizeAnchor>
  <cdr:relSizeAnchor xmlns:cdr="http://schemas.openxmlformats.org/drawingml/2006/chartDrawing">
    <cdr:from>
      <cdr:x>0.12323</cdr:x>
      <cdr:y>0.91237</cdr:y>
    </cdr:from>
    <cdr:to>
      <cdr:x>0.60713</cdr:x>
      <cdr:y>0.95521</cdr:y>
    </cdr:to>
    <cdr:sp macro="" textlink="">
      <cdr:nvSpPr>
        <cdr:cNvPr id="10" name="TextBox 1"/>
        <cdr:cNvSpPr txBox="1"/>
      </cdr:nvSpPr>
      <cdr:spPr>
        <a:xfrm xmlns:a="http://schemas.openxmlformats.org/drawingml/2006/main">
          <a:off x="1142083" y="5535756"/>
          <a:ext cx="4484701" cy="25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latin typeface="Arial" pitchFamily="34" charset="0"/>
              <a:cs typeface="Arial" pitchFamily="34" charset="0"/>
            </a:rPr>
            <a:t>Source for population: National Records of Scotland Mid-Year Population Estimates</a:t>
          </a:r>
        </a:p>
      </cdr:txBody>
    </cdr:sp>
  </cdr:relSizeAnchor>
  <cdr:relSizeAnchor xmlns:cdr="http://schemas.openxmlformats.org/drawingml/2006/chartDrawing">
    <cdr:from>
      <cdr:x>0.75933</cdr:x>
      <cdr:y>0.21593</cdr:y>
    </cdr:from>
    <cdr:to>
      <cdr:x>0.77442</cdr:x>
      <cdr:y>0.24178</cdr:y>
    </cdr:to>
    <cdr:sp macro="" textlink="">
      <cdr:nvSpPr>
        <cdr:cNvPr id="2" name="Oval 1"/>
        <cdr:cNvSpPr/>
      </cdr:nvSpPr>
      <cdr:spPr>
        <a:xfrm xmlns:a="http://schemas.openxmlformats.org/drawingml/2006/main">
          <a:off x="7037338" y="1310139"/>
          <a:ext cx="139851" cy="156843"/>
        </a:xfrm>
        <a:prstGeom xmlns:a="http://schemas.openxmlformats.org/drawingml/2006/main" prst="ellipse">
          <a:avLst/>
        </a:prstGeom>
        <a:solidFill xmlns:a="http://schemas.openxmlformats.org/drawingml/2006/main">
          <a:srgbClr val="5C7B1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0.76211</cdr:x>
      <cdr:y>0.34365</cdr:y>
    </cdr:from>
    <cdr:to>
      <cdr:x>0.77721</cdr:x>
      <cdr:y>0.3695</cdr:y>
    </cdr:to>
    <cdr:sp macro="" textlink="">
      <cdr:nvSpPr>
        <cdr:cNvPr id="6" name="Oval 5"/>
        <cdr:cNvSpPr/>
      </cdr:nvSpPr>
      <cdr:spPr>
        <a:xfrm xmlns:a="http://schemas.openxmlformats.org/drawingml/2006/main">
          <a:off x="7077620" y="2091640"/>
          <a:ext cx="140232" cy="157335"/>
        </a:xfrm>
        <a:prstGeom xmlns:a="http://schemas.openxmlformats.org/drawingml/2006/main" prst="ellipse">
          <a:avLst/>
        </a:prstGeom>
        <a:noFill xmlns:a="http://schemas.openxmlformats.org/drawingml/2006/main"/>
        <a:ln xmlns:a="http://schemas.openxmlformats.org/drawingml/2006/main">
          <a:solidFill>
            <a:srgbClr val="7F7F7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0.19805</cdr:x>
      <cdr:y>0.8498</cdr:y>
    </cdr:from>
    <cdr:to>
      <cdr:x>0.29609</cdr:x>
      <cdr:y>1</cdr:y>
    </cdr:to>
    <cdr:sp macro="" textlink="">
      <cdr:nvSpPr>
        <cdr:cNvPr id="3" name="TextBox 2"/>
        <cdr:cNvSpPr txBox="1"/>
      </cdr:nvSpPr>
      <cdr:spPr>
        <a:xfrm xmlns:a="http://schemas.openxmlformats.org/drawingml/2006/main">
          <a:off x="1847022" y="517331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2007</a:t>
          </a:r>
        </a:p>
      </cdr:txBody>
    </cdr:sp>
  </cdr:relSizeAnchor>
  <cdr:relSizeAnchor xmlns:cdr="http://schemas.openxmlformats.org/drawingml/2006/chartDrawing">
    <cdr:from>
      <cdr:x>0.73458</cdr:x>
      <cdr:y>0.8478</cdr:y>
    </cdr:from>
    <cdr:to>
      <cdr:x>0.83262</cdr:x>
      <cdr:y>0.998</cdr:y>
    </cdr:to>
    <cdr:sp macro="" textlink="">
      <cdr:nvSpPr>
        <cdr:cNvPr id="8" name="TextBox 1"/>
        <cdr:cNvSpPr txBox="1"/>
      </cdr:nvSpPr>
      <cdr:spPr>
        <a:xfrm xmlns:a="http://schemas.openxmlformats.org/drawingml/2006/main">
          <a:off x="6850822" y="5161169"/>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Arial" panose="020B0604020202020204" pitchFamily="34" charset="0"/>
              <a:cs typeface="Arial" panose="020B0604020202020204" pitchFamily="34" charset="0"/>
            </a:rPr>
            <a:t>2017</a:t>
          </a:r>
        </a:p>
      </cdr:txBody>
    </cdr:sp>
  </cdr:relSizeAnchor>
  <cdr:relSizeAnchor xmlns:cdr="http://schemas.openxmlformats.org/drawingml/2006/chartDrawing">
    <cdr:from>
      <cdr:x>0.1206</cdr:x>
      <cdr:y>0.43293</cdr:y>
    </cdr:from>
    <cdr:to>
      <cdr:x>0.21865</cdr:x>
      <cdr:y>0.53361</cdr:y>
    </cdr:to>
    <cdr:sp macro="" textlink="">
      <cdr:nvSpPr>
        <cdr:cNvPr id="4" name="TextBox 3"/>
        <cdr:cNvSpPr txBox="1"/>
      </cdr:nvSpPr>
      <cdr:spPr>
        <a:xfrm xmlns:a="http://schemas.openxmlformats.org/drawingml/2006/main" rot="16200000">
          <a:off x="1275523" y="2484786"/>
          <a:ext cx="612913"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400" b="1">
              <a:latin typeface="Arial" panose="020B0604020202020204" pitchFamily="34" charset="0"/>
              <a:cs typeface="Arial" panose="020B0604020202020204" pitchFamily="34" charset="0"/>
            </a:rPr>
            <a:t>Percentage increase since 2007</a:t>
          </a:r>
        </a:p>
      </cdr:txBody>
    </cdr:sp>
  </cdr:relSizeAnchor>
</c:userShapes>
</file>

<file path=xl/drawings/drawing99.xml><?xml version="1.0" encoding="utf-8"?>
<xdr:wsDr xmlns:xdr="http://schemas.openxmlformats.org/drawingml/2006/spreadsheetDrawing" xmlns:a="http://schemas.openxmlformats.org/drawingml/2006/main">
  <xdr:twoCellAnchor>
    <xdr:from>
      <xdr:col>1</xdr:col>
      <xdr:colOff>581026</xdr:colOff>
      <xdr:row>0</xdr:row>
      <xdr:rowOff>28575</xdr:rowOff>
    </xdr:from>
    <xdr:to>
      <xdr:col>11</xdr:col>
      <xdr:colOff>257176</xdr:colOff>
      <xdr:row>2</xdr:row>
      <xdr:rowOff>47625</xdr:rowOff>
    </xdr:to>
    <xdr:sp macro="" textlink="">
      <xdr:nvSpPr>
        <xdr:cNvPr id="3" name="TextBox 2"/>
        <xdr:cNvSpPr txBox="1"/>
      </xdr:nvSpPr>
      <xdr:spPr>
        <a:xfrm>
          <a:off x="1190626" y="28575"/>
          <a:ext cx="577215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latin typeface="Arial" panose="020B0604020202020204" pitchFamily="34" charset="0"/>
              <a:cs typeface="Arial" panose="020B0604020202020204" pitchFamily="34" charset="0"/>
            </a:rPr>
            <a:t>Figure 8.2: Change in household types in Scotland, 2001 to 2016</a:t>
          </a:r>
        </a:p>
      </xdr:txBody>
    </xdr:sp>
    <xdr:clientData/>
  </xdr:twoCellAnchor>
  <xdr:twoCellAnchor editAs="oneCell">
    <xdr:from>
      <xdr:col>0</xdr:col>
      <xdr:colOff>19050</xdr:colOff>
      <xdr:row>1</xdr:row>
      <xdr:rowOff>133350</xdr:rowOff>
    </xdr:from>
    <xdr:to>
      <xdr:col>12</xdr:col>
      <xdr:colOff>390525</xdr:colOff>
      <xdr:row>30</xdr:row>
      <xdr:rowOff>133350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95275"/>
          <a:ext cx="768667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Household%20estimates%20branch\Household%20estimates\2017\Figures%20and%20tables\Estimates%20of%20households%20and%20dwellings%20in%20Scotland%202017%20-%20Publication%20documents%20-%20Figures%20-%20as%20publish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ats\phip\PH_Topics\Healthy_life_expectancy\Spring08\profiles08\HLE_2001CensusSAH(CHP)_5yr_9405yrreg_IMPUT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nsusoutput2\wtsa\DATAPROD\PROJECTN\2004_based\Sub-national%20projections\Publish\Booklet\BIRTHS%20chart%20%25%20chan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nrscotland.gov.uk/DATAPROD/PROJECTN/2004_based/Sub-national%20projections/Publish/Booklet/BIRTHS%20chart%20%25%20chan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gro-scotland.gov.uk/DATAPROD/PROJECTN/2004_based/Sub-national%20projections/Publish/Booklet/BIRTHS%20chart%20%25%20chan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ure 1"/>
      <sheetName val="Figure 1 data"/>
      <sheetName val="Figure 2"/>
      <sheetName val="Figure 2 data"/>
      <sheetName val="Figure 3"/>
      <sheetName val="Figure 3 data"/>
      <sheetName val="Figure 4"/>
      <sheetName val="Figure 4 data"/>
      <sheetName val="Figure 5"/>
      <sheetName val="Figure 5 data"/>
      <sheetName val="Figure 6"/>
      <sheetName val="Figure 6 data"/>
      <sheetName val="Figure 7"/>
      <sheetName val="Figure 7 data"/>
      <sheetName val="Figure 9"/>
      <sheetName val="Figure 9 data"/>
      <sheetName val="Figure 12"/>
      <sheetName val="Figure 12 data"/>
      <sheetName val="Figure 13"/>
      <sheetName val="Figure 13 data"/>
      <sheetName val="Figure 15"/>
      <sheetName val="Figure 15 data"/>
      <sheetName val="Figure 16"/>
      <sheetName val="Figure 16 data"/>
    </sheetNames>
    <sheetDataSet>
      <sheetData sheetId="0"/>
      <sheetData sheetId="1" refreshError="1"/>
      <sheetData sheetId="2"/>
      <sheetData sheetId="3" refreshError="1"/>
      <sheetData sheetId="4"/>
      <sheetData sheetId="5" refreshError="1"/>
      <sheetData sheetId="6">
        <row r="5">
          <cell r="A5">
            <v>2007</v>
          </cell>
        </row>
      </sheetData>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Ali SPSS raw data 9906"/>
      <sheetName val="Alldata"/>
      <sheetName val="Pivot"/>
      <sheetName val="paf_hle"/>
      <sheetName val="static summary+graphs"/>
      <sheetName val="graphs 9903"/>
      <sheetName val="new HLE (SAH - Good-Fair)"/>
    </sheetNames>
    <sheetDataSet>
      <sheetData sheetId="0" refreshError="1"/>
      <sheetData sheetId="1" refreshError="1"/>
      <sheetData sheetId="2" refreshError="1">
        <row r="47">
          <cell r="G47" t="str">
            <v>S03000001</v>
          </cell>
          <cell r="H47" t="str">
            <v>East Ayrshire Community Health Partnership</v>
          </cell>
        </row>
        <row r="48">
          <cell r="G48" t="str">
            <v>S03000002</v>
          </cell>
          <cell r="H48" t="str">
            <v>North Ayrshire Community Health Partnership</v>
          </cell>
        </row>
        <row r="49">
          <cell r="G49" t="str">
            <v>S03000003</v>
          </cell>
          <cell r="H49" t="str">
            <v>South Ayrshire Community Health Partnership</v>
          </cell>
        </row>
        <row r="50">
          <cell r="G50" t="str">
            <v>S03000004</v>
          </cell>
          <cell r="H50" t="str">
            <v>Scottish Borders Community Health &amp; Care Partnership</v>
          </cell>
        </row>
        <row r="51">
          <cell r="G51" t="str">
            <v>S03000005</v>
          </cell>
          <cell r="H51" t="str">
            <v>Dumfries &amp; Galloway Community Health Partnership</v>
          </cell>
        </row>
        <row r="52">
          <cell r="G52" t="str">
            <v>S03000006</v>
          </cell>
          <cell r="H52" t="str">
            <v>Dunfermline &amp; West Fife Community Health Partnership</v>
          </cell>
        </row>
        <row r="53">
          <cell r="G53" t="str">
            <v>S03000007</v>
          </cell>
          <cell r="H53" t="str">
            <v>Glenrothes &amp; North East Fife Community Health Partnership</v>
          </cell>
        </row>
        <row r="54">
          <cell r="G54" t="str">
            <v>S03000008</v>
          </cell>
          <cell r="H54" t="str">
            <v>Kirkcaldy &amp; Levenmouth Community Health Partnership</v>
          </cell>
        </row>
        <row r="55">
          <cell r="G55" t="str">
            <v>S03000009</v>
          </cell>
          <cell r="H55" t="str">
            <v>Clackmannanshire Community Health Partnership</v>
          </cell>
        </row>
        <row r="56">
          <cell r="G56" t="str">
            <v>S03000010</v>
          </cell>
          <cell r="H56" t="str">
            <v>Falkirk Community Health Partnership</v>
          </cell>
        </row>
        <row r="57">
          <cell r="G57" t="str">
            <v>S03000011</v>
          </cell>
          <cell r="H57" t="str">
            <v>Stirling Community Health Partnership</v>
          </cell>
        </row>
        <row r="58">
          <cell r="G58" t="str">
            <v>S03000012</v>
          </cell>
          <cell r="H58" t="str">
            <v>Aberdeen City Community Health Partnership</v>
          </cell>
        </row>
        <row r="59">
          <cell r="G59" t="str">
            <v>S03000013</v>
          </cell>
          <cell r="H59" t="str">
            <v>Aberdeenshire Community Health Partnership</v>
          </cell>
        </row>
        <row r="60">
          <cell r="G60" t="str">
            <v>S03000014</v>
          </cell>
          <cell r="H60" t="str">
            <v>Moray Community Health &amp; Social Care Partnership</v>
          </cell>
        </row>
        <row r="61">
          <cell r="G61" t="str">
            <v>S03000015</v>
          </cell>
          <cell r="H61" t="str">
            <v>East Dunbartonshire Community Health Partnership</v>
          </cell>
        </row>
        <row r="62">
          <cell r="G62" t="str">
            <v>S03000016</v>
          </cell>
          <cell r="H62" t="str">
            <v>East Glasgow Community Health &amp; Care Partnership</v>
          </cell>
        </row>
        <row r="63">
          <cell r="G63" t="str">
            <v>S03000017</v>
          </cell>
          <cell r="H63" t="str">
            <v>East Renfrewshire Community Health &amp; Care Partnership</v>
          </cell>
        </row>
        <row r="64">
          <cell r="G64" t="str">
            <v>S03000018</v>
          </cell>
          <cell r="H64" t="str">
            <v>Inverclyde Community Health Partnership</v>
          </cell>
        </row>
        <row r="65">
          <cell r="G65" t="str">
            <v>S03000019</v>
          </cell>
          <cell r="H65" t="str">
            <v>North Glasgow Community Health &amp; Care Partnership</v>
          </cell>
        </row>
        <row r="66">
          <cell r="G66" t="str">
            <v>S03000020</v>
          </cell>
          <cell r="H66" t="str">
            <v>Renfrewshire Community Health Partnership</v>
          </cell>
        </row>
        <row r="67">
          <cell r="G67" t="str">
            <v>S03000021</v>
          </cell>
          <cell r="H67" t="str">
            <v>South East Glasgow Community Health &amp; Care Partnership</v>
          </cell>
        </row>
        <row r="68">
          <cell r="G68" t="str">
            <v>S03000022</v>
          </cell>
          <cell r="H68" t="str">
            <v>South West Glasgow Community Health &amp; Care Partnership</v>
          </cell>
        </row>
        <row r="69">
          <cell r="G69" t="str">
            <v>S03000023</v>
          </cell>
          <cell r="H69" t="str">
            <v>West Dunbartonshire Community Health Partnership</v>
          </cell>
        </row>
        <row r="70">
          <cell r="G70" t="str">
            <v>S03000024</v>
          </cell>
          <cell r="H70" t="str">
            <v>West Glasgow Community Health &amp; Care Partnership</v>
          </cell>
        </row>
        <row r="71">
          <cell r="G71" t="str">
            <v>S03000025</v>
          </cell>
          <cell r="H71" t="str">
            <v>Argyll &amp; Bute Community Health Partnership</v>
          </cell>
        </row>
        <row r="72">
          <cell r="G72" t="str">
            <v>S03000026</v>
          </cell>
          <cell r="H72" t="str">
            <v>Mid Highland Community Health Partnership</v>
          </cell>
        </row>
        <row r="73">
          <cell r="G73" t="str">
            <v>S03000027</v>
          </cell>
          <cell r="H73" t="str">
            <v>North Highland Community Health Partnership</v>
          </cell>
        </row>
        <row r="74">
          <cell r="G74" t="str">
            <v>S03000028</v>
          </cell>
          <cell r="H74" t="str">
            <v>South East Highland Community Health Partnership</v>
          </cell>
        </row>
        <row r="75">
          <cell r="G75" t="str">
            <v>S03000029</v>
          </cell>
          <cell r="H75" t="str">
            <v>North Lanarkshire Community Health Partnership</v>
          </cell>
        </row>
        <row r="76">
          <cell r="G76" t="str">
            <v>S03000030</v>
          </cell>
          <cell r="H76" t="str">
            <v>South Lanarkshire Community Health Partnership</v>
          </cell>
        </row>
        <row r="77">
          <cell r="G77" t="str">
            <v>S03000031</v>
          </cell>
          <cell r="H77" t="str">
            <v>East Lothian Community Health Partnership</v>
          </cell>
        </row>
        <row r="78">
          <cell r="G78" t="str">
            <v>S03000032</v>
          </cell>
          <cell r="H78" t="str">
            <v>Midlothian Community Health Partnership</v>
          </cell>
        </row>
        <row r="79">
          <cell r="G79" t="str">
            <v>S03000035</v>
          </cell>
          <cell r="H79" t="str">
            <v>West Lothian Community Health &amp; Care Partnership</v>
          </cell>
        </row>
        <row r="80">
          <cell r="G80" t="str">
            <v>S03000036</v>
          </cell>
          <cell r="H80" t="str">
            <v>Orkney Community Health Partnership</v>
          </cell>
        </row>
        <row r="81">
          <cell r="G81" t="str">
            <v>S03000037</v>
          </cell>
          <cell r="H81" t="str">
            <v>Shetland Community Health Partnership</v>
          </cell>
        </row>
        <row r="82">
          <cell r="G82" t="str">
            <v>S03000038</v>
          </cell>
          <cell r="H82" t="str">
            <v>Angus Community Health Partnership</v>
          </cell>
        </row>
        <row r="83">
          <cell r="G83" t="str">
            <v>S03000039</v>
          </cell>
          <cell r="H83" t="str">
            <v>Dundee Community Health Partnership</v>
          </cell>
        </row>
        <row r="84">
          <cell r="G84" t="str">
            <v>S03000040</v>
          </cell>
          <cell r="H84" t="str">
            <v>Perth &amp; Kinross Community Health Partnership</v>
          </cell>
        </row>
        <row r="85">
          <cell r="G85" t="str">
            <v>S03000041</v>
          </cell>
          <cell r="H85" t="str">
            <v>Western Isles Community Health Partnership</v>
          </cell>
        </row>
        <row r="86">
          <cell r="G86" t="str">
            <v>S03000042</v>
          </cell>
          <cell r="H86" t="str">
            <v>Edinburgh Community Health Partnership</v>
          </cell>
        </row>
        <row r="87">
          <cell r="G87" t="str">
            <v>Scotland</v>
          </cell>
          <cell r="H87" t="str">
            <v>Scotland</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hyperlink" Target="https://www.ons.gov.uk/peoplepopulationandcommunity/birthsdeathsandmarriages/deaths/articles/theimpactofusingthenewdefinitionofalcoholspecificdeaths/2017-10-2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vital-events/deaths/accidental-deaths/the-definition-of-the-statistics"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vital-events/deaths/suicides/the-definition-of-the-statistic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2.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life-expectancy/life-expectancy-at-scotland-level/scottish-national-life-tables/2014-2016/national-life-tables"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showGridLines="0" tabSelected="1" workbookViewId="0">
      <selection sqref="A1:B1"/>
    </sheetView>
  </sheetViews>
  <sheetFormatPr defaultColWidth="9.140625" defaultRowHeight="12.75"/>
  <cols>
    <col min="1" max="1" width="11.28515625" style="122" customWidth="1"/>
    <col min="2" max="2" width="105.42578125" style="122" customWidth="1"/>
    <col min="3" max="16384" width="9.140625" style="122"/>
  </cols>
  <sheetData>
    <row r="1" spans="1:12" ht="18" customHeight="1">
      <c r="A1" s="1369" t="s">
        <v>208</v>
      </c>
      <c r="B1" s="1369"/>
      <c r="C1" s="1346"/>
      <c r="D1" s="1346"/>
      <c r="E1" s="1346"/>
      <c r="F1" s="1346"/>
      <c r="G1" s="1346"/>
      <c r="H1" s="1346"/>
      <c r="I1" s="1346"/>
      <c r="J1" s="1346"/>
      <c r="K1" s="1346"/>
    </row>
    <row r="2" spans="1:12">
      <c r="A2" s="181"/>
      <c r="B2" s="181"/>
    </row>
    <row r="3" spans="1:12">
      <c r="A3" s="1375" t="s">
        <v>209</v>
      </c>
      <c r="B3" s="1375"/>
      <c r="C3" s="1375"/>
    </row>
    <row r="4" spans="1:12">
      <c r="A4" s="182"/>
      <c r="B4" s="182"/>
    </row>
    <row r="5" spans="1:12">
      <c r="A5" s="181" t="s">
        <v>210</v>
      </c>
      <c r="B5" s="1343" t="s">
        <v>245</v>
      </c>
      <c r="C5" s="1345"/>
      <c r="D5" s="1345"/>
      <c r="E5" s="1345"/>
      <c r="F5" s="1345"/>
      <c r="G5" s="1345"/>
      <c r="H5" s="1345"/>
      <c r="I5" s="1345"/>
      <c r="J5" s="1345"/>
      <c r="K5" s="1345"/>
      <c r="L5" s="1345"/>
    </row>
    <row r="6" spans="1:12">
      <c r="A6" s="181" t="s">
        <v>211</v>
      </c>
      <c r="B6" s="1343" t="s">
        <v>221</v>
      </c>
      <c r="C6" s="1343"/>
      <c r="D6" s="1343"/>
      <c r="E6" s="1343"/>
      <c r="F6" s="1343"/>
      <c r="G6" s="1343"/>
      <c r="H6" s="1343"/>
      <c r="I6" s="1343"/>
      <c r="J6" s="1343"/>
      <c r="K6" s="1343"/>
      <c r="L6" s="1343"/>
    </row>
    <row r="7" spans="1:12">
      <c r="A7" s="181" t="s">
        <v>212</v>
      </c>
      <c r="B7" s="1343" t="s">
        <v>222</v>
      </c>
      <c r="C7" s="1345"/>
      <c r="D7" s="1345"/>
      <c r="E7" s="1345"/>
      <c r="F7" s="1345"/>
      <c r="G7" s="1345"/>
      <c r="H7" s="1345"/>
      <c r="I7" s="1345"/>
      <c r="J7" s="1345"/>
      <c r="K7" s="1345"/>
      <c r="L7" s="1345"/>
    </row>
    <row r="8" spans="1:12">
      <c r="A8" s="181" t="s">
        <v>213</v>
      </c>
      <c r="B8" s="1343" t="s">
        <v>223</v>
      </c>
      <c r="C8" s="1345"/>
      <c r="D8" s="1345"/>
      <c r="E8" s="1345"/>
      <c r="F8" s="1345"/>
      <c r="G8" s="1345"/>
      <c r="H8" s="1345"/>
      <c r="I8" s="1345"/>
      <c r="J8" s="1345"/>
      <c r="K8" s="1345"/>
      <c r="L8" s="1345"/>
    </row>
    <row r="9" spans="1:12">
      <c r="A9" s="181" t="s">
        <v>224</v>
      </c>
      <c r="B9" s="1343" t="s">
        <v>247</v>
      </c>
      <c r="C9" s="1345"/>
      <c r="D9" s="1345"/>
      <c r="E9" s="1345"/>
      <c r="F9" s="1345"/>
      <c r="G9" s="1345"/>
      <c r="H9" s="1345"/>
      <c r="I9" s="1345"/>
      <c r="J9" s="1345"/>
      <c r="K9" s="1345"/>
      <c r="L9" s="1345"/>
    </row>
    <row r="10" spans="1:12">
      <c r="A10" s="181" t="s">
        <v>214</v>
      </c>
      <c r="B10" s="1343" t="s">
        <v>225</v>
      </c>
      <c r="C10" s="1345"/>
      <c r="D10" s="1345"/>
      <c r="E10" s="1345"/>
      <c r="F10" s="1345"/>
      <c r="G10" s="1345"/>
      <c r="H10" s="1345"/>
      <c r="I10" s="1345"/>
      <c r="J10" s="1345"/>
      <c r="K10" s="1345"/>
      <c r="L10" s="1345"/>
    </row>
    <row r="11" spans="1:12">
      <c r="A11" s="181" t="s">
        <v>215</v>
      </c>
      <c r="B11" s="1343" t="s">
        <v>249</v>
      </c>
      <c r="C11" s="1345"/>
      <c r="D11" s="1345"/>
      <c r="E11" s="1345"/>
      <c r="F11" s="1345"/>
      <c r="G11" s="1345"/>
      <c r="H11" s="1345"/>
      <c r="I11" s="1345"/>
      <c r="J11" s="1345"/>
      <c r="K11" s="1345"/>
      <c r="L11" s="1345"/>
    </row>
    <row r="12" spans="1:12">
      <c r="A12" s="181" t="s">
        <v>216</v>
      </c>
      <c r="B12" s="1343" t="s">
        <v>231</v>
      </c>
      <c r="C12" s="1345"/>
      <c r="D12" s="1345"/>
      <c r="E12" s="1345"/>
      <c r="F12" s="1345"/>
      <c r="G12" s="1345"/>
      <c r="H12" s="1345"/>
      <c r="I12" s="1345"/>
      <c r="J12" s="1345"/>
      <c r="K12" s="1345"/>
      <c r="L12" s="1345"/>
    </row>
    <row r="13" spans="1:12">
      <c r="A13" s="181" t="s">
        <v>217</v>
      </c>
      <c r="B13" s="1343" t="s">
        <v>226</v>
      </c>
      <c r="C13" s="1345"/>
      <c r="D13" s="1345"/>
      <c r="E13" s="1345"/>
      <c r="F13" s="1345"/>
      <c r="G13" s="1345"/>
      <c r="H13" s="1345"/>
      <c r="I13" s="1345"/>
      <c r="J13" s="1345"/>
      <c r="K13" s="1345"/>
      <c r="L13" s="1345"/>
    </row>
    <row r="14" spans="1:12">
      <c r="A14" s="181" t="s">
        <v>218</v>
      </c>
      <c r="B14" s="1343" t="s">
        <v>227</v>
      </c>
      <c r="C14" s="1345"/>
      <c r="D14" s="1345"/>
      <c r="E14" s="1345"/>
      <c r="F14" s="1345"/>
      <c r="G14" s="1345"/>
      <c r="H14" s="1345"/>
      <c r="I14" s="1345"/>
      <c r="J14" s="1345"/>
      <c r="K14" s="1345"/>
      <c r="L14" s="1345"/>
    </row>
    <row r="15" spans="1:12">
      <c r="A15" s="181" t="s">
        <v>219</v>
      </c>
      <c r="B15" s="1343" t="s">
        <v>228</v>
      </c>
      <c r="C15" s="1345"/>
      <c r="D15" s="1345"/>
      <c r="E15" s="1345"/>
      <c r="F15" s="1345"/>
      <c r="G15" s="1345"/>
      <c r="H15" s="1345"/>
      <c r="I15" s="1345"/>
      <c r="J15" s="1345"/>
      <c r="K15" s="1345"/>
      <c r="L15" s="1345"/>
    </row>
    <row r="16" spans="1:12">
      <c r="A16" s="181"/>
      <c r="B16" s="181"/>
    </row>
    <row r="17" spans="1:11">
      <c r="A17" s="1370" t="s">
        <v>971</v>
      </c>
      <c r="B17" s="1370"/>
      <c r="C17" s="1353"/>
      <c r="D17" s="1353"/>
      <c r="E17" s="1353"/>
    </row>
    <row r="18" spans="1:11">
      <c r="A18" s="1350"/>
      <c r="B18" s="1350"/>
    </row>
    <row r="19" spans="1:11">
      <c r="A19" s="337" t="s">
        <v>266</v>
      </c>
      <c r="B19" s="1351" t="s">
        <v>265</v>
      </c>
    </row>
    <row r="20" spans="1:11">
      <c r="A20" s="337" t="s">
        <v>264</v>
      </c>
      <c r="B20" s="1351" t="s">
        <v>263</v>
      </c>
    </row>
    <row r="21" spans="1:11">
      <c r="A21" s="337" t="s">
        <v>262</v>
      </c>
      <c r="B21" s="1351" t="s">
        <v>261</v>
      </c>
    </row>
    <row r="22" spans="1:11">
      <c r="A22" s="337" t="s">
        <v>260</v>
      </c>
      <c r="B22" s="1351" t="s">
        <v>259</v>
      </c>
    </row>
    <row r="23" spans="1:11">
      <c r="A23" s="337" t="s">
        <v>258</v>
      </c>
      <c r="B23" s="1351" t="s">
        <v>257</v>
      </c>
    </row>
    <row r="24" spans="1:11">
      <c r="A24" s="337" t="s">
        <v>256</v>
      </c>
      <c r="B24" s="1351" t="s">
        <v>255</v>
      </c>
    </row>
    <row r="25" spans="1:11">
      <c r="A25" s="337" t="s">
        <v>254</v>
      </c>
      <c r="B25" s="1351" t="s">
        <v>253</v>
      </c>
    </row>
    <row r="26" spans="1:11">
      <c r="A26" s="337"/>
      <c r="B26" s="1351"/>
    </row>
    <row r="27" spans="1:11">
      <c r="A27" s="1372" t="s">
        <v>980</v>
      </c>
      <c r="B27" s="1372"/>
    </row>
    <row r="28" spans="1:11">
      <c r="A28" s="1344"/>
      <c r="B28" s="1344"/>
    </row>
    <row r="29" spans="1:11" ht="12.75" customHeight="1">
      <c r="A29" s="1200" t="s">
        <v>981</v>
      </c>
      <c r="B29" s="1342" t="s">
        <v>982</v>
      </c>
      <c r="C29" s="1345"/>
      <c r="D29" s="1345"/>
      <c r="E29" s="1345"/>
      <c r="F29" s="1345"/>
      <c r="G29" s="1345"/>
      <c r="H29" s="1345"/>
      <c r="I29" s="1345"/>
      <c r="J29" s="1345"/>
      <c r="K29" s="1345"/>
    </row>
    <row r="30" spans="1:11" ht="12.75" customHeight="1">
      <c r="A30" s="1200" t="s">
        <v>983</v>
      </c>
      <c r="B30" s="1342" t="s">
        <v>984</v>
      </c>
      <c r="C30" s="1345"/>
      <c r="D30" s="1345"/>
      <c r="E30" s="1345"/>
      <c r="F30" s="1345"/>
      <c r="G30" s="1345"/>
      <c r="H30" s="1345"/>
      <c r="I30" s="1345"/>
      <c r="J30" s="1345"/>
      <c r="K30" s="1345"/>
    </row>
    <row r="31" spans="1:11">
      <c r="A31" s="1200" t="s">
        <v>985</v>
      </c>
      <c r="B31" s="1343" t="s">
        <v>986</v>
      </c>
      <c r="C31" s="1345"/>
      <c r="D31" s="1345"/>
      <c r="E31" s="1345"/>
      <c r="F31" s="1345"/>
      <c r="G31" s="1345"/>
      <c r="H31" s="1345"/>
      <c r="I31" s="1345"/>
      <c r="J31" s="1345"/>
      <c r="K31" s="1345"/>
    </row>
    <row r="32" spans="1:11" ht="12.75" customHeight="1">
      <c r="A32" s="1200" t="s">
        <v>987</v>
      </c>
      <c r="B32" s="1342" t="s">
        <v>988</v>
      </c>
      <c r="C32" s="1343"/>
      <c r="D32" s="1343"/>
      <c r="E32" s="1343"/>
      <c r="F32" s="1343"/>
      <c r="G32" s="1343"/>
      <c r="H32" s="1343"/>
      <c r="I32" s="1343"/>
      <c r="J32" s="1343"/>
      <c r="K32" s="1343"/>
    </row>
    <row r="33" spans="1:11" ht="12.75" customHeight="1">
      <c r="A33" s="1200" t="s">
        <v>989</v>
      </c>
      <c r="B33" s="1342" t="s">
        <v>990</v>
      </c>
      <c r="C33" s="1343"/>
      <c r="D33" s="1343"/>
      <c r="E33" s="1343"/>
      <c r="F33" s="1343"/>
      <c r="G33" s="1343"/>
      <c r="H33" s="1343"/>
      <c r="I33" s="1343"/>
      <c r="J33" s="1343"/>
      <c r="K33" s="1343"/>
    </row>
    <row r="34" spans="1:11" ht="12.75" customHeight="1">
      <c r="A34" s="1200" t="s">
        <v>991</v>
      </c>
      <c r="B34" s="1342" t="s">
        <v>992</v>
      </c>
      <c r="C34" s="1343"/>
      <c r="D34" s="1343"/>
      <c r="E34" s="1343"/>
      <c r="F34" s="1343"/>
      <c r="G34" s="1343"/>
      <c r="H34" s="1343"/>
      <c r="I34" s="1343"/>
      <c r="J34" s="1343"/>
      <c r="K34" s="1343"/>
    </row>
    <row r="35" spans="1:11" ht="12.75" customHeight="1">
      <c r="A35" s="1200" t="s">
        <v>993</v>
      </c>
      <c r="B35" s="1342" t="s">
        <v>994</v>
      </c>
      <c r="C35" s="1343"/>
      <c r="D35" s="1343"/>
      <c r="E35" s="1343"/>
      <c r="F35" s="1343"/>
      <c r="G35" s="1343"/>
      <c r="H35" s="1343"/>
      <c r="I35" s="1343"/>
      <c r="J35" s="1343"/>
      <c r="K35" s="1343"/>
    </row>
    <row r="36" spans="1:11" ht="12.75" customHeight="1">
      <c r="A36" s="1200" t="s">
        <v>995</v>
      </c>
      <c r="B36" s="1342" t="s">
        <v>996</v>
      </c>
      <c r="C36" s="1343"/>
      <c r="D36" s="1343"/>
      <c r="E36" s="1343"/>
      <c r="F36" s="1343"/>
      <c r="G36" s="1343"/>
      <c r="H36" s="1343"/>
      <c r="I36" s="1343"/>
      <c r="J36" s="1343"/>
      <c r="K36" s="1343"/>
    </row>
    <row r="37" spans="1:11" ht="12.75" customHeight="1">
      <c r="A37" s="1200" t="s">
        <v>997</v>
      </c>
      <c r="B37" s="1342" t="s">
        <v>998</v>
      </c>
      <c r="C37" s="1343"/>
      <c r="D37" s="1343"/>
      <c r="E37" s="1343"/>
      <c r="F37" s="1343"/>
      <c r="G37" s="1343"/>
      <c r="H37" s="1343"/>
      <c r="I37" s="1343"/>
      <c r="J37" s="1343"/>
      <c r="K37" s="1343"/>
    </row>
    <row r="38" spans="1:11" ht="12.75" customHeight="1">
      <c r="A38" s="1200" t="s">
        <v>999</v>
      </c>
      <c r="B38" s="1342" t="s">
        <v>1000</v>
      </c>
      <c r="C38" s="1343"/>
      <c r="D38" s="1343"/>
      <c r="E38" s="1343"/>
      <c r="F38" s="1343"/>
      <c r="G38" s="1343"/>
      <c r="H38" s="1343"/>
      <c r="I38" s="1343"/>
      <c r="J38" s="1343"/>
      <c r="K38" s="1343"/>
    </row>
    <row r="39" spans="1:11">
      <c r="A39" s="1200" t="s">
        <v>1001</v>
      </c>
      <c r="B39" s="1355" t="s">
        <v>1002</v>
      </c>
      <c r="C39" s="1343"/>
      <c r="D39" s="1343"/>
      <c r="E39" s="1343"/>
      <c r="F39" s="1343"/>
      <c r="G39" s="1343"/>
      <c r="H39" s="1343"/>
      <c r="I39" s="1343"/>
      <c r="J39" s="1343"/>
      <c r="K39" s="1343"/>
    </row>
    <row r="40" spans="1:11">
      <c r="A40" s="1200" t="s">
        <v>1003</v>
      </c>
      <c r="B40" s="1355" t="s">
        <v>1004</v>
      </c>
      <c r="C40" s="1343"/>
      <c r="D40" s="1343"/>
      <c r="E40" s="1343"/>
      <c r="F40" s="1343"/>
      <c r="G40" s="1343"/>
      <c r="H40" s="1343"/>
      <c r="I40" s="1343"/>
    </row>
    <row r="41" spans="1:11">
      <c r="A41" s="337"/>
      <c r="B41" s="1351"/>
    </row>
    <row r="42" spans="1:11">
      <c r="A42" s="1371" t="s">
        <v>304</v>
      </c>
      <c r="B42" s="1371"/>
      <c r="C42" s="742"/>
    </row>
    <row r="43" spans="1:11">
      <c r="A43" s="597"/>
      <c r="B43" s="597"/>
    </row>
    <row r="44" spans="1:11">
      <c r="A44" s="565" t="s">
        <v>303</v>
      </c>
      <c r="B44" s="1343" t="s">
        <v>302</v>
      </c>
    </row>
    <row r="45" spans="1:11">
      <c r="A45" s="565" t="s">
        <v>301</v>
      </c>
      <c r="B45" s="1343" t="s">
        <v>972</v>
      </c>
    </row>
    <row r="46" spans="1:11">
      <c r="A46" s="565" t="s">
        <v>300</v>
      </c>
      <c r="B46" s="1343" t="s">
        <v>299</v>
      </c>
    </row>
    <row r="47" spans="1:11">
      <c r="A47" s="565" t="s">
        <v>298</v>
      </c>
      <c r="B47" s="1343" t="s">
        <v>297</v>
      </c>
    </row>
    <row r="48" spans="1:11">
      <c r="A48" s="565" t="s">
        <v>296</v>
      </c>
      <c r="B48" s="1343" t="s">
        <v>295</v>
      </c>
    </row>
    <row r="49" spans="1:11">
      <c r="A49" s="565" t="s">
        <v>294</v>
      </c>
      <c r="B49" s="1343" t="s">
        <v>293</v>
      </c>
    </row>
    <row r="50" spans="1:11">
      <c r="A50" s="565" t="s">
        <v>292</v>
      </c>
      <c r="B50" s="1343" t="s">
        <v>291</v>
      </c>
    </row>
    <row r="51" spans="1:11">
      <c r="A51" s="565" t="s">
        <v>290</v>
      </c>
      <c r="B51" s="1343" t="s">
        <v>289</v>
      </c>
    </row>
    <row r="52" spans="1:11">
      <c r="A52" s="565" t="s">
        <v>288</v>
      </c>
      <c r="B52" s="1343" t="s">
        <v>287</v>
      </c>
    </row>
    <row r="53" spans="1:11">
      <c r="A53" s="565"/>
      <c r="B53" s="565"/>
    </row>
    <row r="54" spans="1:11">
      <c r="A54" s="1371" t="s">
        <v>829</v>
      </c>
      <c r="B54" s="1371"/>
      <c r="C54" s="1349"/>
      <c r="D54"/>
      <c r="E54"/>
      <c r="F54"/>
      <c r="G54"/>
      <c r="H54"/>
      <c r="I54"/>
      <c r="J54"/>
      <c r="K54"/>
    </row>
    <row r="55" spans="1:11">
      <c r="A55" s="742"/>
      <c r="B55" s="742"/>
      <c r="C55"/>
      <c r="D55"/>
      <c r="E55"/>
      <c r="F55"/>
      <c r="G55"/>
      <c r="H55"/>
      <c r="I55"/>
      <c r="J55"/>
      <c r="K55"/>
    </row>
    <row r="56" spans="1:11">
      <c r="A56" s="685" t="s">
        <v>828</v>
      </c>
      <c r="B56" s="1345" t="s">
        <v>827</v>
      </c>
      <c r="C56" s="1347"/>
      <c r="D56" s="1347"/>
      <c r="E56" s="1347"/>
      <c r="F56" s="1347"/>
      <c r="G56" s="1347"/>
      <c r="H56" s="1347"/>
      <c r="I56" s="1347"/>
      <c r="J56" s="1347"/>
      <c r="K56" s="1347"/>
    </row>
    <row r="57" spans="1:11">
      <c r="A57" s="685" t="s">
        <v>826</v>
      </c>
      <c r="B57" s="1345" t="s">
        <v>825</v>
      </c>
      <c r="C57" s="1347"/>
      <c r="D57" s="1347"/>
      <c r="E57" s="1347"/>
      <c r="F57" s="1347"/>
      <c r="G57" s="1347"/>
      <c r="H57" s="1347"/>
      <c r="I57" s="1347"/>
      <c r="J57" s="1347"/>
      <c r="K57" s="1347"/>
    </row>
    <row r="58" spans="1:11">
      <c r="A58" s="685" t="s">
        <v>824</v>
      </c>
      <c r="B58" s="1345" t="s">
        <v>823</v>
      </c>
      <c r="C58" s="1347"/>
      <c r="D58" s="1347"/>
      <c r="E58" s="1347"/>
      <c r="F58" s="1347"/>
      <c r="G58" s="1347"/>
      <c r="H58" s="1347"/>
      <c r="I58" s="1347"/>
      <c r="J58" s="1347"/>
      <c r="K58" s="1347"/>
    </row>
    <row r="59" spans="1:11">
      <c r="A59" s="685" t="s">
        <v>822</v>
      </c>
      <c r="B59" s="1345" t="s">
        <v>821</v>
      </c>
      <c r="C59" s="1347"/>
      <c r="D59" s="1347"/>
      <c r="E59" s="1347"/>
      <c r="F59" s="1347"/>
      <c r="G59" s="1347"/>
      <c r="H59" s="1347"/>
      <c r="I59" s="1347"/>
      <c r="J59" s="1347"/>
      <c r="K59" s="1347"/>
    </row>
    <row r="60" spans="1:11">
      <c r="A60" s="685" t="s">
        <v>820</v>
      </c>
      <c r="B60" s="1345" t="s">
        <v>819</v>
      </c>
      <c r="C60" s="1347"/>
      <c r="D60" s="1347"/>
      <c r="E60" s="1347"/>
      <c r="F60" s="1347"/>
      <c r="G60" s="1347"/>
      <c r="H60" s="1347"/>
      <c r="I60" s="1347"/>
      <c r="J60" s="1347"/>
      <c r="K60" s="1347"/>
    </row>
    <row r="61" spans="1:11">
      <c r="A61" s="685" t="s">
        <v>818</v>
      </c>
      <c r="B61" s="1345" t="s">
        <v>817</v>
      </c>
      <c r="C61" s="1347"/>
      <c r="D61" s="1347"/>
      <c r="E61" s="1347"/>
      <c r="F61" s="1347"/>
      <c r="G61" s="1347"/>
      <c r="H61" s="1347"/>
      <c r="I61" s="1347"/>
      <c r="J61" s="1347"/>
      <c r="K61" s="1347"/>
    </row>
    <row r="62" spans="1:11">
      <c r="A62" s="685" t="s">
        <v>816</v>
      </c>
      <c r="B62" s="1345" t="s">
        <v>815</v>
      </c>
      <c r="C62" s="1347"/>
      <c r="D62" s="1347"/>
      <c r="E62" s="1347"/>
      <c r="F62" s="1347"/>
      <c r="G62" s="1347"/>
      <c r="H62" s="1347"/>
      <c r="I62" s="1347"/>
      <c r="J62" s="1347"/>
      <c r="K62" s="1347"/>
    </row>
    <row r="63" spans="1:11">
      <c r="A63" s="685" t="s">
        <v>814</v>
      </c>
      <c r="B63" s="1345" t="s">
        <v>813</v>
      </c>
      <c r="C63" s="1347"/>
      <c r="D63" s="1347"/>
      <c r="E63" s="1347"/>
      <c r="F63" s="1347"/>
      <c r="G63" s="1347"/>
      <c r="H63" s="1347"/>
      <c r="I63" s="1347"/>
      <c r="J63" s="1347"/>
      <c r="K63" s="1347"/>
    </row>
    <row r="64" spans="1:11">
      <c r="A64" s="685" t="s">
        <v>812</v>
      </c>
      <c r="B64" s="1345" t="s">
        <v>811</v>
      </c>
      <c r="C64" s="1347"/>
      <c r="D64" s="1347"/>
      <c r="E64" s="1347"/>
      <c r="F64" s="1347"/>
      <c r="G64" s="1347"/>
      <c r="H64" s="1347"/>
      <c r="I64" s="1347"/>
      <c r="J64" s="1347"/>
      <c r="K64" s="1347"/>
    </row>
    <row r="65" spans="1:13">
      <c r="A65" s="685" t="s">
        <v>810</v>
      </c>
      <c r="B65" s="1345" t="s">
        <v>809</v>
      </c>
      <c r="C65" s="1347"/>
      <c r="D65" s="1347"/>
      <c r="E65" s="1347"/>
      <c r="F65" s="1347"/>
      <c r="G65" s="1347"/>
      <c r="H65" s="1347"/>
      <c r="I65" s="1347"/>
      <c r="J65" s="1347"/>
      <c r="K65" s="1347"/>
    </row>
    <row r="66" spans="1:13">
      <c r="A66" s="685" t="s">
        <v>808</v>
      </c>
      <c r="B66" s="1345" t="s">
        <v>807</v>
      </c>
      <c r="C66" s="1347"/>
      <c r="D66" s="1347"/>
      <c r="E66" s="1347"/>
      <c r="F66" s="1347"/>
      <c r="G66" s="1347"/>
      <c r="H66" s="1347"/>
      <c r="I66" s="1347"/>
      <c r="J66" s="1347"/>
      <c r="K66" s="1347"/>
    </row>
    <row r="67" spans="1:13">
      <c r="A67" s="685" t="s">
        <v>806</v>
      </c>
      <c r="B67" s="1345" t="s">
        <v>805</v>
      </c>
      <c r="C67" s="1347"/>
      <c r="D67" s="1347"/>
      <c r="E67" s="1347"/>
      <c r="F67" s="1347"/>
      <c r="G67" s="1347"/>
      <c r="H67" s="1347"/>
      <c r="I67" s="1347"/>
      <c r="J67" s="1347"/>
      <c r="K67" s="1347"/>
    </row>
    <row r="68" spans="1:13">
      <c r="A68" s="685" t="s">
        <v>804</v>
      </c>
      <c r="B68" s="1345" t="s">
        <v>803</v>
      </c>
      <c r="C68" s="1347"/>
      <c r="D68" s="1347"/>
      <c r="E68" s="1347"/>
      <c r="F68" s="1347"/>
      <c r="G68" s="1347"/>
      <c r="H68" s="1347"/>
      <c r="I68" s="1347"/>
      <c r="J68" s="1347"/>
      <c r="K68" s="1347"/>
    </row>
    <row r="69" spans="1:13">
      <c r="A69" s="708"/>
      <c r="B69" s="708"/>
    </row>
    <row r="70" spans="1:13">
      <c r="A70" s="1370" t="s">
        <v>441</v>
      </c>
      <c r="B70" s="1370"/>
      <c r="C70" s="1353"/>
      <c r="D70" s="1353"/>
      <c r="E70" s="1353"/>
    </row>
    <row r="71" spans="1:13">
      <c r="A71" s="1350"/>
      <c r="B71" s="1350"/>
    </row>
    <row r="72" spans="1:13">
      <c r="A72" s="337" t="s">
        <v>440</v>
      </c>
      <c r="B72" s="1351" t="s">
        <v>439</v>
      </c>
    </row>
    <row r="73" spans="1:13">
      <c r="A73" s="337" t="s">
        <v>438</v>
      </c>
      <c r="B73" s="1343" t="s">
        <v>437</v>
      </c>
    </row>
    <row r="74" spans="1:13">
      <c r="A74" s="337" t="s">
        <v>436</v>
      </c>
      <c r="B74" s="1351" t="s">
        <v>435</v>
      </c>
    </row>
    <row r="75" spans="1:13">
      <c r="A75" s="337" t="s">
        <v>434</v>
      </c>
      <c r="B75" s="1351" t="s">
        <v>433</v>
      </c>
    </row>
    <row r="76" spans="1:13">
      <c r="A76" s="1354"/>
      <c r="B76" s="1354"/>
    </row>
    <row r="77" spans="1:13">
      <c r="A77" s="1371" t="s">
        <v>471</v>
      </c>
      <c r="B77" s="1371"/>
      <c r="C77" s="742"/>
    </row>
    <row r="78" spans="1:13">
      <c r="A78" s="597"/>
      <c r="B78" s="597"/>
    </row>
    <row r="79" spans="1:13">
      <c r="A79" s="565" t="s">
        <v>470</v>
      </c>
      <c r="B79" s="1343" t="s">
        <v>469</v>
      </c>
      <c r="C79" s="1345"/>
      <c r="D79" s="1345"/>
      <c r="E79" s="1345"/>
    </row>
    <row r="80" spans="1:13">
      <c r="A80" s="565" t="s">
        <v>468</v>
      </c>
      <c r="B80" s="1343" t="s">
        <v>467</v>
      </c>
      <c r="C80" s="1345"/>
      <c r="D80" s="1345"/>
      <c r="E80" s="1345"/>
      <c r="L80" s="1180"/>
      <c r="M80" s="1180"/>
    </row>
    <row r="81" spans="1:13">
      <c r="A81" s="1356"/>
      <c r="B81" s="1356"/>
    </row>
    <row r="82" spans="1:13">
      <c r="A82" s="1371" t="s">
        <v>487</v>
      </c>
      <c r="B82" s="1371"/>
      <c r="C82" s="742"/>
      <c r="D82" s="742"/>
    </row>
    <row r="83" spans="1:13">
      <c r="A83" s="742"/>
      <c r="B83" s="742"/>
    </row>
    <row r="84" spans="1:13">
      <c r="A84" s="565" t="s">
        <v>486</v>
      </c>
      <c r="B84" s="1343" t="s">
        <v>485</v>
      </c>
      <c r="C84" s="1345"/>
      <c r="D84" s="1345"/>
      <c r="E84" s="1345"/>
      <c r="F84" s="1345"/>
      <c r="G84" s="1345"/>
      <c r="H84" s="1345"/>
      <c r="I84" s="1345"/>
    </row>
    <row r="85" spans="1:13">
      <c r="A85" s="565" t="s">
        <v>484</v>
      </c>
      <c r="B85" s="1343" t="s">
        <v>483</v>
      </c>
      <c r="C85" s="1345"/>
      <c r="D85" s="1345"/>
      <c r="E85" s="1345"/>
      <c r="F85" s="1345"/>
      <c r="G85" s="1345"/>
      <c r="H85" s="1345"/>
      <c r="I85" s="1345"/>
    </row>
    <row r="86" spans="1:13">
      <c r="A86" s="565" t="s">
        <v>482</v>
      </c>
      <c r="B86" s="1343" t="s">
        <v>481</v>
      </c>
      <c r="C86" s="1345"/>
      <c r="D86" s="1345"/>
      <c r="E86" s="1345"/>
      <c r="F86" s="1345"/>
      <c r="G86" s="1345"/>
      <c r="H86" s="1345"/>
      <c r="I86" s="1345"/>
    </row>
    <row r="87" spans="1:13">
      <c r="A87" s="565" t="s">
        <v>480</v>
      </c>
      <c r="B87" s="1343" t="s">
        <v>479</v>
      </c>
      <c r="C87" s="1345"/>
      <c r="D87" s="1345"/>
      <c r="E87" s="1345"/>
      <c r="F87" s="1345"/>
      <c r="G87" s="1345"/>
      <c r="H87" s="1345"/>
      <c r="I87" s="1345"/>
    </row>
    <row r="88" spans="1:13">
      <c r="A88" s="565" t="s">
        <v>478</v>
      </c>
      <c r="B88" s="1343" t="s">
        <v>477</v>
      </c>
      <c r="C88" s="1345"/>
      <c r="D88" s="1345"/>
      <c r="E88" s="1345"/>
      <c r="F88" s="1345"/>
      <c r="G88" s="1345"/>
      <c r="H88" s="1345"/>
      <c r="I88" s="1345"/>
    </row>
    <row r="89" spans="1:13">
      <c r="A89" s="565"/>
      <c r="B89" s="565"/>
    </row>
    <row r="90" spans="1:13" ht="15">
      <c r="A90" s="1376" t="s">
        <v>543</v>
      </c>
      <c r="B90" s="1376"/>
      <c r="C90" s="821"/>
      <c r="D90" s="819"/>
      <c r="E90" s="819"/>
      <c r="F90" s="819"/>
      <c r="G90" s="819"/>
      <c r="H90" s="819"/>
      <c r="I90" s="819"/>
      <c r="J90" s="819"/>
      <c r="K90" s="819"/>
    </row>
    <row r="91" spans="1:13" ht="15">
      <c r="A91" s="821"/>
      <c r="B91" s="821"/>
      <c r="C91" s="819"/>
      <c r="D91" s="819"/>
      <c r="E91" s="819"/>
      <c r="F91" s="819"/>
      <c r="G91" s="819"/>
      <c r="H91" s="819"/>
      <c r="I91" s="819"/>
      <c r="J91" s="819"/>
      <c r="K91" s="819"/>
    </row>
    <row r="92" spans="1:13" s="336" customFormat="1">
      <c r="A92" s="820" t="s">
        <v>542</v>
      </c>
      <c r="B92" s="1343" t="s">
        <v>835</v>
      </c>
      <c r="C92" s="1343"/>
      <c r="D92" s="1343"/>
      <c r="E92" s="1343"/>
      <c r="F92" s="1343"/>
      <c r="G92" s="1343"/>
      <c r="H92" s="1343"/>
      <c r="I92" s="1343"/>
      <c r="J92" s="1343"/>
      <c r="K92" s="1343"/>
      <c r="L92" s="1352"/>
      <c r="M92" s="1352"/>
    </row>
    <row r="93" spans="1:13">
      <c r="A93" s="820" t="s">
        <v>541</v>
      </c>
      <c r="B93" s="1343" t="s">
        <v>540</v>
      </c>
      <c r="C93" s="1343"/>
      <c r="D93" s="1343"/>
      <c r="E93" s="1343"/>
      <c r="F93" s="1343"/>
      <c r="G93" s="1343"/>
      <c r="H93" s="1343"/>
      <c r="I93" s="1343"/>
      <c r="J93" s="1343"/>
      <c r="K93" s="1343"/>
    </row>
    <row r="94" spans="1:13">
      <c r="A94" s="820" t="s">
        <v>539</v>
      </c>
      <c r="B94" s="1343" t="s">
        <v>535</v>
      </c>
      <c r="C94" s="1343"/>
      <c r="D94" s="1343"/>
      <c r="E94" s="1343"/>
      <c r="F94" s="1343"/>
      <c r="G94" s="1343"/>
      <c r="H94" s="1343"/>
      <c r="I94" s="1343"/>
      <c r="J94" s="1343"/>
      <c r="K94" s="1343"/>
      <c r="L94" s="1343"/>
      <c r="M94" s="1343"/>
    </row>
    <row r="95" spans="1:13">
      <c r="A95" s="820" t="s">
        <v>538</v>
      </c>
      <c r="B95" s="1343" t="s">
        <v>537</v>
      </c>
      <c r="C95" s="1343"/>
      <c r="D95" s="1343"/>
      <c r="E95" s="1343"/>
      <c r="F95" s="1343"/>
      <c r="G95" s="1343"/>
      <c r="H95" s="1343"/>
      <c r="I95" s="1343"/>
      <c r="J95" s="1343"/>
      <c r="K95" s="1343"/>
    </row>
    <row r="96" spans="1:13">
      <c r="A96" s="820" t="s">
        <v>536</v>
      </c>
      <c r="B96" s="1343" t="s">
        <v>535</v>
      </c>
      <c r="C96" s="1343"/>
      <c r="D96" s="1343"/>
      <c r="E96" s="1343"/>
      <c r="F96" s="1343"/>
      <c r="G96" s="1343"/>
      <c r="H96" s="1343"/>
      <c r="I96" s="1343"/>
      <c r="J96" s="1343"/>
      <c r="K96" s="1343"/>
    </row>
    <row r="97" spans="1:11">
      <c r="A97" s="820" t="s">
        <v>534</v>
      </c>
      <c r="B97" s="1343" t="s">
        <v>836</v>
      </c>
      <c r="C97" s="1345"/>
      <c r="D97" s="1345"/>
      <c r="E97" s="1345"/>
      <c r="F97" s="1345"/>
      <c r="G97" s="1345"/>
      <c r="H97" s="1345"/>
      <c r="I97" s="1345"/>
      <c r="J97" s="1345"/>
      <c r="K97" s="1345"/>
    </row>
    <row r="98" spans="1:11">
      <c r="A98" s="820" t="s">
        <v>533</v>
      </c>
      <c r="B98" s="1343" t="s">
        <v>1080</v>
      </c>
      <c r="C98" s="1343"/>
      <c r="D98" s="1343"/>
      <c r="E98" s="1343"/>
      <c r="F98" s="1343"/>
      <c r="G98" s="1343"/>
      <c r="H98" s="1343"/>
      <c r="I98" s="1343"/>
      <c r="J98" s="1343"/>
      <c r="K98" s="1343"/>
    </row>
    <row r="99" spans="1:11">
      <c r="A99" s="820" t="s">
        <v>532</v>
      </c>
      <c r="B99" s="1343" t="s">
        <v>531</v>
      </c>
      <c r="C99" s="1343"/>
      <c r="D99" s="1343"/>
      <c r="E99" s="1343"/>
      <c r="F99" s="1343"/>
      <c r="G99" s="1343"/>
      <c r="H99" s="1343"/>
      <c r="I99" s="1343"/>
      <c r="J99" s="1343"/>
      <c r="K99" s="1343"/>
    </row>
    <row r="100" spans="1:11">
      <c r="A100" s="820" t="s">
        <v>530</v>
      </c>
      <c r="B100" s="1343" t="s">
        <v>529</v>
      </c>
      <c r="C100" s="1345"/>
      <c r="D100" s="1345"/>
      <c r="E100" s="1345"/>
      <c r="F100" s="1345"/>
      <c r="G100" s="1345"/>
      <c r="H100" s="1345"/>
      <c r="I100" s="1345"/>
      <c r="J100" s="1345"/>
      <c r="K100" s="1345"/>
    </row>
    <row r="101" spans="1:11">
      <c r="A101" s="820" t="s">
        <v>528</v>
      </c>
      <c r="B101" s="1343" t="s">
        <v>527</v>
      </c>
      <c r="C101" s="1343"/>
      <c r="D101" s="1343"/>
      <c r="E101" s="1343"/>
      <c r="F101" s="1343"/>
      <c r="G101" s="1343"/>
      <c r="H101" s="1343"/>
      <c r="I101" s="1343"/>
      <c r="J101" s="1343"/>
      <c r="K101" s="1343"/>
    </row>
    <row r="102" spans="1:11">
      <c r="A102" s="820" t="s">
        <v>526</v>
      </c>
      <c r="B102" s="1343" t="s">
        <v>525</v>
      </c>
      <c r="C102" s="1343"/>
      <c r="D102" s="1343"/>
      <c r="E102" s="1343"/>
      <c r="F102" s="1343"/>
      <c r="G102" s="1343"/>
      <c r="H102" s="1343"/>
      <c r="I102" s="1343"/>
      <c r="J102" s="1343"/>
      <c r="K102" s="1343"/>
    </row>
    <row r="103" spans="1:11">
      <c r="A103" s="820" t="s">
        <v>524</v>
      </c>
      <c r="B103" s="1343" t="s">
        <v>523</v>
      </c>
      <c r="C103" s="1343"/>
      <c r="D103" s="1343"/>
      <c r="E103" s="1343"/>
      <c r="F103" s="1343"/>
      <c r="G103" s="1348"/>
      <c r="H103" s="1348"/>
      <c r="I103" s="1348"/>
      <c r="J103" s="1348"/>
      <c r="K103" s="1348"/>
    </row>
    <row r="104" spans="1:11">
      <c r="A104" s="820" t="s">
        <v>522</v>
      </c>
      <c r="B104" s="1343" t="s">
        <v>837</v>
      </c>
      <c r="C104" s="1343"/>
      <c r="D104" s="1343"/>
      <c r="E104" s="1343"/>
      <c r="F104" s="1343"/>
      <c r="G104" s="1343"/>
      <c r="H104" s="1343"/>
      <c r="I104" s="1343"/>
      <c r="J104" s="1343"/>
      <c r="K104" s="1343"/>
    </row>
    <row r="105" spans="1:11">
      <c r="A105" s="1374"/>
      <c r="B105" s="1374"/>
    </row>
    <row r="106" spans="1:11">
      <c r="A106" s="1373" t="s">
        <v>830</v>
      </c>
      <c r="B106" s="1373"/>
      <c r="C106" s="1373"/>
      <c r="D106" s="336"/>
      <c r="E106" s="336"/>
      <c r="F106" s="336"/>
      <c r="G106" s="336"/>
      <c r="H106" s="336"/>
      <c r="I106" s="336"/>
      <c r="J106" s="336"/>
      <c r="K106" s="336"/>
    </row>
  </sheetData>
  <mergeCells count="12">
    <mergeCell ref="A82:B82"/>
    <mergeCell ref="A27:B27"/>
    <mergeCell ref="A106:C106"/>
    <mergeCell ref="A105:B105"/>
    <mergeCell ref="A3:C3"/>
    <mergeCell ref="A54:B54"/>
    <mergeCell ref="A90:B90"/>
    <mergeCell ref="A1:B1"/>
    <mergeCell ref="A17:B17"/>
    <mergeCell ref="A42:B42"/>
    <mergeCell ref="A70:B70"/>
    <mergeCell ref="A77:B77"/>
  </mergeCells>
  <hyperlinks>
    <hyperlink ref="B5" location="'Data 4.1'!A1" display="Life expectancy at birth, Scotland, 1981-204"/>
    <hyperlink ref="B6" location="'Data 4.2'!A1" display="Annual change in life expectancy in Scotland for males and females 1980-1982 to 2014-2016"/>
    <hyperlink ref="B7" location="'Data 4.3a'!A1" display="Life expectancy at birth in European Union countries, 1980-1982 to 2014-2016, males"/>
    <hyperlink ref="B8" location="'Data 4.4'!A1" display="Life expectancy at birth by council area with 95 per cent confidence intervals, 2014-2016 (males and females)"/>
    <hyperlink ref="B10" location="'Data 4.5'!A1" display="Life expectancy at birth by urban/rural classification with 95% confidence intervals, 2014-2016 (males and females)"/>
    <hyperlink ref="B11" location="'Data 4.6'!A1" display="Life expectancy at birth by deprivation deciles2 with 95% confidence intervals1, 2013-2015 (males and females)"/>
    <hyperlink ref="B12" location="'data 4.7'!A1" display="Average age of males and females in Scotland with 15 years of remaining life expectancy, 1981-83 to 2014-16"/>
    <hyperlink ref="B13" location="'data 4.8'!A1" display="Percentage of Scotland's population aged 65+ years and with 15 years or fewer remaining life expectancy, 1982-2015"/>
    <hyperlink ref="B14" location="'data 4.8'!A1" display="Percentage of Scotland's population aged 65+ years and with 15 years or fewer remaining life expectancy, 1982-2015"/>
    <hyperlink ref="B15" location="'data 4.8'!A1" display="Percentage of Scotland's population aged 65+ years and with 15 years or fewer remaining life expectancy, 1982-2015"/>
    <hyperlink ref="B5:L5" location="'Data 1.1'!A1" display="Population of Scotland, actual and projected figures, 1970-71 to 2040-41"/>
    <hyperlink ref="B6:L6" location="'Data 1.2'!A1" display="Natural change and net migration, 1970-71 to 2040-41"/>
    <hyperlink ref="B7:L7" location="'Data 1.3'!A1" display="Births and deaths, actual and projected figures, 1970-71 to 2040-41"/>
    <hyperlink ref="B8:L8" location="'Data 1.4'!A1" display="Population by age and sex, mid-2017 and mid-2041"/>
    <hyperlink ref="B9:L9" location="'Table 1.1'!A1" display="Scotland’s population (age) structure, 1980-81 to 2040-41"/>
    <hyperlink ref="B10:L10" location="'Data 1.5'!A1" display="Projected percentage change in Scotland’s population by age group"/>
    <hyperlink ref="B11:L11" location="'Data 1.6'!A1" display="Dependency ratios, actual and projected figures, 2010-11 to 2040-41"/>
    <hyperlink ref="B12:L12" location="'Data 1.7'!A1" display="Population growth by council area, mid-2016 to mid-2017"/>
    <hyperlink ref="B13:L13" location="'Data 1.8'!A1" display="Projected percentage change in population by council area, 2016-2026"/>
    <hyperlink ref="B14:L14" location="'Data 1.9'!A1" display="Components of population change as proportion of total change in population between mid-2007 and mid-2017"/>
    <hyperlink ref="B15:L15" location="'Data 1.10'!A1" display="Projected population change for the United Kingdom and constituent countries, 2016-2041"/>
    <hyperlink ref="B19" location="'Data 2.1'!A1" display="Births and deaths, Scotland, 1951-2013"/>
    <hyperlink ref="B20" location="'Data 2.2'!A1" display="Estimated female population aged 15-44 and general fertility rate (GFR), Scotland, 1951-2013"/>
    <hyperlink ref="B21" location="'Data 2.3'!A1" display="Live births per 1,000 women, by age of mother, Scotland, 1951-2013"/>
    <hyperlink ref="B22" location="'Data 2.4'!A1" display="Live births per 1,000 women, by age, selected years"/>
    <hyperlink ref="B23" location="'Data 2.5'!A1" display="Total fertility rate, Scotland, 1951-2013"/>
    <hyperlink ref="B24" location="'Data 2.6'!A1" display="Cumulative cohort fertility rates for selected birth cohorts, Scotland"/>
    <hyperlink ref="B25" location="'Data 2.7'!A1" display="Total fertility rates, UK countries, 1971-2012"/>
    <hyperlink ref="B44" location="'Data 4.1'!A1" display="Life expectancy at birth, Scotland, 1981-204"/>
    <hyperlink ref="B45" location="'Data 4.2'!A1" display="Annual change in life expectancy in Scotland for males and females 1980-1982 to 2014-2016"/>
    <hyperlink ref="B46" location="'Data 4.3a'!A1" display="Life expectancy at birth in European Union countries, 1980-1982 to 2014-2016, males"/>
    <hyperlink ref="B47" location="'Data 4.3b'!A1" display="Life expectancy at birth in European Union countries, 1980-1982 to 2014-2016, females"/>
    <hyperlink ref="B48" location="'Data 4.4'!A1" display="Life expectancy at birth by council area with 95 per cent confidence intervals, 2014-2016 (males and females)"/>
    <hyperlink ref="B49" location="'Data 4.5'!A1" display="Life expectancy at birth by urban/rural classification with 95% confidence intervals, 2014-2016 (males and females)"/>
    <hyperlink ref="B50" location="'Data 4.6'!A1" display="Life expectancy at birth by deprivation deciles2 with 95% confidence intervals1, 2013-2015 (males and females)"/>
    <hyperlink ref="B51" location="'data 4.7'!A1" display="Average age of males and females in Scotland with 15 years of remaining life expectancy, 1981-83 to 2014-16"/>
    <hyperlink ref="B52" location="'data 4.8'!A1" display="Percentage of Scotland's population aged 65+ years and with 15 years or fewer remaining life expectancy, 1982-2015"/>
    <hyperlink ref="B56:K56" location="'5.1 Data'!A1" display="Net migration, 1956-57 to 2016-17"/>
    <hyperlink ref="B57:K57" location="'5.2 Data'!A1" display="Trends in net migration and natural change, Scotland, 1967-68 to 2016-17"/>
    <hyperlink ref="B58:K58" location="'5.3 Data'!A1" display="Migration between Scotland, rest of the UK and overseas, 1996-97 to 2016-17"/>
    <hyperlink ref="B59:K59" location="'5.4 Data'!A1" display="Sex distribution of people migrating to Scotland, year to mid-2017"/>
    <hyperlink ref="B60:K60" location="'5.5 Data'!A1" display="Migration between Scotland, rest of the UK and overseas, by age group, year to mid-2017"/>
    <hyperlink ref="B61:K61" location="'5.6 Data'!A1" display="Non-British nationals living in Scotland by nationality, 2017"/>
    <hyperlink ref="B62:K62" location="'5.7 Data'!A1" display="Number of EU and non-EU nationals living in Scotland, 2007 to 2017"/>
    <hyperlink ref="B63:K63" location="'5.8 Data'!A1" display="Most common (non-British) EU nationalities, Scotland, 2017"/>
    <hyperlink ref="B64:K64" location="'5.9 Data'!A1" display="Most common non-EU nationalities, Scotland, 2017"/>
    <hyperlink ref="B65:K65" location="'5.10 Data'!A1" display="Net migration, Scotland, 2001-02 to 2040-41"/>
    <hyperlink ref="B66:K66" location="'5.11 Data'!A1" display="Projected population under variant migration assumptions"/>
    <hyperlink ref="B67:K67" location="'Table 5.1'!A1" display="Migration between Scotland, the rest of the UK and overseas, year to mid-2017"/>
    <hyperlink ref="B68:K68" location="'Table 5.2'!A1" display="Projected changes in population, Scottish council areas, 2016-2041"/>
    <hyperlink ref="B75" location="'Data 6.4'!A1" display="Civil partnerships, 2006-2013"/>
    <hyperlink ref="B74" location="'Data 6.3'!A1" display="Marriages, by type of ceremony, 1971-2013"/>
    <hyperlink ref="B73" location="'Data 6.2'!A1" display="Marriages, by marital status and sex of persons marrying, 1971-2014"/>
    <hyperlink ref="B72" location="'Data 6.1'!A1" display="Marriages, Scotland, 1971-2013"/>
    <hyperlink ref="B79" location="'Data 4.1'!A1" display="Life expectancy at birth, Scotland, 1981-204"/>
    <hyperlink ref="B80" location="'Data 4.2'!A1" display="Annual change in life expectancy in Scotland for males and females 1980-1982 to 2014-2016"/>
    <hyperlink ref="B79:E79" location="'Data 7.1'!A1" display="Number of adoptions, Scotland, 1930-2017"/>
    <hyperlink ref="B80:E80" location="'Data 7.2'!A1" display="Age at adoption, Scotland, 2017"/>
    <hyperlink ref="B84" location="'Data 8.1'!A1" display="Trends in households and population, June 2007 to 2017"/>
    <hyperlink ref="B88:I88" location="'Data 8.5'!A1" display="Projected percentage change in the number of households by council area, 2016 to 2041"/>
    <hyperlink ref="B87:I87" location="'Data 8.4'!A1" display="Households in Scotland by age of head of household: 2016 and 2041"/>
    <hyperlink ref="B86:I86" location="'Data 8.3'!A1" display="Households in Scotland by household type: 2016 and 2041"/>
    <hyperlink ref="B85:I85" location="'Data 8.2'!A1" display="Change in household types in Scotland, 2001 to 2016"/>
    <hyperlink ref="B84:I84" location="'Data 8.1'!A1" display="Trends in households and population, June 2007 to 2017"/>
    <hyperlink ref="B92:K92" location="'Data 10.1'!A1" display="Burden of disease (DALY) ranked by individual diseases with the highest burden, Scotland 2016"/>
    <hyperlink ref="B95:K95" location="'Data 10.2'!A1" display="Burden of Disease by Scottish Index of Multiple Deprivation (SIMD) decile, 2016"/>
    <hyperlink ref="B96:K96" location="'Data 10.3'!A1" display="Burden of morbidity in Scotland and time spent in excess-ill health (in most deprived areas) by gender and age-group, 2014-16"/>
    <hyperlink ref="B98:K98" location="'Data 10.4'!A1" display="Absolute Annual Inequality in Age-Standardised DALY per 100,000 population Scotland, 2014-16"/>
    <hyperlink ref="B99:K99" location="'Data 10.5'!A1" display="The Relative Index of Inequality for the twenty largest contributors to DALY in Scotland, 2014-16 "/>
    <hyperlink ref="B101:K101" location="'Data 10.6'!A1" display="The Relative Index of Inequality for the twenty largest contributors to DALY in men, 2014-16"/>
    <hyperlink ref="B102:K102" location="'Data 10.7'!A1" display="The Relative Index of Inequality for the twenty largest contributors to DALY in women, 2014-16"/>
    <hyperlink ref="B94:K94" location="'Table 10.2'!A1" display="Burden of morbidity in Scotland and time spent in excess-ill health (in most deprived areas) by gender and age-group, 2014-16"/>
    <hyperlink ref="B93:K93" location="'Table 10.1'!A1" display="Redistributed causes of death in 2016 (snapshot of those with highest numbers re-allocated)"/>
    <hyperlink ref="B97:K97" location="'Table 10.3'!A1" display="Mean Slope Index of Inequality in Age-Standardised DALY per 100,000 population by gender, Scotland 2016"/>
    <hyperlink ref="B100:K100" location="'Table 10.4'!A1" display="Absolute Inequalities (SII) by gender and condition"/>
    <hyperlink ref="B104" location="'Table 10.5'!A1" display="Burden of disease (DALY) ranked by individual diseases with the highest burden, All diseases, Scotland 2016"/>
    <hyperlink ref="B103" location="'Table 10.5'!A1" display="Most common IDD types and their ICD10 codes"/>
    <hyperlink ref="B29" location="'Data 4.1'!A1" display="Life expectancy at birth, Scotland, 1981-204"/>
    <hyperlink ref="B31" location="'Data 4.2'!A1" display="Annual change in life expectancy in Scotland for males and females 1980-1982 to 2014-2016"/>
    <hyperlink ref="B29:K29" location="'Data 3.1'!A1" display="Deaths in Scotland, 1994-2017, numbers and age-standardised death rates"/>
    <hyperlink ref="B31:K31" location="'Data 3.2'!A1" display="Age-standardised death rates in Scotland, by selected cause, 1994-2017"/>
    <hyperlink ref="B30" location="'Data 4.1'!A1" display="Life expectancy at birth, Scotland, 1981-204"/>
    <hyperlink ref="B30:K30" location="'Table 3.1'!A1" display="Cancer deaths1, numbers, age-standardised rates and average age at death, 1974 to 2017 "/>
    <hyperlink ref="B32" location="'Data 4.1'!A1" display="Life expectancy at birth, Scotland, 1981-204"/>
    <hyperlink ref="B32:K32" location="'Table 3.2'!A1" display="Ischaemic heart disease deaths, numbers, age-standardised rates and average age at death, 1974 to 2017"/>
    <hyperlink ref="B40:I40" location="'Data 3.4'!A1" display="Age standardised1 mortality rates, by selected cause and sex, 2016"/>
    <hyperlink ref="B39:K39" location="'Data 3.3'!A1" display="Age specific mortality rates as a proportion of 1981 rate, 1981-2017"/>
    <hyperlink ref="B40" location="'Data 3.4'!A1" display="Age standardised mortality rates, by selected cause and sex, 2016"/>
    <hyperlink ref="B39" location="'Data 3.3'!A1" display="Age specific mortality rates as a proportion of 1981 rate, 1981-2017"/>
    <hyperlink ref="B33" location="'Data 4.1'!A1" display="Life expectancy at birth, Scotland, 1981-204"/>
    <hyperlink ref="B33:K33" location="'Table 3.3'!A1" display="Cerebrovascular disease deaths, numbers, age-standardised rates and average age at death, 1974 to 2017"/>
    <hyperlink ref="B34" location="'Data 4.1'!A1" display="Life expectancy at birth, Scotland, 1981-204"/>
    <hyperlink ref="B34:K34" location="'Table 3.4'!A1" display="Respiratory deaths, numbers, age-standardised rates and average age at death, 1974 to 2017 "/>
    <hyperlink ref="B35" location="'Data 4.1'!A1" display="Life expectancy at birth, Scotland, 1981-204"/>
    <hyperlink ref="B35:K35" location="'Table 3.5'!A1" display="Dementia and Alzheimer’s deaths, numbers, age-standardised rates and average age at death, 1984 to 2017"/>
    <hyperlink ref="B36" location="'Data 4.1'!A1" display="Life expectancy at birth, Scotland, 1981-204"/>
    <hyperlink ref="B36:K36" location="'Table 3.6'!A1" display="Alcohol deaths (old and new definitions), numbers, age-standardised rates and average age at death, 1974 to 2017"/>
    <hyperlink ref="B37" location="'Data 4.1'!A1" display="Life expectancy at birth, Scotland, 1981-204"/>
    <hyperlink ref="B37:K37" location="'Table 3.7'!A1" display="Accidental deaths (old and new definitions), numbers, age-standardised rates and average age at death, 1974 to 2017"/>
    <hyperlink ref="B38" location="'Data 4.1'!A1" display="Life expectancy at birth, Scotland, 1981-204"/>
    <hyperlink ref="B38:K38" location="'Table 3.8'!A1" display="Probable suicides (old and new definitions), numbers, age-standardised rates and average age at death, 1974 to 2017"/>
    <hyperlink ref="B104:K104" location="'Table 10.6'!A1" display="Burden of disease (DALY) ranked by individual diseases with the highest burden, All diseases, Scotland, 2016"/>
    <hyperlink ref="B56" location="'Data 5.1'!A1" display="Net migration, Scotland, 1956-57 to 2016-17"/>
    <hyperlink ref="B57" location="'Data 5.2'!A1" display="Natural change and net migration, Scotland, 1967-68 to 2016-17"/>
    <hyperlink ref="B58" location="'Data 5.3'!A1" display="Migration between Scotland, rest of the UK and overseas, 1996-97 to 2016-17"/>
    <hyperlink ref="B59" location="'Data 5.4'!A1" display="Sex distribution of people migrating to Scotland, year to mid-2017"/>
    <hyperlink ref="B60" location="'Data 5.5'!A1" display="Migration between Scotland, rest of the UK and overseas, by age group, year to mid-2017"/>
    <hyperlink ref="B61" location="'Data 5.6'!A1" display="Non-British nationals living in Scotland by nationality, 2017"/>
    <hyperlink ref="B62" location="'Data 5.7'!A1" display="Number of EU and non-EU nationals living in Scotland, 2007 to 2017"/>
    <hyperlink ref="B63" location="'Data 5.8'!A1" display="Most common (non-British) EU nationalities, Scotland, 2017"/>
    <hyperlink ref="B64" location="'Data 5.9'!A1" display="Most common non-EU nationalities, Scotland, 2017"/>
    <hyperlink ref="B65" location="'Data 5.10'!A1" display="Net migration, Scotland, 2001-02 to 2040-41"/>
    <hyperlink ref="B66" location="'Data 5.11'!A1" display="Projected population under variant migration assumptions"/>
    <hyperlink ref="B67" location="'Table 5.1'!A1" display="Migration between Scotland, the rest of the UK and overseas, year to mid-2017"/>
    <hyperlink ref="B68" location="'Table 5.2'!A1" display="Projected changes in population, Scottish council areas, 2016-204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40625" defaultRowHeight="12.75"/>
  <cols>
    <col min="1" max="16384" width="9.140625" style="160"/>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workbookViewId="0">
      <selection sqref="A1:C1"/>
    </sheetView>
  </sheetViews>
  <sheetFormatPr defaultColWidth="9.140625" defaultRowHeight="15"/>
  <cols>
    <col min="1" max="1" width="25" style="107" customWidth="1"/>
    <col min="2" max="4" width="17.140625" style="107" customWidth="1"/>
    <col min="5" max="5" width="9.140625" style="107"/>
    <col min="6" max="6" width="20.5703125" style="169" customWidth="1"/>
    <col min="7" max="7" width="7.28515625" style="107" customWidth="1"/>
    <col min="8" max="8" width="9.140625" style="107"/>
    <col min="9" max="9" width="36.7109375" style="176" customWidth="1"/>
    <col min="10" max="10" width="9.7109375" style="107" customWidth="1"/>
    <col min="11" max="11" width="10.85546875" style="107" customWidth="1"/>
    <col min="12" max="12" width="22.5703125" style="107" bestFit="1" customWidth="1"/>
    <col min="13" max="16384" width="9.140625" style="107"/>
  </cols>
  <sheetData>
    <row r="1" spans="1:11" ht="18" customHeight="1">
      <c r="A1" s="1384" t="s">
        <v>220</v>
      </c>
      <c r="B1" s="1385"/>
      <c r="C1" s="1385"/>
      <c r="D1" s="239"/>
      <c r="E1" s="1378" t="s">
        <v>251</v>
      </c>
      <c r="F1" s="1378"/>
      <c r="G1" s="239"/>
      <c r="H1" s="171"/>
      <c r="K1" s="121"/>
    </row>
    <row r="2" spans="1:11" ht="12.75" customHeight="1">
      <c r="A2" s="171"/>
      <c r="B2" s="171"/>
      <c r="C2" s="171"/>
      <c r="D2" s="171"/>
      <c r="E2" s="171"/>
      <c r="F2" s="171"/>
      <c r="G2" s="171"/>
      <c r="H2" s="171"/>
      <c r="I2" s="170"/>
      <c r="J2" s="170"/>
      <c r="K2" s="180"/>
    </row>
    <row r="3" spans="1:11" s="108" customFormat="1" ht="12.75">
      <c r="A3" s="1370" t="s">
        <v>157</v>
      </c>
      <c r="B3" s="1370"/>
      <c r="C3" s="1370"/>
      <c r="D3" s="1370"/>
      <c r="E3" s="1370"/>
      <c r="F3" s="1370"/>
      <c r="I3" s="172"/>
    </row>
    <row r="4" spans="1:11" s="108" customFormat="1" ht="12.75">
      <c r="A4" s="303"/>
      <c r="B4" s="303"/>
      <c r="C4" s="303"/>
      <c r="D4" s="303"/>
      <c r="E4" s="303"/>
      <c r="F4" s="303"/>
      <c r="I4" s="172"/>
    </row>
    <row r="5" spans="1:11" s="118" customFormat="1" ht="18" customHeight="1">
      <c r="A5" s="120" t="s">
        <v>148</v>
      </c>
      <c r="B5" s="119" t="s">
        <v>149</v>
      </c>
      <c r="F5" s="166"/>
      <c r="I5" s="173"/>
    </row>
    <row r="6" spans="1:11" s="115" customFormat="1" ht="18" customHeight="1">
      <c r="A6" s="117" t="s">
        <v>4</v>
      </c>
      <c r="B6" s="116">
        <v>3.2216774289044698</v>
      </c>
      <c r="F6" s="167"/>
      <c r="I6" s="174"/>
    </row>
    <row r="7" spans="1:11" s="108" customFormat="1" ht="12.75">
      <c r="A7" s="114"/>
      <c r="B7" s="113"/>
      <c r="F7" s="165"/>
      <c r="I7" s="172"/>
    </row>
    <row r="8" spans="1:11" s="108" customFormat="1" ht="30" customHeight="1">
      <c r="A8" s="156" t="s">
        <v>148</v>
      </c>
      <c r="B8" s="215" t="s">
        <v>153</v>
      </c>
      <c r="C8" s="215" t="s">
        <v>154</v>
      </c>
      <c r="D8" s="215" t="s">
        <v>147</v>
      </c>
      <c r="F8" s="165"/>
      <c r="I8" s="172"/>
    </row>
    <row r="9" spans="1:11" s="108" customFormat="1" ht="19.5" customHeight="1">
      <c r="A9" s="126" t="s">
        <v>146</v>
      </c>
      <c r="B9" s="212">
        <v>4.4981412639405194E-3</v>
      </c>
      <c r="C9" s="162">
        <v>-4.8438661710037197E-2</v>
      </c>
      <c r="D9" s="162">
        <v>-4.7732342007434897E-2</v>
      </c>
      <c r="E9" s="163"/>
      <c r="F9" s="168"/>
      <c r="G9" s="110"/>
      <c r="I9" s="175" t="s">
        <v>197</v>
      </c>
      <c r="J9" s="130"/>
    </row>
    <row r="10" spans="1:11" s="108" customFormat="1" ht="12.75" customHeight="1">
      <c r="A10" s="112" t="s">
        <v>145</v>
      </c>
      <c r="B10" s="213">
        <v>-1.78120262758969E-3</v>
      </c>
      <c r="C10" s="110">
        <v>-3.3691258211217795E-2</v>
      </c>
      <c r="D10" s="110">
        <v>-3.7746336533602799E-2</v>
      </c>
      <c r="E10" s="163"/>
      <c r="F10" s="168"/>
      <c r="G10" s="110"/>
      <c r="I10" s="175" t="s">
        <v>194</v>
      </c>
      <c r="J10" s="122"/>
    </row>
    <row r="11" spans="1:11" s="108" customFormat="1" ht="12.75" customHeight="1">
      <c r="A11" s="112" t="s">
        <v>144</v>
      </c>
      <c r="B11" s="213">
        <v>1.4323424767588699E-2</v>
      </c>
      <c r="C11" s="110">
        <v>-4.6734764145529704E-2</v>
      </c>
      <c r="D11" s="110">
        <v>-3.3972225410306402E-2</v>
      </c>
      <c r="E11" s="163"/>
      <c r="F11" s="168"/>
      <c r="G11" s="110"/>
      <c r="I11" s="175" t="s">
        <v>184</v>
      </c>
      <c r="J11" s="122"/>
    </row>
    <row r="12" spans="1:11" s="108" customFormat="1" ht="12.75" customHeight="1">
      <c r="A12" s="112" t="s">
        <v>143</v>
      </c>
      <c r="B12" s="213">
        <v>7.5723011259106595E-3</v>
      </c>
      <c r="C12" s="110">
        <v>-2.9060269335491898E-2</v>
      </c>
      <c r="D12" s="110">
        <v>-2.10979468687909E-2</v>
      </c>
      <c r="E12" s="163"/>
      <c r="F12" s="168"/>
      <c r="G12" s="110"/>
      <c r="I12" s="175" t="s">
        <v>160</v>
      </c>
      <c r="J12" s="122"/>
    </row>
    <row r="13" spans="1:11" s="108" customFormat="1" ht="12.75" customHeight="1">
      <c r="A13" s="112" t="s">
        <v>142</v>
      </c>
      <c r="B13" s="213">
        <v>2.71468699839486E-2</v>
      </c>
      <c r="C13" s="110">
        <v>-4.2295345104333901E-2</v>
      </c>
      <c r="D13" s="110">
        <v>-1.52889245585875E-2</v>
      </c>
      <c r="E13" s="163"/>
      <c r="F13" s="168"/>
      <c r="G13" s="110"/>
      <c r="I13" s="175" t="s">
        <v>165</v>
      </c>
      <c r="J13" s="122"/>
    </row>
    <row r="14" spans="1:11" s="108" customFormat="1" ht="19.5" customHeight="1">
      <c r="A14" s="112" t="s">
        <v>141</v>
      </c>
      <c r="B14" s="213">
        <v>3.7129901307015205E-2</v>
      </c>
      <c r="C14" s="110">
        <v>-4.4963101271450201E-2</v>
      </c>
      <c r="D14" s="110">
        <v>-8.8734773717435798E-3</v>
      </c>
      <c r="E14" s="163"/>
      <c r="F14" s="168"/>
      <c r="G14" s="110"/>
      <c r="I14" s="175" t="s">
        <v>202</v>
      </c>
      <c r="J14" s="122"/>
    </row>
    <row r="15" spans="1:11" s="108" customFormat="1" ht="12.75" customHeight="1">
      <c r="A15" s="112" t="s">
        <v>140</v>
      </c>
      <c r="B15" s="213">
        <v>6.9886490095704403E-3</v>
      </c>
      <c r="C15" s="110">
        <v>-1.33095926997552E-2</v>
      </c>
      <c r="D15" s="110">
        <v>-7.2779879813042502E-3</v>
      </c>
      <c r="E15" s="163"/>
      <c r="F15" s="168"/>
      <c r="G15" s="110"/>
      <c r="I15" s="175" t="s">
        <v>205</v>
      </c>
      <c r="J15" s="122"/>
    </row>
    <row r="16" spans="1:11" s="108" customFormat="1" ht="12.75" customHeight="1">
      <c r="A16" s="112" t="s">
        <v>139</v>
      </c>
      <c r="B16" s="213">
        <v>9.4435351882160411E-3</v>
      </c>
      <c r="C16" s="110">
        <v>-1.1587561374795399E-2</v>
      </c>
      <c r="D16" s="110">
        <v>-1.49754500818331E-3</v>
      </c>
      <c r="E16" s="163"/>
      <c r="F16" s="168"/>
      <c r="G16" s="110"/>
      <c r="I16" s="175" t="s">
        <v>187</v>
      </c>
      <c r="J16" s="131"/>
    </row>
    <row r="17" spans="1:10" s="108" customFormat="1" ht="12.75" customHeight="1">
      <c r="A17" s="112" t="s">
        <v>138</v>
      </c>
      <c r="B17" s="213">
        <v>-3.27586206896552E-3</v>
      </c>
      <c r="C17" s="110">
        <v>8.7068965517241408E-3</v>
      </c>
      <c r="D17" s="110">
        <v>1.5086206896551698E-3</v>
      </c>
      <c r="E17" s="163"/>
      <c r="F17" s="168"/>
      <c r="G17" s="110"/>
      <c r="I17" s="175" t="s">
        <v>164</v>
      </c>
      <c r="J17" s="122"/>
    </row>
    <row r="18" spans="1:10" s="108" customFormat="1" ht="12.75" customHeight="1">
      <c r="A18" s="112" t="s">
        <v>137</v>
      </c>
      <c r="B18" s="213">
        <v>6.19279454722493E-3</v>
      </c>
      <c r="C18" s="110">
        <v>-2.1421616358325204E-3</v>
      </c>
      <c r="D18" s="110">
        <v>2.7848101265822798E-3</v>
      </c>
      <c r="E18" s="163"/>
      <c r="F18" s="168"/>
      <c r="G18" s="110"/>
      <c r="I18" s="175" t="s">
        <v>186</v>
      </c>
      <c r="J18" s="122"/>
    </row>
    <row r="19" spans="1:10" s="108" customFormat="1" ht="19.5" customHeight="1">
      <c r="A19" s="112" t="s">
        <v>136</v>
      </c>
      <c r="B19" s="213">
        <v>2.82379862700229E-2</v>
      </c>
      <c r="C19" s="110">
        <v>-1.8718535469107601E-2</v>
      </c>
      <c r="D19" s="110">
        <v>4.71395881006865E-3</v>
      </c>
      <c r="E19" s="163"/>
      <c r="F19" s="168"/>
      <c r="G19" s="110"/>
      <c r="I19" s="175" t="s">
        <v>199</v>
      </c>
      <c r="J19" s="122"/>
    </row>
    <row r="20" spans="1:10" s="108" customFormat="1" ht="12.75" customHeight="1">
      <c r="A20" s="112" t="s">
        <v>135</v>
      </c>
      <c r="B20" s="213">
        <v>6.1711742092129193E-3</v>
      </c>
      <c r="C20" s="110">
        <v>1.2207459364672599E-3</v>
      </c>
      <c r="D20" s="110">
        <v>7.041208605921629E-3</v>
      </c>
      <c r="E20" s="163"/>
      <c r="F20" s="168"/>
      <c r="G20" s="110"/>
      <c r="I20" s="175" t="s">
        <v>161</v>
      </c>
      <c r="J20" s="122"/>
    </row>
    <row r="21" spans="1:10" s="108" customFormat="1" ht="12.75" customHeight="1">
      <c r="A21" s="112" t="s">
        <v>134</v>
      </c>
      <c r="B21" s="213">
        <v>1.1382185686083901E-2</v>
      </c>
      <c r="C21" s="110">
        <v>-2.7667285423848696E-3</v>
      </c>
      <c r="D21" s="110">
        <v>1.0079849141106101E-2</v>
      </c>
      <c r="E21" s="163"/>
      <c r="F21" s="168"/>
      <c r="G21" s="110"/>
      <c r="I21" s="175" t="s">
        <v>198</v>
      </c>
      <c r="J21" s="122"/>
    </row>
    <row r="22" spans="1:10" s="108" customFormat="1" ht="12.75" customHeight="1">
      <c r="A22" s="112" t="s">
        <v>133</v>
      </c>
      <c r="B22" s="213">
        <v>2.9735485794607497E-2</v>
      </c>
      <c r="C22" s="110">
        <v>-1.2395110107764999E-2</v>
      </c>
      <c r="D22" s="110">
        <v>1.70762874302509E-2</v>
      </c>
      <c r="E22" s="163"/>
      <c r="F22" s="168"/>
      <c r="G22" s="110"/>
      <c r="I22" s="175" t="s">
        <v>162</v>
      </c>
      <c r="J22" s="122"/>
    </row>
    <row r="23" spans="1:10" s="108" customFormat="1" ht="12.75" customHeight="1">
      <c r="A23" s="112" t="s">
        <v>132</v>
      </c>
      <c r="B23" s="213">
        <v>4.0997253690353598E-2</v>
      </c>
      <c r="C23" s="110">
        <v>-2.2047717130106399E-2</v>
      </c>
      <c r="D23" s="110">
        <v>1.7593546172330901E-2</v>
      </c>
      <c r="E23" s="163"/>
      <c r="F23" s="168"/>
      <c r="G23" s="110"/>
      <c r="I23" s="175" t="s">
        <v>183</v>
      </c>
      <c r="J23" s="131"/>
    </row>
    <row r="24" spans="1:10" s="108" customFormat="1" ht="19.5" customHeight="1">
      <c r="A24" s="112" t="s">
        <v>131</v>
      </c>
      <c r="B24" s="213">
        <v>2.5471876434531398E-2</v>
      </c>
      <c r="C24" s="110">
        <v>-5.8542381119541997E-3</v>
      </c>
      <c r="D24" s="110">
        <v>1.9393513893014299E-2</v>
      </c>
      <c r="E24" s="163"/>
      <c r="F24" s="168"/>
      <c r="G24" s="110"/>
      <c r="I24" s="175" t="s">
        <v>192</v>
      </c>
      <c r="J24" s="122"/>
    </row>
    <row r="25" spans="1:10" s="108" customFormat="1" ht="12.75" customHeight="1">
      <c r="A25" s="112" t="s">
        <v>130</v>
      </c>
      <c r="B25" s="213">
        <v>4.1639745044966404E-2</v>
      </c>
      <c r="C25" s="110">
        <v>-2.1906923950056799E-2</v>
      </c>
      <c r="D25" s="110">
        <v>1.9619313716930101E-2</v>
      </c>
      <c r="E25" s="163"/>
      <c r="F25" s="168"/>
      <c r="G25" s="110"/>
      <c r="I25" s="175" t="s">
        <v>163</v>
      </c>
      <c r="J25" s="122"/>
    </row>
    <row r="26" spans="1:10" s="108" customFormat="1" ht="12.75" customHeight="1">
      <c r="A26" s="112" t="s">
        <v>129</v>
      </c>
      <c r="B26" s="213">
        <v>3.1097595634627398E-2</v>
      </c>
      <c r="C26" s="110">
        <v>-1.1152162792019599E-2</v>
      </c>
      <c r="D26" s="110">
        <v>2.09856192803956E-2</v>
      </c>
      <c r="E26" s="163"/>
      <c r="F26" s="168"/>
      <c r="G26" s="110"/>
      <c r="I26" s="175" t="s">
        <v>201</v>
      </c>
      <c r="J26" s="131"/>
    </row>
    <row r="27" spans="1:10" s="108" customFormat="1" ht="12.75" customHeight="1">
      <c r="A27" s="112" t="s">
        <v>128</v>
      </c>
      <c r="B27" s="213">
        <v>3.3667612740460401E-2</v>
      </c>
      <c r="C27" s="110">
        <v>-1.05897193314412E-2</v>
      </c>
      <c r="D27" s="110">
        <v>2.3929359823399599E-2</v>
      </c>
      <c r="E27" s="163"/>
      <c r="F27" s="168"/>
      <c r="G27" s="110"/>
      <c r="I27" s="175" t="s">
        <v>203</v>
      </c>
      <c r="J27" s="122"/>
    </row>
    <row r="28" spans="1:10" s="108" customFormat="1" ht="12.75" customHeight="1">
      <c r="A28" s="112" t="s">
        <v>127</v>
      </c>
      <c r="B28" s="213">
        <v>1.1186042464323E-2</v>
      </c>
      <c r="C28" s="110">
        <v>1.9657152801949199E-2</v>
      </c>
      <c r="D28" s="110">
        <v>3.1887399930386404E-2</v>
      </c>
      <c r="E28" s="163"/>
      <c r="F28" s="168"/>
      <c r="G28" s="110"/>
      <c r="I28" s="175" t="s">
        <v>181</v>
      </c>
      <c r="J28" s="122"/>
    </row>
    <row r="29" spans="1:10" s="108" customFormat="1" ht="19.5" customHeight="1">
      <c r="A29" s="218" t="s">
        <v>4</v>
      </c>
      <c r="B29" s="219">
        <v>3.3778933150776201E-2</v>
      </c>
      <c r="C29" s="220">
        <v>-1.56215886173146E-3</v>
      </c>
      <c r="D29" s="220">
        <v>3.2000000000000001E-2</v>
      </c>
      <c r="E29" s="163"/>
      <c r="F29" s="168"/>
      <c r="G29" s="110"/>
      <c r="I29" s="175" t="s">
        <v>166</v>
      </c>
      <c r="J29" s="122"/>
    </row>
    <row r="30" spans="1:10" s="108" customFormat="1" ht="12.75" customHeight="1">
      <c r="A30" s="112" t="s">
        <v>126</v>
      </c>
      <c r="B30" s="213">
        <v>1.89669468515779E-2</v>
      </c>
      <c r="C30" s="110">
        <v>2.0017233810785798E-2</v>
      </c>
      <c r="D30" s="110">
        <v>3.9974311866941996E-2</v>
      </c>
      <c r="E30" s="163"/>
      <c r="F30" s="168"/>
      <c r="G30" s="110"/>
      <c r="I30" s="175" t="s">
        <v>193</v>
      </c>
      <c r="J30" s="122"/>
    </row>
    <row r="31" spans="1:10" s="108" customFormat="1" ht="12.75" customHeight="1">
      <c r="A31" s="112" t="s">
        <v>125</v>
      </c>
      <c r="B31" s="213">
        <v>5.5709378578120104E-2</v>
      </c>
      <c r="C31" s="110">
        <v>-1.0908712397210397E-2</v>
      </c>
      <c r="D31" s="110">
        <v>4.3520349744977593E-2</v>
      </c>
      <c r="E31" s="163"/>
      <c r="F31" s="168"/>
      <c r="G31" s="110"/>
      <c r="I31" s="175" t="s">
        <v>196</v>
      </c>
      <c r="J31" s="122"/>
    </row>
    <row r="32" spans="1:10" s="108" customFormat="1" ht="12.75" customHeight="1">
      <c r="A32" s="112" t="s">
        <v>124</v>
      </c>
      <c r="B32" s="213">
        <v>4.3832350357635795E-2</v>
      </c>
      <c r="C32" s="110">
        <v>-7.9683774626678405E-4</v>
      </c>
      <c r="D32" s="110">
        <v>4.4026854059480501E-2</v>
      </c>
      <c r="E32" s="163"/>
      <c r="F32" s="168"/>
      <c r="G32" s="110"/>
      <c r="I32" s="175" t="s">
        <v>191</v>
      </c>
      <c r="J32" s="131"/>
    </row>
    <row r="33" spans="1:10" s="108" customFormat="1" ht="12.75" customHeight="1">
      <c r="A33" s="112" t="s">
        <v>123</v>
      </c>
      <c r="B33" s="213">
        <v>5.3461333333333298E-2</v>
      </c>
      <c r="C33" s="110">
        <v>-6.2293333333333298E-3</v>
      </c>
      <c r="D33" s="110">
        <v>4.4885333333333305E-2</v>
      </c>
      <c r="E33" s="163"/>
      <c r="F33" s="168"/>
      <c r="G33" s="110"/>
      <c r="I33" s="175" t="s">
        <v>204</v>
      </c>
      <c r="J33" s="122"/>
    </row>
    <row r="34" spans="1:10" s="108" customFormat="1" ht="19.5" customHeight="1">
      <c r="A34" s="112" t="s">
        <v>122</v>
      </c>
      <c r="B34" s="213">
        <v>6.5476506503849188E-2</v>
      </c>
      <c r="C34" s="110">
        <v>-1.92593575789753E-2</v>
      </c>
      <c r="D34" s="110">
        <v>4.5049110698168304E-2</v>
      </c>
      <c r="E34" s="163"/>
      <c r="F34" s="168"/>
      <c r="G34" s="110"/>
      <c r="I34" s="175" t="s">
        <v>200</v>
      </c>
      <c r="J34" s="122"/>
    </row>
    <row r="35" spans="1:10" s="108" customFormat="1" ht="12.75" customHeight="1">
      <c r="A35" s="112" t="s">
        <v>121</v>
      </c>
      <c r="B35" s="213">
        <v>6.1883950158080701E-2</v>
      </c>
      <c r="C35" s="110">
        <v>-1.2218709317463302E-2</v>
      </c>
      <c r="D35" s="110">
        <v>4.7424214245862004E-2</v>
      </c>
      <c r="E35" s="163"/>
      <c r="F35" s="168"/>
      <c r="G35" s="110"/>
      <c r="I35" s="175" t="s">
        <v>188</v>
      </c>
      <c r="J35" s="122"/>
    </row>
    <row r="36" spans="1:10" s="108" customFormat="1" ht="12.75" customHeight="1">
      <c r="A36" s="126" t="s">
        <v>120</v>
      </c>
      <c r="B36" s="212">
        <v>4.1625492699716896E-2</v>
      </c>
      <c r="C36" s="162">
        <v>2.2400488536057299E-2</v>
      </c>
      <c r="D36" s="162">
        <v>6.5780269805140706E-2</v>
      </c>
      <c r="E36" s="163"/>
      <c r="F36" s="168"/>
      <c r="G36" s="110"/>
      <c r="I36" s="175" t="s">
        <v>206</v>
      </c>
      <c r="J36" s="131"/>
    </row>
    <row r="37" spans="1:10" s="108" customFormat="1" ht="12.75" customHeight="1">
      <c r="A37" s="112" t="s">
        <v>119</v>
      </c>
      <c r="B37" s="213">
        <v>5.5932720546168803E-2</v>
      </c>
      <c r="C37" s="110">
        <v>1.45657729127732E-2</v>
      </c>
      <c r="D37" s="110">
        <v>7.0898966398413407E-2</v>
      </c>
      <c r="E37" s="163"/>
      <c r="F37" s="168"/>
      <c r="G37" s="110"/>
      <c r="I37" s="175" t="s">
        <v>182</v>
      </c>
      <c r="J37" s="122"/>
    </row>
    <row r="38" spans="1:10" s="108" customFormat="1" ht="12.75" customHeight="1">
      <c r="A38" s="112" t="s">
        <v>118</v>
      </c>
      <c r="B38" s="213">
        <v>7.9191983797036597E-2</v>
      </c>
      <c r="C38" s="110">
        <v>1.3857797676153897E-4</v>
      </c>
      <c r="D38" s="110">
        <v>7.6196567530114098E-2</v>
      </c>
      <c r="E38" s="163"/>
      <c r="F38" s="168"/>
      <c r="G38" s="110"/>
      <c r="I38" s="175" t="s">
        <v>190</v>
      </c>
      <c r="J38" s="122"/>
    </row>
    <row r="39" spans="1:10" s="108" customFormat="1" ht="19.5" customHeight="1">
      <c r="A39" s="112" t="s">
        <v>117</v>
      </c>
      <c r="B39" s="213">
        <v>5.2325650176469403E-2</v>
      </c>
      <c r="C39" s="110">
        <v>2.5198651339787503E-2</v>
      </c>
      <c r="D39" s="110">
        <v>7.7437545596151194E-2</v>
      </c>
      <c r="E39" s="163"/>
      <c r="F39" s="168"/>
      <c r="G39" s="110"/>
      <c r="I39" s="175" t="s">
        <v>185</v>
      </c>
      <c r="J39" s="122"/>
    </row>
    <row r="40" spans="1:10" s="108" customFormat="1" ht="12.75" customHeight="1">
      <c r="A40" s="112" t="s">
        <v>116</v>
      </c>
      <c r="B40" s="213">
        <v>8.2976270535113805E-2</v>
      </c>
      <c r="C40" s="110">
        <v>3.6026515515419398E-3</v>
      </c>
      <c r="D40" s="110">
        <v>8.6060140263233706E-2</v>
      </c>
      <c r="E40" s="163"/>
      <c r="F40" s="168"/>
      <c r="G40" s="110"/>
      <c r="I40" s="175" t="s">
        <v>189</v>
      </c>
      <c r="J40" s="122"/>
    </row>
    <row r="41" spans="1:10" s="108" customFormat="1" ht="12.75" customHeight="1">
      <c r="A41" s="111" t="s">
        <v>115</v>
      </c>
      <c r="B41" s="214">
        <v>0.109152465861641</v>
      </c>
      <c r="C41" s="157">
        <v>2.49971786480081E-2</v>
      </c>
      <c r="D41" s="157">
        <v>0.13316781401647701</v>
      </c>
      <c r="E41" s="164"/>
      <c r="F41" s="168"/>
      <c r="G41" s="110"/>
      <c r="I41" s="175" t="s">
        <v>195</v>
      </c>
      <c r="J41" s="122"/>
    </row>
    <row r="42" spans="1:10" s="108" customFormat="1" ht="12.75">
      <c r="B42" s="109"/>
      <c r="C42" s="109"/>
      <c r="F42" s="165"/>
      <c r="I42" s="172"/>
    </row>
    <row r="43" spans="1:10">
      <c r="A43" s="1424" t="s">
        <v>7</v>
      </c>
      <c r="B43" s="1424"/>
    </row>
    <row r="44" spans="1:10" ht="12.75" customHeight="1">
      <c r="A44" s="1422" t="s">
        <v>240</v>
      </c>
      <c r="B44" s="1422"/>
      <c r="C44" s="1422"/>
      <c r="D44" s="1422"/>
    </row>
    <row r="45" spans="1:10">
      <c r="A45" s="1423"/>
      <c r="B45" s="1423"/>
      <c r="C45" s="1423"/>
      <c r="D45" s="1423"/>
    </row>
    <row r="46" spans="1:10" ht="5.25" customHeight="1">
      <c r="A46" s="1423"/>
      <c r="B46" s="1423"/>
      <c r="C46" s="1423"/>
      <c r="D46" s="1423"/>
    </row>
    <row r="47" spans="1:10" ht="12.75" customHeight="1">
      <c r="A47" s="1333"/>
      <c r="B47" s="1333"/>
      <c r="C47" s="1333"/>
      <c r="D47" s="1333"/>
    </row>
    <row r="48" spans="1:10" ht="10.5" customHeight="1">
      <c r="A48" s="1421" t="s">
        <v>155</v>
      </c>
      <c r="B48" s="1421"/>
      <c r="C48" s="1199"/>
    </row>
  </sheetData>
  <sortState ref="A8:I40">
    <sortCondition ref="D8:D40"/>
  </sortState>
  <mergeCells count="6">
    <mergeCell ref="A48:B48"/>
    <mergeCell ref="E1:F1"/>
    <mergeCell ref="A3:F3"/>
    <mergeCell ref="A1:C1"/>
    <mergeCell ref="A44:D46"/>
    <mergeCell ref="A43:B43"/>
  </mergeCells>
  <hyperlinks>
    <hyperlink ref="E1:F1" location="Contents!A1" display="Back to Contents"/>
  </hyperlinks>
  <pageMargins left="0.75" right="0.75" top="1" bottom="1" header="0.5" footer="0.5"/>
  <pageSetup paperSize="9" orientation="portrait" horizontalDpi="90" verticalDpi="9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7"/>
  <sheetViews>
    <sheetView workbookViewId="0"/>
  </sheetViews>
  <sheetFormatPr defaultColWidth="9.140625" defaultRowHeight="12.75"/>
  <cols>
    <col min="1" max="1" width="9.140625" style="122"/>
    <col min="2" max="3" width="9.140625" style="122" customWidth="1"/>
    <col min="4" max="16384" width="9.140625" style="122"/>
  </cols>
  <sheetData>
    <row r="3" spans="14:14">
      <c r="N3" s="124"/>
    </row>
    <row r="4" spans="14:14">
      <c r="N4" s="125"/>
    </row>
    <row r="5" spans="14:14">
      <c r="N5" s="124"/>
    </row>
    <row r="47" spans="1:1">
      <c r="A47" s="123" t="s">
        <v>155</v>
      </c>
    </row>
  </sheetData>
  <pageMargins left="0.7" right="0.7" top="0.75" bottom="0.75" header="0.3" footer="0.3"/>
  <pageSetup paperSize="9"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sqref="A1:D1"/>
    </sheetView>
  </sheetViews>
  <sheetFormatPr defaultColWidth="9.140625" defaultRowHeight="12.75"/>
  <cols>
    <col min="1" max="1" width="15.42578125" style="122" customWidth="1"/>
    <col min="2" max="4" width="11.42578125" style="122" customWidth="1"/>
    <col min="5" max="5" width="12.28515625" style="122" customWidth="1"/>
    <col min="6" max="6" width="11.85546875" style="122" customWidth="1"/>
    <col min="7" max="8" width="11.42578125" style="122" customWidth="1"/>
    <col min="9" max="9" width="12.42578125" style="122" customWidth="1"/>
    <col min="10" max="10" width="12.5703125" style="122" customWidth="1"/>
    <col min="11" max="11" width="11.42578125" style="122" customWidth="1"/>
    <col min="12" max="16384" width="9.140625" style="122"/>
  </cols>
  <sheetData>
    <row r="1" spans="1:15" ht="18" customHeight="1">
      <c r="A1" s="1384" t="s">
        <v>220</v>
      </c>
      <c r="B1" s="1385"/>
      <c r="C1" s="1385"/>
      <c r="D1" s="1385"/>
      <c r="E1" s="239"/>
      <c r="F1" s="1378" t="s">
        <v>251</v>
      </c>
      <c r="G1" s="1378"/>
      <c r="H1" s="183"/>
      <c r="K1" s="183"/>
      <c r="L1" s="183"/>
      <c r="M1" s="183"/>
    </row>
    <row r="2" spans="1:15" ht="12.75" customHeight="1">
      <c r="A2" s="191"/>
      <c r="B2" s="183"/>
      <c r="C2" s="183"/>
      <c r="D2" s="183"/>
      <c r="E2" s="183"/>
      <c r="F2" s="183"/>
      <c r="G2" s="183"/>
      <c r="H2" s="183"/>
      <c r="I2" s="183"/>
      <c r="J2" s="183"/>
      <c r="K2" s="183"/>
      <c r="L2" s="183"/>
      <c r="M2" s="183"/>
    </row>
    <row r="3" spans="1:15">
      <c r="A3" s="1427" t="s">
        <v>252</v>
      </c>
      <c r="B3" s="1427"/>
      <c r="C3" s="1427"/>
      <c r="D3" s="1427"/>
      <c r="E3" s="1427"/>
      <c r="F3" s="1427"/>
      <c r="G3" s="1427"/>
      <c r="H3" s="1427"/>
      <c r="I3" s="1427"/>
      <c r="J3" s="1427"/>
      <c r="K3" s="1427"/>
      <c r="L3" s="183"/>
      <c r="M3" s="183"/>
    </row>
    <row r="4" spans="1:15">
      <c r="A4" s="183"/>
      <c r="B4" s="183"/>
      <c r="C4" s="183"/>
      <c r="D4" s="183"/>
      <c r="E4" s="183"/>
      <c r="F4" s="183"/>
      <c r="G4" s="183"/>
      <c r="H4" s="183"/>
      <c r="I4" s="183"/>
      <c r="J4" s="183"/>
      <c r="K4" s="183"/>
      <c r="L4" s="183"/>
      <c r="M4" s="183"/>
    </row>
    <row r="5" spans="1:15" s="154" customFormat="1" ht="51">
      <c r="A5" s="184"/>
      <c r="B5" s="217" t="s">
        <v>207</v>
      </c>
      <c r="C5" s="217" t="s">
        <v>167</v>
      </c>
      <c r="D5" s="217" t="s">
        <v>168</v>
      </c>
      <c r="E5" s="217" t="s">
        <v>170</v>
      </c>
      <c r="F5" s="217" t="s">
        <v>169</v>
      </c>
      <c r="G5" s="217" t="s">
        <v>174</v>
      </c>
      <c r="H5" s="217" t="s">
        <v>175</v>
      </c>
      <c r="I5" s="217" t="s">
        <v>176</v>
      </c>
      <c r="J5" s="217" t="s">
        <v>177</v>
      </c>
      <c r="K5" s="161"/>
      <c r="L5" s="161" t="s">
        <v>168</v>
      </c>
      <c r="M5" s="161" t="s">
        <v>180</v>
      </c>
      <c r="N5" s="161" t="s">
        <v>169</v>
      </c>
      <c r="O5" s="161"/>
    </row>
    <row r="6" spans="1:15">
      <c r="A6" s="192" t="s">
        <v>6</v>
      </c>
      <c r="B6" s="199">
        <v>61319075</v>
      </c>
      <c r="C6" s="199">
        <v>66040200</v>
      </c>
      <c r="D6" s="199">
        <v>2152946</v>
      </c>
      <c r="E6" s="199">
        <v>2487616</v>
      </c>
      <c r="F6" s="199">
        <v>1203</v>
      </c>
      <c r="G6" s="199">
        <v>79389</v>
      </c>
      <c r="H6" s="193">
        <v>0.45602113381601195</v>
      </c>
      <c r="I6" s="193">
        <v>0.52690846348159792</v>
      </c>
      <c r="J6" s="193">
        <v>2.5481058232796472E-4</v>
      </c>
      <c r="K6" s="183"/>
      <c r="L6" s="194"/>
      <c r="M6" s="194"/>
      <c r="N6" s="159"/>
    </row>
    <row r="7" spans="1:15">
      <c r="A7" s="195" t="s">
        <v>171</v>
      </c>
      <c r="B7" s="200">
        <v>51381093</v>
      </c>
      <c r="C7" s="200">
        <v>55619400</v>
      </c>
      <c r="D7" s="200">
        <v>2005701</v>
      </c>
      <c r="E7" s="200">
        <v>2259341</v>
      </c>
      <c r="F7" s="200">
        <v>-92223</v>
      </c>
      <c r="G7" s="200">
        <v>65518</v>
      </c>
      <c r="H7" s="196">
        <v>0.47322829685322332</v>
      </c>
      <c r="I7" s="196">
        <v>0.53307252349211498</v>
      </c>
      <c r="J7" s="196">
        <v>-2.1759241891336153E-2</v>
      </c>
      <c r="K7" s="183"/>
      <c r="L7" s="194"/>
      <c r="M7" s="194"/>
      <c r="N7" s="159"/>
    </row>
    <row r="8" spans="1:15">
      <c r="A8" s="195" t="s">
        <v>172</v>
      </c>
      <c r="B8" s="200">
        <v>3006299</v>
      </c>
      <c r="C8" s="200">
        <v>3125200</v>
      </c>
      <c r="D8" s="200">
        <v>27029</v>
      </c>
      <c r="E8" s="200">
        <v>50303</v>
      </c>
      <c r="F8" s="200">
        <v>26872</v>
      </c>
      <c r="G8" s="200">
        <v>14662</v>
      </c>
      <c r="H8" s="196">
        <v>0.22739050695741422</v>
      </c>
      <c r="I8" s="196">
        <v>0.42319081991486213</v>
      </c>
      <c r="J8" s="196">
        <v>0.22606969192199619</v>
      </c>
      <c r="K8" s="183"/>
      <c r="L8" s="194"/>
      <c r="M8" s="194"/>
      <c r="N8" s="159"/>
    </row>
    <row r="9" spans="1:15">
      <c r="A9" s="195" t="s">
        <v>4</v>
      </c>
      <c r="B9" s="200">
        <v>5170000</v>
      </c>
      <c r="C9" s="200">
        <v>5424800</v>
      </c>
      <c r="D9" s="200">
        <v>20511</v>
      </c>
      <c r="E9" s="200">
        <v>161000</v>
      </c>
      <c r="F9" s="200">
        <v>69916</v>
      </c>
      <c r="G9" s="200">
        <v>3373</v>
      </c>
      <c r="H9" s="196">
        <v>8.0498430141287283E-2</v>
      </c>
      <c r="I9" s="196">
        <v>0.63186813186813184</v>
      </c>
      <c r="J9" s="196">
        <v>0.2743956043956044</v>
      </c>
      <c r="K9" s="183"/>
      <c r="L9" s="194"/>
      <c r="M9" s="194"/>
      <c r="N9" s="159"/>
    </row>
    <row r="10" spans="1:15">
      <c r="A10" s="197" t="s">
        <v>173</v>
      </c>
      <c r="B10" s="201">
        <v>1761683</v>
      </c>
      <c r="C10" s="201">
        <v>1870800</v>
      </c>
      <c r="D10" s="201">
        <v>99705</v>
      </c>
      <c r="E10" s="201">
        <v>16972</v>
      </c>
      <c r="F10" s="201">
        <v>-3362</v>
      </c>
      <c r="G10" s="201">
        <v>-4164</v>
      </c>
      <c r="H10" s="198">
        <v>0.91345933614900454</v>
      </c>
      <c r="I10" s="198">
        <v>0.15549101703145185</v>
      </c>
      <c r="J10" s="198">
        <v>-3.0801366913725023E-2</v>
      </c>
      <c r="K10" s="183"/>
      <c r="L10" s="194"/>
      <c r="M10" s="194"/>
      <c r="N10" s="159"/>
    </row>
    <row r="11" spans="1:15">
      <c r="A11" s="195"/>
      <c r="B11" s="200"/>
      <c r="C11" s="200"/>
      <c r="D11" s="200"/>
      <c r="E11" s="200"/>
      <c r="F11" s="200"/>
      <c r="G11" s="200"/>
      <c r="H11" s="196"/>
      <c r="I11" s="196"/>
      <c r="J11" s="196"/>
      <c r="K11" s="183"/>
      <c r="L11" s="183"/>
      <c r="M11" s="183"/>
    </row>
    <row r="12" spans="1:15">
      <c r="A12" s="216" t="s">
        <v>7</v>
      </c>
      <c r="B12" s="183"/>
      <c r="C12" s="183"/>
      <c r="D12" s="183"/>
      <c r="E12" s="183"/>
      <c r="F12" s="183"/>
      <c r="G12" s="183"/>
      <c r="H12" s="183"/>
      <c r="I12" s="183"/>
      <c r="J12" s="183"/>
      <c r="K12" s="183"/>
      <c r="L12" s="183"/>
      <c r="M12" s="183"/>
    </row>
    <row r="13" spans="1:15" ht="10.5" customHeight="1">
      <c r="A13" s="1404" t="s">
        <v>178</v>
      </c>
      <c r="B13" s="1404"/>
      <c r="C13" s="1404"/>
      <c r="D13" s="1404"/>
      <c r="E13" s="1404"/>
      <c r="F13" s="1404"/>
      <c r="G13" s="1404"/>
      <c r="H13" s="1404"/>
      <c r="I13" s="1404"/>
      <c r="J13" s="183"/>
      <c r="K13" s="183"/>
      <c r="L13" s="183"/>
      <c r="M13" s="183"/>
    </row>
    <row r="14" spans="1:15">
      <c r="A14" s="1428" t="s">
        <v>241</v>
      </c>
      <c r="B14" s="1428"/>
      <c r="C14" s="225"/>
      <c r="D14" s="225"/>
      <c r="E14" s="225"/>
      <c r="F14" s="225"/>
      <c r="G14" s="225"/>
      <c r="H14" s="183"/>
      <c r="I14" s="183"/>
      <c r="J14" s="183"/>
      <c r="K14" s="183"/>
      <c r="L14" s="183"/>
      <c r="M14" s="183"/>
    </row>
    <row r="15" spans="1:15" ht="10.5" customHeight="1">
      <c r="A15" s="1429" t="s">
        <v>242</v>
      </c>
      <c r="B15" s="1429"/>
      <c r="C15" s="1429"/>
      <c r="D15" s="1429"/>
      <c r="E15" s="1429"/>
      <c r="F15" s="1429"/>
      <c r="G15" s="1429"/>
      <c r="H15" s="183"/>
      <c r="I15" s="183"/>
      <c r="J15" s="183"/>
      <c r="K15" s="183"/>
      <c r="L15" s="183"/>
      <c r="M15" s="183"/>
    </row>
    <row r="16" spans="1:15">
      <c r="A16" s="304"/>
      <c r="B16" s="225"/>
      <c r="C16" s="225"/>
      <c r="D16" s="225"/>
      <c r="E16" s="225"/>
      <c r="F16" s="225"/>
      <c r="G16" s="225"/>
      <c r="H16" s="183"/>
      <c r="I16" s="183"/>
      <c r="J16" s="183"/>
      <c r="K16" s="183"/>
      <c r="L16" s="183"/>
      <c r="M16" s="183"/>
    </row>
    <row r="17" spans="1:13" ht="10.5" customHeight="1">
      <c r="A17" s="1425" t="s">
        <v>155</v>
      </c>
      <c r="B17" s="1426"/>
      <c r="C17" s="183"/>
      <c r="D17" s="183"/>
      <c r="E17" s="183"/>
      <c r="F17" s="183"/>
      <c r="G17" s="183"/>
      <c r="H17" s="183"/>
      <c r="I17" s="183"/>
      <c r="J17" s="183"/>
      <c r="K17" s="183"/>
      <c r="L17" s="183"/>
      <c r="M17" s="183"/>
    </row>
    <row r="18" spans="1:13">
      <c r="A18" s="183"/>
      <c r="B18" s="183"/>
      <c r="C18" s="183"/>
      <c r="D18" s="183"/>
      <c r="E18" s="183"/>
      <c r="F18" s="183"/>
      <c r="G18" s="183"/>
      <c r="H18" s="183"/>
      <c r="I18" s="183"/>
      <c r="J18" s="183"/>
      <c r="K18" s="183"/>
      <c r="L18" s="183"/>
      <c r="M18" s="183"/>
    </row>
  </sheetData>
  <mergeCells count="7">
    <mergeCell ref="A17:B17"/>
    <mergeCell ref="F1:G1"/>
    <mergeCell ref="A3:K3"/>
    <mergeCell ref="A1:D1"/>
    <mergeCell ref="A13:I13"/>
    <mergeCell ref="A14:B14"/>
    <mergeCell ref="A15:G15"/>
  </mergeCells>
  <hyperlinks>
    <hyperlink ref="F1:G1" location="Contents!A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B41"/>
  <sheetViews>
    <sheetView workbookViewId="0">
      <selection sqref="A1:C1"/>
    </sheetView>
  </sheetViews>
  <sheetFormatPr defaultColWidth="9.140625" defaultRowHeight="12.75"/>
  <cols>
    <col min="1" max="1" width="28" style="282" customWidth="1"/>
    <col min="2" max="2" width="11.85546875" style="282" customWidth="1"/>
    <col min="3" max="27" width="9.28515625" style="282" bestFit="1" customWidth="1"/>
    <col min="28" max="28" width="9.5703125" style="282" bestFit="1" customWidth="1"/>
    <col min="29" max="97" width="9.28515625" style="282" bestFit="1" customWidth="1"/>
    <col min="98" max="16384" width="9.140625" style="282"/>
  </cols>
  <sheetData>
    <row r="1" spans="1:28" ht="18" customHeight="1">
      <c r="A1" s="1384" t="s">
        <v>220</v>
      </c>
      <c r="B1" s="1385"/>
      <c r="C1" s="1385"/>
      <c r="D1" s="239"/>
      <c r="E1" s="1378" t="s">
        <v>251</v>
      </c>
      <c r="F1" s="1378"/>
      <c r="G1" s="239"/>
      <c r="H1" s="183"/>
    </row>
    <row r="2" spans="1:28" s="107" customFormat="1" ht="18" customHeight="1">
      <c r="A2" s="1430"/>
      <c r="B2" s="1430"/>
      <c r="C2" s="1430"/>
      <c r="D2" s="1430"/>
      <c r="E2" s="1430"/>
      <c r="F2" s="1430"/>
      <c r="G2" s="1430"/>
      <c r="H2" s="1430"/>
      <c r="I2" s="1431"/>
      <c r="J2" s="1431"/>
      <c r="K2" s="1408"/>
      <c r="L2" s="1408"/>
      <c r="M2" s="1408"/>
    </row>
    <row r="3" spans="1:28" ht="12.75" customHeight="1">
      <c r="A3" s="1432" t="s">
        <v>158</v>
      </c>
      <c r="B3" s="1432"/>
      <c r="C3" s="1432"/>
      <c r="D3" s="1432"/>
      <c r="E3" s="1432"/>
      <c r="F3" s="1432"/>
      <c r="G3" s="1432"/>
      <c r="H3" s="1432"/>
      <c r="I3" s="1433"/>
      <c r="J3" s="1433"/>
    </row>
    <row r="4" spans="1:28" ht="14.25" customHeight="1">
      <c r="A4" s="305"/>
      <c r="B4" s="305"/>
      <c r="C4" s="305"/>
      <c r="D4" s="305"/>
      <c r="E4" s="305"/>
      <c r="F4" s="305"/>
      <c r="G4" s="305"/>
      <c r="H4" s="305"/>
      <c r="I4" s="306"/>
      <c r="J4" s="306"/>
    </row>
    <row r="5" spans="1:28" s="305" customFormat="1" ht="12.75" customHeight="1">
      <c r="A5" s="307" t="s">
        <v>72</v>
      </c>
      <c r="B5" s="308">
        <v>2016</v>
      </c>
      <c r="C5" s="308">
        <v>2017</v>
      </c>
      <c r="D5" s="102">
        <v>2018</v>
      </c>
      <c r="E5" s="102">
        <v>2019</v>
      </c>
      <c r="F5" s="102">
        <v>2020</v>
      </c>
      <c r="G5" s="102">
        <v>2021</v>
      </c>
      <c r="H5" s="102">
        <v>2022</v>
      </c>
      <c r="I5" s="102">
        <v>2023</v>
      </c>
      <c r="J5" s="102">
        <v>2024</v>
      </c>
      <c r="K5" s="102">
        <v>2025</v>
      </c>
      <c r="L5" s="102">
        <v>2026</v>
      </c>
      <c r="M5" s="102">
        <v>2027</v>
      </c>
      <c r="N5" s="102">
        <v>2028</v>
      </c>
      <c r="O5" s="102">
        <v>2029</v>
      </c>
      <c r="P5" s="102">
        <v>2030</v>
      </c>
      <c r="Q5" s="102">
        <v>2031</v>
      </c>
      <c r="R5" s="102">
        <v>2032</v>
      </c>
      <c r="S5" s="102">
        <v>2033</v>
      </c>
      <c r="T5" s="102">
        <v>2034</v>
      </c>
      <c r="U5" s="102">
        <v>2035</v>
      </c>
      <c r="V5" s="102">
        <v>2036</v>
      </c>
      <c r="W5" s="102">
        <v>2037</v>
      </c>
      <c r="X5" s="102">
        <v>2038</v>
      </c>
      <c r="Y5" s="102">
        <v>2039</v>
      </c>
      <c r="Z5" s="102">
        <v>2040</v>
      </c>
      <c r="AA5" s="102">
        <v>2041</v>
      </c>
      <c r="AB5" s="309"/>
    </row>
    <row r="6" spans="1:28" s="310" customFormat="1" ht="18" customHeight="1">
      <c r="A6" s="310" t="s">
        <v>14</v>
      </c>
      <c r="B6" s="311">
        <v>55.268067000000002</v>
      </c>
      <c r="C6" s="311">
        <v>55.628540999999998</v>
      </c>
      <c r="D6" s="311">
        <v>55.997686000000002</v>
      </c>
      <c r="E6" s="311">
        <v>56.357466000000002</v>
      </c>
      <c r="F6" s="311">
        <v>56.704745000000003</v>
      </c>
      <c r="G6" s="311">
        <v>57.030529000000001</v>
      </c>
      <c r="H6" s="311">
        <v>57.344177000000002</v>
      </c>
      <c r="I6" s="311">
        <v>57.643302000000006</v>
      </c>
      <c r="J6" s="311">
        <v>57.937194000000005</v>
      </c>
      <c r="K6" s="311">
        <v>58.224883999999996</v>
      </c>
      <c r="L6" s="311">
        <v>58.505617000000001</v>
      </c>
      <c r="M6" s="311">
        <v>58.778674000000002</v>
      </c>
      <c r="N6" s="311">
        <v>59.043476000000005</v>
      </c>
      <c r="O6" s="311">
        <v>59.300089</v>
      </c>
      <c r="P6" s="311">
        <v>59.548763000000001</v>
      </c>
      <c r="Q6" s="311">
        <v>59.7898</v>
      </c>
      <c r="R6" s="311">
        <v>60.023815999999997</v>
      </c>
      <c r="S6" s="311">
        <v>60.251545</v>
      </c>
      <c r="T6" s="311">
        <v>60.473785000000007</v>
      </c>
      <c r="U6" s="311">
        <v>60.691432999999996</v>
      </c>
      <c r="V6" s="311">
        <v>60.905479</v>
      </c>
      <c r="W6" s="311">
        <v>61.116783000000005</v>
      </c>
      <c r="X6" s="311">
        <v>61.326380999999998</v>
      </c>
      <c r="Y6" s="311">
        <v>61.535002999999996</v>
      </c>
      <c r="Z6" s="311">
        <v>61.743661999999993</v>
      </c>
      <c r="AA6" s="311">
        <v>61.952120000000001</v>
      </c>
    </row>
    <row r="7" spans="1:28">
      <c r="A7" s="282" t="s">
        <v>15</v>
      </c>
      <c r="B7" s="311">
        <v>1.8621369999999999</v>
      </c>
      <c r="C7" s="311">
        <v>1.8707370000000001</v>
      </c>
      <c r="D7" s="311">
        <v>1.879567</v>
      </c>
      <c r="E7" s="311">
        <v>1.8880619999999999</v>
      </c>
      <c r="F7" s="311">
        <v>1.8962699999999999</v>
      </c>
      <c r="G7" s="311">
        <v>1.904201</v>
      </c>
      <c r="H7" s="311">
        <v>1.9118949999999999</v>
      </c>
      <c r="I7" s="311">
        <v>1.9193330000000002</v>
      </c>
      <c r="J7" s="311">
        <v>1.926474</v>
      </c>
      <c r="K7" s="311">
        <v>1.9332909999999999</v>
      </c>
      <c r="L7" s="311">
        <v>1.939724</v>
      </c>
      <c r="M7" s="311">
        <v>1.9457439999999999</v>
      </c>
      <c r="N7" s="311">
        <v>1.951336</v>
      </c>
      <c r="O7" s="311">
        <v>1.9565840000000001</v>
      </c>
      <c r="P7" s="311">
        <v>1.9615290000000001</v>
      </c>
      <c r="Q7" s="311">
        <v>1.966161</v>
      </c>
      <c r="R7" s="311">
        <v>1.9705280000000001</v>
      </c>
      <c r="S7" s="311">
        <v>1.974669</v>
      </c>
      <c r="T7" s="311">
        <v>1.9786379999999999</v>
      </c>
      <c r="U7" s="311">
        <v>1.9824680000000001</v>
      </c>
      <c r="V7" s="311">
        <v>1.9861579999999999</v>
      </c>
      <c r="W7" s="311">
        <v>1.989771</v>
      </c>
      <c r="X7" s="311">
        <v>1.9932989999999999</v>
      </c>
      <c r="Y7" s="311">
        <v>1.996756</v>
      </c>
      <c r="Z7" s="311">
        <v>2.0001289999999998</v>
      </c>
      <c r="AA7" s="311">
        <v>2.0033970000000001</v>
      </c>
    </row>
    <row r="8" spans="1:28">
      <c r="A8" s="282" t="s">
        <v>16</v>
      </c>
      <c r="B8" s="311">
        <v>3.1131500000000001</v>
      </c>
      <c r="C8" s="311">
        <v>3.12622</v>
      </c>
      <c r="D8" s="311">
        <v>3.1393080000000002</v>
      </c>
      <c r="E8" s="311">
        <v>3.1515689999999998</v>
      </c>
      <c r="F8" s="311">
        <v>3.162919</v>
      </c>
      <c r="G8" s="311">
        <v>3.1731579999999999</v>
      </c>
      <c r="H8" s="311">
        <v>3.1815320000000002</v>
      </c>
      <c r="I8" s="311">
        <v>3.1890079999999998</v>
      </c>
      <c r="J8" s="311">
        <v>3.196431</v>
      </c>
      <c r="K8" s="311">
        <v>3.203735</v>
      </c>
      <c r="L8" s="311">
        <v>3.2108159999999999</v>
      </c>
      <c r="M8" s="311">
        <v>3.2175069999999999</v>
      </c>
      <c r="N8" s="311">
        <v>3.2237230000000001</v>
      </c>
      <c r="O8" s="311">
        <v>3.2293119999999997</v>
      </c>
      <c r="P8" s="311">
        <v>3.2342890000000004</v>
      </c>
      <c r="Q8" s="311">
        <v>3.2386309999999998</v>
      </c>
      <c r="R8" s="311">
        <v>3.2423159999999998</v>
      </c>
      <c r="S8" s="311">
        <v>3.2453220000000003</v>
      </c>
      <c r="T8" s="311">
        <v>3.2477199999999997</v>
      </c>
      <c r="U8" s="311">
        <v>3.2496210000000003</v>
      </c>
      <c r="V8" s="311">
        <v>3.2511320000000001</v>
      </c>
      <c r="W8" s="311">
        <v>3.2523110000000002</v>
      </c>
      <c r="X8" s="311">
        <v>3.2533210000000001</v>
      </c>
      <c r="Y8" s="311">
        <v>3.2542370000000003</v>
      </c>
      <c r="Z8" s="311">
        <v>3.2550680000000001</v>
      </c>
      <c r="AA8" s="311">
        <v>3.2558280000000002</v>
      </c>
    </row>
    <row r="9" spans="1:28" s="293" customFormat="1">
      <c r="A9" s="293" t="s">
        <v>17</v>
      </c>
      <c r="B9" s="312">
        <v>5.4047000000000001</v>
      </c>
      <c r="C9" s="312">
        <v>5.4259979999999999</v>
      </c>
      <c r="D9" s="312">
        <v>5.4490800000000004</v>
      </c>
      <c r="E9" s="312">
        <v>5.4703239999999997</v>
      </c>
      <c r="F9" s="312">
        <v>5.4906040000000003</v>
      </c>
      <c r="G9" s="312">
        <v>5.5084610000000005</v>
      </c>
      <c r="H9" s="312">
        <v>5.5237759999999998</v>
      </c>
      <c r="I9" s="312">
        <v>5.5379589999999999</v>
      </c>
      <c r="J9" s="312">
        <v>5.5519410000000002</v>
      </c>
      <c r="K9" s="312">
        <v>5.5656119999999998</v>
      </c>
      <c r="L9" s="312">
        <v>5.5788219999999997</v>
      </c>
      <c r="M9" s="312">
        <v>5.5914709999999994</v>
      </c>
      <c r="N9" s="312">
        <v>5.6035429999999993</v>
      </c>
      <c r="O9" s="312">
        <v>5.614884</v>
      </c>
      <c r="P9" s="312">
        <v>5.6253700000000002</v>
      </c>
      <c r="Q9" s="312">
        <v>5.6350609999999994</v>
      </c>
      <c r="R9" s="312">
        <v>5.6438569999999997</v>
      </c>
      <c r="S9" s="312">
        <v>5.6517850000000003</v>
      </c>
      <c r="T9" s="312">
        <v>5.6588710000000004</v>
      </c>
      <c r="U9" s="312">
        <v>5.6652089999999999</v>
      </c>
      <c r="V9" s="312">
        <v>5.6708950000000007</v>
      </c>
      <c r="W9" s="312">
        <v>5.6760450000000002</v>
      </c>
      <c r="X9" s="312">
        <v>5.6808040000000002</v>
      </c>
      <c r="Y9" s="312">
        <v>5.685244</v>
      </c>
      <c r="Z9" s="312">
        <v>5.6893950000000002</v>
      </c>
      <c r="AA9" s="312">
        <v>5.6932010000000002</v>
      </c>
    </row>
    <row r="10" spans="1:28" s="311" customFormat="1">
      <c r="A10" s="313" t="s">
        <v>6</v>
      </c>
      <c r="B10" s="314">
        <v>65.648054000000002</v>
      </c>
      <c r="C10" s="314">
        <v>66.051495999999986</v>
      </c>
      <c r="D10" s="314">
        <v>66.465641000000005</v>
      </c>
      <c r="E10" s="314">
        <v>66.867421000000007</v>
      </c>
      <c r="F10" s="314">
        <v>67.254538000000011</v>
      </c>
      <c r="G10" s="314">
        <v>67.616349</v>
      </c>
      <c r="H10" s="314">
        <v>67.961380000000005</v>
      </c>
      <c r="I10" s="314">
        <v>68.289602000000002</v>
      </c>
      <c r="J10" s="314">
        <v>68.612040000000007</v>
      </c>
      <c r="K10" s="314">
        <v>68.927521999999996</v>
      </c>
      <c r="L10" s="314">
        <v>69.234978999999996</v>
      </c>
      <c r="M10" s="314">
        <v>69.533395999999996</v>
      </c>
      <c r="N10" s="314">
        <v>69.822078000000005</v>
      </c>
      <c r="O10" s="314">
        <v>70.100869000000003</v>
      </c>
      <c r="P10" s="314">
        <v>70.369951</v>
      </c>
      <c r="Q10" s="314">
        <v>70.62965299999999</v>
      </c>
      <c r="R10" s="314">
        <v>70.880516999999998</v>
      </c>
      <c r="S10" s="314">
        <v>71.123321000000004</v>
      </c>
      <c r="T10" s="314">
        <v>71.359014000000002</v>
      </c>
      <c r="U10" s="314">
        <v>71.588730999999996</v>
      </c>
      <c r="V10" s="314">
        <v>71.813664000000003</v>
      </c>
      <c r="W10" s="314">
        <v>72.034910000000011</v>
      </c>
      <c r="X10" s="314">
        <v>72.253805</v>
      </c>
      <c r="Y10" s="314">
        <v>72.471239999999995</v>
      </c>
      <c r="Z10" s="314">
        <v>72.688254000000001</v>
      </c>
      <c r="AA10" s="314">
        <v>72.904545999999996</v>
      </c>
    </row>
    <row r="11" spans="1:28">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row>
    <row r="12" spans="1:28" s="317" customFormat="1" ht="18" customHeight="1">
      <c r="A12" s="316" t="s">
        <v>73</v>
      </c>
      <c r="B12" s="308">
        <v>2016</v>
      </c>
      <c r="C12" s="308">
        <v>2017</v>
      </c>
      <c r="D12" s="308">
        <v>2018</v>
      </c>
      <c r="E12" s="308">
        <v>2019</v>
      </c>
      <c r="F12" s="308">
        <v>2020</v>
      </c>
      <c r="G12" s="308">
        <v>2021</v>
      </c>
      <c r="H12" s="308">
        <v>2022</v>
      </c>
      <c r="I12" s="308">
        <v>2023</v>
      </c>
      <c r="J12" s="308">
        <v>2024</v>
      </c>
      <c r="K12" s="308">
        <v>2025</v>
      </c>
      <c r="L12" s="308">
        <v>2026</v>
      </c>
      <c r="M12" s="308">
        <v>2027</v>
      </c>
      <c r="N12" s="308">
        <v>2028</v>
      </c>
      <c r="O12" s="308">
        <v>2029</v>
      </c>
      <c r="P12" s="308">
        <v>2030</v>
      </c>
      <c r="Q12" s="308">
        <v>2031</v>
      </c>
      <c r="R12" s="308">
        <v>2032</v>
      </c>
      <c r="S12" s="308">
        <v>2033</v>
      </c>
      <c r="T12" s="308">
        <v>2034</v>
      </c>
      <c r="U12" s="308">
        <v>2035</v>
      </c>
      <c r="V12" s="308">
        <v>2036</v>
      </c>
      <c r="W12" s="308">
        <v>2037</v>
      </c>
      <c r="X12" s="308">
        <v>2038</v>
      </c>
      <c r="Y12" s="308">
        <v>2039</v>
      </c>
      <c r="Z12" s="308">
        <v>2040</v>
      </c>
      <c r="AA12" s="308">
        <v>2041</v>
      </c>
    </row>
    <row r="13" spans="1:28">
      <c r="A13" s="108" t="s">
        <v>6</v>
      </c>
      <c r="B13" s="298">
        <v>0</v>
      </c>
      <c r="C13" s="300">
        <v>6.1455287006677165E-3</v>
      </c>
      <c r="D13" s="300">
        <v>1.2454093460257073E-2</v>
      </c>
      <c r="E13" s="300">
        <v>1.8574305340414286E-2</v>
      </c>
      <c r="F13" s="300">
        <v>2.447115949545144E-2</v>
      </c>
      <c r="G13" s="300">
        <v>2.9982533831086563E-2</v>
      </c>
      <c r="H13" s="300">
        <v>3.5238302722575804E-2</v>
      </c>
      <c r="I13" s="300">
        <v>4.0238024420343063E-2</v>
      </c>
      <c r="J13" s="300">
        <v>4.5149639926874381E-2</v>
      </c>
      <c r="K13" s="300">
        <v>4.9955296466213515E-2</v>
      </c>
      <c r="L13" s="300">
        <v>5.4638710235035963E-2</v>
      </c>
      <c r="M13" s="300">
        <v>5.9184419998192087E-2</v>
      </c>
      <c r="N13" s="300">
        <v>6.3581838998609197E-2</v>
      </c>
      <c r="O13" s="300">
        <v>6.782859092822463E-2</v>
      </c>
      <c r="P13" s="300">
        <v>7.1927448146444653E-2</v>
      </c>
      <c r="Q13" s="300">
        <v>7.5883422226041747E-2</v>
      </c>
      <c r="R13" s="300">
        <v>7.9704769314258656E-2</v>
      </c>
      <c r="S13" s="300">
        <v>8.3403340485919089E-2</v>
      </c>
      <c r="T13" s="300">
        <v>8.6993591615069046E-2</v>
      </c>
      <c r="U13" s="300">
        <v>9.0492811866136863E-2</v>
      </c>
      <c r="V13" s="300">
        <v>9.3919158669958452E-2</v>
      </c>
      <c r="W13" s="300">
        <v>9.7289342346690261E-2</v>
      </c>
      <c r="X13" s="300">
        <v>0.10062371384230213</v>
      </c>
      <c r="Y13" s="300">
        <v>0.10393584553168922</v>
      </c>
      <c r="Z13" s="300">
        <v>0.10724156423585685</v>
      </c>
      <c r="AA13" s="300">
        <v>0.11053628489886379</v>
      </c>
      <c r="AB13" s="108"/>
    </row>
    <row r="14" spans="1:28" ht="15.75" customHeight="1">
      <c r="A14" s="310" t="s">
        <v>14</v>
      </c>
      <c r="B14" s="298">
        <v>0</v>
      </c>
      <c r="C14" s="300">
        <v>6.5222834733843034E-3</v>
      </c>
      <c r="D14" s="300">
        <v>1.3201456819541012E-2</v>
      </c>
      <c r="E14" s="300">
        <v>1.9711183313141749E-2</v>
      </c>
      <c r="F14" s="300">
        <v>2.5994721327959606E-2</v>
      </c>
      <c r="G14" s="300">
        <v>3.188933674846995E-2</v>
      </c>
      <c r="H14" s="300">
        <v>3.7564367865443891E-2</v>
      </c>
      <c r="I14" s="300">
        <v>4.2976625182132813E-2</v>
      </c>
      <c r="J14" s="300">
        <v>4.8294198528781605E-2</v>
      </c>
      <c r="K14" s="300">
        <v>5.3499555177133187E-2</v>
      </c>
      <c r="L14" s="300">
        <v>5.8579034435924791E-2</v>
      </c>
      <c r="M14" s="300">
        <v>6.3519626984602159E-2</v>
      </c>
      <c r="N14" s="300">
        <v>6.8310856610925133E-2</v>
      </c>
      <c r="O14" s="300">
        <v>7.2953917494527135E-2</v>
      </c>
      <c r="P14" s="300">
        <v>7.7453333043111472E-2</v>
      </c>
      <c r="Q14" s="300">
        <v>8.1814567533183266E-2</v>
      </c>
      <c r="R14" s="300">
        <v>8.6048766641322813E-2</v>
      </c>
      <c r="S14" s="300">
        <v>9.01692110925464E-2</v>
      </c>
      <c r="T14" s="300">
        <v>9.4190339604242071E-2</v>
      </c>
      <c r="U14" s="300">
        <v>9.8128382163247971E-2</v>
      </c>
      <c r="V14" s="300">
        <v>0.1020012514640687</v>
      </c>
      <c r="W14" s="300">
        <v>0.10582450802920253</v>
      </c>
      <c r="X14" s="300">
        <v>0.10961689686017055</v>
      </c>
      <c r="Y14" s="300">
        <v>0.11339162630746601</v>
      </c>
      <c r="Z14" s="300">
        <v>0.11716702521910149</v>
      </c>
      <c r="AA14" s="300">
        <v>0.12093878731094392</v>
      </c>
      <c r="AB14" s="310"/>
    </row>
    <row r="15" spans="1:28">
      <c r="A15" s="282" t="s">
        <v>15</v>
      </c>
      <c r="B15" s="300">
        <v>0</v>
      </c>
      <c r="C15" s="300">
        <v>4.6183497777017284E-3</v>
      </c>
      <c r="D15" s="300">
        <v>9.360213561086031E-3</v>
      </c>
      <c r="E15" s="300">
        <v>1.3922176510106387E-2</v>
      </c>
      <c r="F15" s="300">
        <v>1.8330015460731392E-2</v>
      </c>
      <c r="G15" s="300">
        <v>2.2589100587121196E-2</v>
      </c>
      <c r="H15" s="300">
        <v>2.6720912585916058E-2</v>
      </c>
      <c r="I15" s="300">
        <v>3.0715248126212114E-2</v>
      </c>
      <c r="J15" s="300">
        <v>3.4550089493952427E-2</v>
      </c>
      <c r="K15" s="300">
        <v>3.8210937218904915E-2</v>
      </c>
      <c r="L15" s="300">
        <v>4.1665570256109015E-2</v>
      </c>
      <c r="M15" s="300">
        <v>4.4898415100500119E-2</v>
      </c>
      <c r="N15" s="300">
        <v>4.7901416490838233E-2</v>
      </c>
      <c r="O15" s="300">
        <v>5.0719683890068333E-2</v>
      </c>
      <c r="P15" s="300">
        <v>5.3375235012246766E-2</v>
      </c>
      <c r="Q15" s="300">
        <v>5.5862699683213488E-2</v>
      </c>
      <c r="R15" s="300">
        <v>5.8207854738937109E-2</v>
      </c>
      <c r="S15" s="300">
        <v>6.0431643858642026E-2</v>
      </c>
      <c r="T15" s="300">
        <v>6.2563065982792876E-2</v>
      </c>
      <c r="U15" s="300">
        <v>6.4619842686118256E-2</v>
      </c>
      <c r="V15" s="300">
        <v>6.6601436951201728E-2</v>
      </c>
      <c r="W15" s="300">
        <v>6.8541680875252475E-2</v>
      </c>
      <c r="X15" s="300">
        <v>7.0436278318942169E-2</v>
      </c>
      <c r="Y15" s="300">
        <v>7.2292747526095047E-2</v>
      </c>
      <c r="Z15" s="300">
        <v>7.4104107270302824E-2</v>
      </c>
      <c r="AA15" s="300">
        <v>7.5859080185829597E-2</v>
      </c>
    </row>
    <row r="16" spans="1:28">
      <c r="A16" s="282" t="s">
        <v>16</v>
      </c>
      <c r="B16" s="300">
        <v>0</v>
      </c>
      <c r="C16" s="300">
        <v>4.1983200295520337E-3</v>
      </c>
      <c r="D16" s="300">
        <v>8.4024219841639901E-3</v>
      </c>
      <c r="E16" s="300">
        <v>1.2340876604082604E-2</v>
      </c>
      <c r="F16" s="300">
        <v>1.5986701572362382E-2</v>
      </c>
      <c r="G16" s="300">
        <v>1.9275653277227193E-2</v>
      </c>
      <c r="H16" s="300">
        <v>2.1965533302282306E-2</v>
      </c>
      <c r="I16" s="300">
        <v>2.4366959510463599E-2</v>
      </c>
      <c r="J16" s="300">
        <v>2.6751361161524479E-2</v>
      </c>
      <c r="K16" s="300">
        <v>2.9097537863578663E-2</v>
      </c>
      <c r="L16" s="300">
        <v>3.1372082938502743E-2</v>
      </c>
      <c r="M16" s="300">
        <v>3.3521352970463936E-2</v>
      </c>
      <c r="N16" s="300">
        <v>3.5518044424457551E-2</v>
      </c>
      <c r="O16" s="300">
        <v>3.7313332155533674E-2</v>
      </c>
      <c r="P16" s="300">
        <v>3.8912034434576019E-2</v>
      </c>
      <c r="Q16" s="300">
        <v>4.0306763246229615E-2</v>
      </c>
      <c r="R16" s="300">
        <v>4.1490451793199705E-2</v>
      </c>
      <c r="S16" s="300">
        <v>4.2456033278190954E-2</v>
      </c>
      <c r="T16" s="300">
        <v>4.3226314183383269E-2</v>
      </c>
      <c r="U16" s="300">
        <v>4.3836949713312957E-2</v>
      </c>
      <c r="V16" s="300">
        <v>4.4322310200279477E-2</v>
      </c>
      <c r="W16" s="300">
        <v>4.470102629169815E-2</v>
      </c>
      <c r="X16" s="300">
        <v>4.5025456531166193E-2</v>
      </c>
      <c r="Y16" s="300">
        <v>4.5319692273099649E-2</v>
      </c>
      <c r="Z16" s="300">
        <v>4.5586624480028259E-2</v>
      </c>
      <c r="AA16" s="300">
        <v>4.5830750204776539E-2</v>
      </c>
    </row>
    <row r="17" spans="1:28">
      <c r="A17" s="290" t="s">
        <v>17</v>
      </c>
      <c r="B17" s="318">
        <v>0</v>
      </c>
      <c r="C17" s="318">
        <v>3.940644254075123E-3</v>
      </c>
      <c r="D17" s="318">
        <v>8.2113715839917684E-3</v>
      </c>
      <c r="E17" s="318">
        <v>1.2142024534201655E-2</v>
      </c>
      <c r="F17" s="318">
        <v>1.5894314208004183E-2</v>
      </c>
      <c r="G17" s="318">
        <v>1.9198290376894266E-2</v>
      </c>
      <c r="H17" s="318">
        <v>2.2031935167539315E-2</v>
      </c>
      <c r="I17" s="318">
        <v>2.4656132625307563E-2</v>
      </c>
      <c r="J17" s="318">
        <v>2.7243140229800022E-2</v>
      </c>
      <c r="K17" s="318">
        <v>2.9772605324994861E-2</v>
      </c>
      <c r="L17" s="318">
        <v>3.221677428904466E-2</v>
      </c>
      <c r="M17" s="318">
        <v>3.4557144707384191E-2</v>
      </c>
      <c r="N17" s="318">
        <v>3.6790756193683133E-2</v>
      </c>
      <c r="O17" s="318">
        <v>3.888911502951134E-2</v>
      </c>
      <c r="P17" s="318">
        <v>4.0829278220807841E-2</v>
      </c>
      <c r="Q17" s="318">
        <v>4.2622347216311612E-2</v>
      </c>
      <c r="R17" s="318">
        <v>4.4249819601457921E-2</v>
      </c>
      <c r="S17" s="318">
        <v>4.571669102817922E-2</v>
      </c>
      <c r="T17" s="318">
        <v>4.7027772124262283E-2</v>
      </c>
      <c r="U17" s="318">
        <v>4.8200455159398276E-2</v>
      </c>
      <c r="V17" s="318">
        <v>4.9252502451570042E-2</v>
      </c>
      <c r="W17" s="318">
        <v>5.0205376801672648E-2</v>
      </c>
      <c r="X17" s="318">
        <v>5.1085906710825787E-2</v>
      </c>
      <c r="Y17" s="318">
        <v>5.1907413917516215E-2</v>
      </c>
      <c r="Z17" s="318">
        <v>5.2675449146113593E-2</v>
      </c>
      <c r="AA17" s="318">
        <v>5.3379651044461324E-2</v>
      </c>
      <c r="AB17" s="293"/>
    </row>
    <row r="18" spans="1:28">
      <c r="A18" s="293"/>
      <c r="B18" s="298"/>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3"/>
    </row>
    <row r="19" spans="1:28" ht="10.5" customHeight="1">
      <c r="A19" s="1421" t="s">
        <v>155</v>
      </c>
      <c r="B19" s="1421"/>
      <c r="C19" s="319"/>
      <c r="D19" s="311"/>
      <c r="E19" s="311"/>
    </row>
    <row r="20" spans="1:28">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row>
    <row r="21" spans="1:28">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row>
    <row r="22" spans="1:28">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row>
    <row r="23" spans="1:28">
      <c r="B23" s="311"/>
      <c r="C23" s="311"/>
      <c r="D23" s="311"/>
      <c r="E23" s="311"/>
    </row>
    <row r="24" spans="1:28">
      <c r="B24" s="311"/>
      <c r="C24" s="311"/>
      <c r="D24" s="311"/>
      <c r="E24" s="311"/>
    </row>
    <row r="25" spans="1:28">
      <c r="B25" s="311"/>
      <c r="C25" s="311"/>
      <c r="D25" s="311"/>
      <c r="E25" s="311"/>
    </row>
    <row r="26" spans="1:28">
      <c r="B26" s="311"/>
      <c r="C26" s="311"/>
      <c r="D26" s="311"/>
      <c r="E26" s="311"/>
    </row>
    <row r="27" spans="1:28">
      <c r="B27" s="311"/>
      <c r="C27" s="311"/>
      <c r="D27" s="311"/>
      <c r="E27" s="311"/>
      <c r="Q27" s="320"/>
    </row>
    <row r="28" spans="1:28" s="293" customFormat="1">
      <c r="A28" s="77"/>
      <c r="B28" s="30"/>
      <c r="C28" s="61"/>
      <c r="D28" s="30"/>
      <c r="E28" s="30"/>
      <c r="F28" s="30"/>
      <c r="G28" s="30"/>
      <c r="H28" s="30"/>
      <c r="I28" s="30"/>
      <c r="J28" s="30"/>
      <c r="K28" s="30"/>
      <c r="L28" s="30"/>
      <c r="M28" s="30"/>
      <c r="N28" s="30"/>
      <c r="O28" s="30"/>
      <c r="P28" s="30"/>
      <c r="Q28" s="30"/>
      <c r="R28" s="30"/>
      <c r="S28" s="30"/>
      <c r="T28" s="30"/>
      <c r="U28" s="30"/>
      <c r="V28" s="30"/>
      <c r="W28" s="30"/>
      <c r="X28" s="30"/>
      <c r="Y28" s="30"/>
      <c r="Z28" s="30"/>
      <c r="AA28" s="61"/>
    </row>
    <row r="29" spans="1:28">
      <c r="B29" s="311"/>
      <c r="C29" s="311"/>
      <c r="D29" s="311"/>
      <c r="E29" s="311"/>
    </row>
    <row r="30" spans="1:28">
      <c r="B30" s="311"/>
      <c r="C30" s="311"/>
      <c r="D30" s="311"/>
      <c r="E30" s="311"/>
      <c r="O30" s="320"/>
      <c r="P30" s="320"/>
    </row>
    <row r="31" spans="1:28">
      <c r="B31" s="311"/>
      <c r="C31" s="311"/>
      <c r="D31" s="311"/>
      <c r="E31" s="311"/>
      <c r="O31" s="320"/>
    </row>
    <row r="32" spans="1:28">
      <c r="B32" s="311"/>
      <c r="C32" s="311"/>
      <c r="D32" s="311"/>
      <c r="E32" s="311"/>
      <c r="O32" s="320"/>
    </row>
    <row r="33" spans="2:15">
      <c r="B33" s="311"/>
      <c r="C33" s="311"/>
      <c r="D33" s="311"/>
      <c r="E33" s="311"/>
      <c r="O33" s="320"/>
    </row>
    <row r="34" spans="2:15">
      <c r="B34" s="311"/>
      <c r="C34" s="311"/>
      <c r="D34" s="311"/>
      <c r="E34" s="311"/>
      <c r="O34" s="320"/>
    </row>
    <row r="35" spans="2:15">
      <c r="B35" s="311"/>
      <c r="C35" s="311"/>
      <c r="D35" s="311"/>
      <c r="E35" s="311"/>
    </row>
    <row r="36" spans="2:15">
      <c r="B36" s="311"/>
      <c r="C36" s="311"/>
      <c r="D36" s="311"/>
      <c r="E36" s="311"/>
    </row>
    <row r="37" spans="2:15">
      <c r="B37" s="311"/>
      <c r="C37" s="311"/>
      <c r="D37" s="311"/>
      <c r="E37" s="311"/>
    </row>
    <row r="38" spans="2:15">
      <c r="B38" s="311"/>
      <c r="C38" s="311"/>
      <c r="D38" s="311"/>
      <c r="E38" s="311"/>
    </row>
    <row r="39" spans="2:15">
      <c r="B39" s="311"/>
      <c r="C39" s="311"/>
      <c r="D39" s="311"/>
      <c r="E39" s="311"/>
    </row>
    <row r="40" spans="2:15">
      <c r="B40" s="311"/>
      <c r="C40" s="311"/>
      <c r="D40" s="311"/>
      <c r="E40" s="311"/>
    </row>
    <row r="41" spans="2:15">
      <c r="B41" s="311"/>
      <c r="C41" s="311"/>
      <c r="D41" s="311"/>
      <c r="E41" s="311"/>
    </row>
  </sheetData>
  <mergeCells count="6">
    <mergeCell ref="A19:B19"/>
    <mergeCell ref="K2:M2"/>
    <mergeCell ref="E1:F1"/>
    <mergeCell ref="A2:J2"/>
    <mergeCell ref="A3:J3"/>
    <mergeCell ref="A1:C1"/>
  </mergeCells>
  <phoneticPr fontId="27" type="noConversion"/>
  <hyperlinks>
    <hyperlink ref="E1:F1" location="Contents!A1" display="Back to Contents"/>
  </hyperlinks>
  <pageMargins left="0.75" right="0.75" top="1" bottom="1" header="0.5" footer="0.5"/>
  <pageSetup paperSize="9" scale="4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6"/>
  <sheetViews>
    <sheetView workbookViewId="0">
      <selection sqref="A1:E1"/>
    </sheetView>
  </sheetViews>
  <sheetFormatPr defaultColWidth="9.140625" defaultRowHeight="12.75"/>
  <cols>
    <col min="1" max="1" width="7.85546875" style="337" customWidth="1"/>
    <col min="2" max="2" width="11.140625" style="337" customWidth="1"/>
    <col min="3" max="3" width="10.85546875" style="337" customWidth="1"/>
    <col min="4" max="4" width="9.140625" style="337"/>
    <col min="5" max="5" width="26.85546875" style="337" customWidth="1"/>
    <col min="6" max="6" width="6.28515625" style="172" customWidth="1"/>
    <col min="7" max="7" width="9.140625" style="172"/>
    <col min="8" max="16384" width="9.140625" style="337"/>
  </cols>
  <sheetData>
    <row r="1" spans="1:9" s="107" customFormat="1" ht="18" customHeight="1">
      <c r="A1" s="1435" t="s">
        <v>269</v>
      </c>
      <c r="B1" s="1435"/>
      <c r="C1" s="1435"/>
      <c r="D1" s="1435"/>
      <c r="E1" s="1435"/>
      <c r="F1" s="356"/>
      <c r="G1" s="1436" t="s">
        <v>251</v>
      </c>
      <c r="H1" s="1436"/>
      <c r="I1" s="357"/>
    </row>
    <row r="2" spans="1:9" s="107" customFormat="1" ht="12.75" customHeight="1">
      <c r="A2" s="356"/>
      <c r="B2" s="356"/>
      <c r="C2" s="356"/>
      <c r="D2" s="356"/>
      <c r="E2" s="356"/>
      <c r="F2" s="356"/>
      <c r="G2" s="176"/>
      <c r="H2" s="357"/>
      <c r="I2" s="357"/>
    </row>
    <row r="3" spans="1:9" s="353" customFormat="1" ht="18" customHeight="1">
      <c r="A3" s="1434" t="s">
        <v>267</v>
      </c>
      <c r="B3" s="1435"/>
      <c r="C3" s="1435"/>
      <c r="D3" s="1435"/>
      <c r="E3" s="1435"/>
      <c r="F3" s="355"/>
      <c r="G3" s="354"/>
    </row>
    <row r="4" spans="1:9" s="353" customFormat="1" ht="15" customHeight="1">
      <c r="A4" s="356"/>
      <c r="B4" s="356"/>
      <c r="C4" s="356"/>
      <c r="F4" s="355"/>
      <c r="G4" s="354"/>
    </row>
    <row r="5" spans="1:9" s="349" customFormat="1" ht="26.45" customHeight="1">
      <c r="A5" s="352" t="s">
        <v>5</v>
      </c>
      <c r="B5" s="352" t="s">
        <v>9</v>
      </c>
      <c r="C5" s="352" t="s">
        <v>10</v>
      </c>
      <c r="F5" s="351" t="s">
        <v>5</v>
      </c>
      <c r="G5" s="350" t="s">
        <v>268</v>
      </c>
    </row>
    <row r="6" spans="1:9">
      <c r="A6" s="337">
        <v>1951</v>
      </c>
      <c r="B6" s="339">
        <v>90639</v>
      </c>
      <c r="C6" s="339">
        <v>65778</v>
      </c>
      <c r="F6" s="172">
        <v>1951</v>
      </c>
      <c r="G6" s="344">
        <f t="shared" ref="G6:G37" si="0">IF(B6&lt;C6,B6,C6)</f>
        <v>65778</v>
      </c>
      <c r="H6" s="337" t="s">
        <v>76</v>
      </c>
    </row>
    <row r="7" spans="1:9">
      <c r="A7" s="337">
        <v>1952</v>
      </c>
      <c r="B7" s="339">
        <v>90422</v>
      </c>
      <c r="C7" s="339">
        <v>61510</v>
      </c>
      <c r="G7" s="344">
        <f t="shared" si="0"/>
        <v>61510</v>
      </c>
    </row>
    <row r="8" spans="1:9">
      <c r="A8" s="337">
        <v>1953</v>
      </c>
      <c r="B8" s="339">
        <v>90913</v>
      </c>
      <c r="C8" s="339">
        <v>58878</v>
      </c>
      <c r="G8" s="344">
        <f t="shared" si="0"/>
        <v>58878</v>
      </c>
    </row>
    <row r="9" spans="1:9">
      <c r="A9" s="337">
        <v>1954</v>
      </c>
      <c r="B9" s="339">
        <v>92315</v>
      </c>
      <c r="C9" s="339">
        <v>61380</v>
      </c>
      <c r="G9" s="344">
        <f t="shared" si="0"/>
        <v>61380</v>
      </c>
    </row>
    <row r="10" spans="1:9">
      <c r="A10" s="337">
        <v>1955</v>
      </c>
      <c r="B10" s="339">
        <v>92539</v>
      </c>
      <c r="C10" s="339">
        <v>61645</v>
      </c>
      <c r="G10" s="344">
        <f t="shared" si="0"/>
        <v>61645</v>
      </c>
    </row>
    <row r="11" spans="1:9">
      <c r="A11" s="337">
        <v>1956</v>
      </c>
      <c r="B11" s="339">
        <v>95313</v>
      </c>
      <c r="C11" s="339">
        <v>61792</v>
      </c>
      <c r="F11" s="172">
        <v>1956</v>
      </c>
      <c r="G11" s="344">
        <f t="shared" si="0"/>
        <v>61792</v>
      </c>
    </row>
    <row r="12" spans="1:9">
      <c r="A12" s="337">
        <v>1957</v>
      </c>
      <c r="B12" s="339">
        <v>97977</v>
      </c>
      <c r="C12" s="339">
        <v>61143</v>
      </c>
      <c r="G12" s="344">
        <f t="shared" si="0"/>
        <v>61143</v>
      </c>
    </row>
    <row r="13" spans="1:9">
      <c r="A13" s="337">
        <v>1958</v>
      </c>
      <c r="B13" s="339">
        <v>99481</v>
      </c>
      <c r="C13" s="339">
        <v>62065</v>
      </c>
      <c r="G13" s="344">
        <f t="shared" si="0"/>
        <v>62065</v>
      </c>
    </row>
    <row r="14" spans="1:9">
      <c r="A14" s="337">
        <v>1959</v>
      </c>
      <c r="B14" s="339">
        <v>99251</v>
      </c>
      <c r="C14" s="339">
        <v>63061</v>
      </c>
      <c r="G14" s="344">
        <f t="shared" si="0"/>
        <v>63061</v>
      </c>
    </row>
    <row r="15" spans="1:9">
      <c r="A15" s="337">
        <v>1960</v>
      </c>
      <c r="B15" s="339">
        <v>101292</v>
      </c>
      <c r="C15" s="339">
        <v>61764</v>
      </c>
      <c r="G15" s="344">
        <f t="shared" si="0"/>
        <v>61764</v>
      </c>
    </row>
    <row r="16" spans="1:9">
      <c r="A16" s="337">
        <v>1961</v>
      </c>
      <c r="B16" s="339">
        <v>101169</v>
      </c>
      <c r="C16" s="339">
        <v>63928</v>
      </c>
      <c r="F16" s="172">
        <v>1961</v>
      </c>
      <c r="G16" s="344">
        <f t="shared" si="0"/>
        <v>63928</v>
      </c>
    </row>
    <row r="17" spans="1:9">
      <c r="A17" s="337">
        <v>1962</v>
      </c>
      <c r="B17" s="339">
        <v>104334</v>
      </c>
      <c r="C17" s="339">
        <v>63189</v>
      </c>
      <c r="G17" s="344">
        <f t="shared" si="0"/>
        <v>63189</v>
      </c>
    </row>
    <row r="18" spans="1:9">
      <c r="A18" s="337">
        <v>1963</v>
      </c>
      <c r="B18" s="339">
        <v>102691</v>
      </c>
      <c r="C18" s="339">
        <v>65521</v>
      </c>
      <c r="G18" s="344">
        <f t="shared" si="0"/>
        <v>65521</v>
      </c>
    </row>
    <row r="19" spans="1:9">
      <c r="A19" s="337">
        <v>1964</v>
      </c>
      <c r="B19" s="339">
        <v>104355</v>
      </c>
      <c r="C19" s="339">
        <v>61039</v>
      </c>
      <c r="G19" s="344">
        <f t="shared" si="0"/>
        <v>61039</v>
      </c>
    </row>
    <row r="20" spans="1:9">
      <c r="A20" s="337">
        <v>1965</v>
      </c>
      <c r="B20" s="339">
        <v>100660</v>
      </c>
      <c r="C20" s="339">
        <v>62868</v>
      </c>
      <c r="G20" s="344">
        <f t="shared" si="0"/>
        <v>62868</v>
      </c>
    </row>
    <row r="21" spans="1:9">
      <c r="A21" s="337">
        <v>1966</v>
      </c>
      <c r="B21" s="339">
        <v>96536</v>
      </c>
      <c r="C21" s="339">
        <v>63689</v>
      </c>
      <c r="F21" s="172">
        <v>1966</v>
      </c>
      <c r="G21" s="344">
        <f t="shared" si="0"/>
        <v>63689</v>
      </c>
    </row>
    <row r="22" spans="1:9">
      <c r="A22" s="337">
        <v>1967</v>
      </c>
      <c r="B22" s="339">
        <v>96221</v>
      </c>
      <c r="C22" s="339">
        <v>59523</v>
      </c>
      <c r="G22" s="344">
        <f t="shared" si="0"/>
        <v>59523</v>
      </c>
    </row>
    <row r="23" spans="1:9">
      <c r="A23" s="337">
        <v>1968</v>
      </c>
      <c r="B23" s="339">
        <v>94786</v>
      </c>
      <c r="C23" s="339">
        <v>63311</v>
      </c>
      <c r="G23" s="344">
        <f t="shared" si="0"/>
        <v>63311</v>
      </c>
    </row>
    <row r="24" spans="1:9">
      <c r="A24" s="337">
        <v>1969</v>
      </c>
      <c r="B24" s="339">
        <v>90290</v>
      </c>
      <c r="C24" s="339">
        <v>63821</v>
      </c>
      <c r="G24" s="344">
        <f t="shared" si="0"/>
        <v>63821</v>
      </c>
    </row>
    <row r="25" spans="1:9">
      <c r="A25" s="337">
        <v>1970</v>
      </c>
      <c r="B25" s="339">
        <v>87335</v>
      </c>
      <c r="C25" s="339">
        <v>63640</v>
      </c>
      <c r="G25" s="344">
        <f t="shared" si="0"/>
        <v>63640</v>
      </c>
    </row>
    <row r="26" spans="1:9">
      <c r="A26" s="337">
        <v>1971</v>
      </c>
      <c r="B26" s="339">
        <v>86728</v>
      </c>
      <c r="C26" s="339">
        <v>61614</v>
      </c>
      <c r="F26" s="172">
        <v>1971</v>
      </c>
      <c r="G26" s="344">
        <f t="shared" si="0"/>
        <v>61614</v>
      </c>
      <c r="I26" s="348"/>
    </row>
    <row r="27" spans="1:9">
      <c r="A27" s="337">
        <v>1972</v>
      </c>
      <c r="B27" s="339">
        <v>78550</v>
      </c>
      <c r="C27" s="339">
        <v>65017</v>
      </c>
      <c r="G27" s="344">
        <f t="shared" si="0"/>
        <v>65017</v>
      </c>
      <c r="I27" s="348"/>
    </row>
    <row r="28" spans="1:9">
      <c r="A28" s="337">
        <v>1973</v>
      </c>
      <c r="B28" s="339">
        <v>74392</v>
      </c>
      <c r="C28" s="339">
        <v>64545</v>
      </c>
      <c r="G28" s="344">
        <f t="shared" si="0"/>
        <v>64545</v>
      </c>
      <c r="I28" s="348"/>
    </row>
    <row r="29" spans="1:9">
      <c r="A29" s="337">
        <v>1974</v>
      </c>
      <c r="B29" s="339">
        <v>70093</v>
      </c>
      <c r="C29" s="339">
        <v>64740</v>
      </c>
      <c r="G29" s="344">
        <f t="shared" si="0"/>
        <v>64740</v>
      </c>
      <c r="I29" s="348"/>
    </row>
    <row r="30" spans="1:9">
      <c r="A30" s="337">
        <v>1975</v>
      </c>
      <c r="B30" s="339">
        <v>67943</v>
      </c>
      <c r="C30" s="339">
        <v>63125</v>
      </c>
      <c r="G30" s="344">
        <f t="shared" si="0"/>
        <v>63125</v>
      </c>
      <c r="I30" s="348"/>
    </row>
    <row r="31" spans="1:9">
      <c r="A31" s="337">
        <v>1976</v>
      </c>
      <c r="B31" s="339">
        <v>64895</v>
      </c>
      <c r="C31" s="339">
        <v>65253</v>
      </c>
      <c r="F31" s="172">
        <v>1976</v>
      </c>
      <c r="G31" s="344">
        <f t="shared" si="0"/>
        <v>64895</v>
      </c>
      <c r="I31" s="347"/>
    </row>
    <row r="32" spans="1:9">
      <c r="A32" s="337">
        <v>1977</v>
      </c>
      <c r="B32" s="339">
        <v>62342</v>
      </c>
      <c r="C32" s="339">
        <v>62294</v>
      </c>
      <c r="G32" s="344">
        <f t="shared" si="0"/>
        <v>62294</v>
      </c>
      <c r="I32" s="347"/>
    </row>
    <row r="33" spans="1:9">
      <c r="A33" s="337">
        <v>1978</v>
      </c>
      <c r="B33" s="339">
        <v>64295</v>
      </c>
      <c r="C33" s="339">
        <v>65123</v>
      </c>
      <c r="G33" s="344">
        <f t="shared" si="0"/>
        <v>64295</v>
      </c>
      <c r="I33" s="347"/>
    </row>
    <row r="34" spans="1:9">
      <c r="A34" s="337">
        <v>1979</v>
      </c>
      <c r="B34" s="339">
        <v>68366</v>
      </c>
      <c r="C34" s="339">
        <v>65747</v>
      </c>
      <c r="G34" s="344">
        <f t="shared" si="0"/>
        <v>65747</v>
      </c>
      <c r="I34" s="347"/>
    </row>
    <row r="35" spans="1:9">
      <c r="A35" s="337">
        <v>1980</v>
      </c>
      <c r="B35" s="339">
        <v>68892</v>
      </c>
      <c r="C35" s="339">
        <v>63299</v>
      </c>
      <c r="G35" s="344">
        <f t="shared" si="0"/>
        <v>63299</v>
      </c>
      <c r="I35" s="347"/>
    </row>
    <row r="36" spans="1:9">
      <c r="A36" s="337">
        <v>1981</v>
      </c>
      <c r="B36" s="339">
        <v>69054</v>
      </c>
      <c r="C36" s="339">
        <v>63828</v>
      </c>
      <c r="F36" s="172">
        <v>1981</v>
      </c>
      <c r="G36" s="344">
        <f t="shared" si="0"/>
        <v>63828</v>
      </c>
      <c r="I36" s="347"/>
    </row>
    <row r="37" spans="1:9">
      <c r="A37" s="337">
        <v>1982</v>
      </c>
      <c r="B37" s="339">
        <v>66196</v>
      </c>
      <c r="C37" s="339">
        <v>65022</v>
      </c>
      <c r="G37" s="344">
        <f t="shared" si="0"/>
        <v>65022</v>
      </c>
      <c r="I37" s="347"/>
    </row>
    <row r="38" spans="1:9">
      <c r="A38" s="337">
        <v>1983</v>
      </c>
      <c r="B38" s="339">
        <v>65078</v>
      </c>
      <c r="C38" s="339">
        <v>63454</v>
      </c>
      <c r="G38" s="344">
        <f t="shared" ref="G38:G72" si="1">IF(B38&lt;C38,B38,C38)</f>
        <v>63454</v>
      </c>
      <c r="I38" s="347"/>
    </row>
    <row r="39" spans="1:9">
      <c r="A39" s="337">
        <v>1984</v>
      </c>
      <c r="B39" s="339">
        <v>65106</v>
      </c>
      <c r="C39" s="339">
        <v>62345</v>
      </c>
      <c r="G39" s="344">
        <f t="shared" si="1"/>
        <v>62345</v>
      </c>
      <c r="I39" s="347"/>
    </row>
    <row r="40" spans="1:9">
      <c r="A40" s="337">
        <v>1985</v>
      </c>
      <c r="B40" s="339">
        <v>66676</v>
      </c>
      <c r="C40" s="339">
        <v>63967</v>
      </c>
      <c r="G40" s="344">
        <f t="shared" si="1"/>
        <v>63967</v>
      </c>
      <c r="I40" s="347"/>
    </row>
    <row r="41" spans="1:9">
      <c r="A41" s="337">
        <v>1986</v>
      </c>
      <c r="B41" s="339">
        <v>65812</v>
      </c>
      <c r="C41" s="339">
        <v>63467</v>
      </c>
      <c r="F41" s="172">
        <v>1986</v>
      </c>
      <c r="G41" s="344">
        <f t="shared" si="1"/>
        <v>63467</v>
      </c>
      <c r="I41" s="347"/>
    </row>
    <row r="42" spans="1:9">
      <c r="A42" s="337">
        <v>1987</v>
      </c>
      <c r="B42" s="339">
        <v>66241</v>
      </c>
      <c r="C42" s="339">
        <v>62014</v>
      </c>
      <c r="G42" s="344">
        <f t="shared" si="1"/>
        <v>62014</v>
      </c>
      <c r="I42" s="347"/>
    </row>
    <row r="43" spans="1:9">
      <c r="A43" s="337">
        <v>1988</v>
      </c>
      <c r="B43" s="339">
        <v>66212</v>
      </c>
      <c r="C43" s="339">
        <v>61957</v>
      </c>
      <c r="G43" s="344">
        <f t="shared" si="1"/>
        <v>61957</v>
      </c>
      <c r="I43" s="347"/>
    </row>
    <row r="44" spans="1:9">
      <c r="A44" s="337">
        <v>1989</v>
      </c>
      <c r="B44" s="339">
        <v>63480</v>
      </c>
      <c r="C44" s="339">
        <v>65017</v>
      </c>
      <c r="G44" s="344">
        <f t="shared" si="1"/>
        <v>63480</v>
      </c>
      <c r="I44" s="347"/>
    </row>
    <row r="45" spans="1:9">
      <c r="A45" s="337">
        <v>1990</v>
      </c>
      <c r="B45" s="339">
        <v>65973</v>
      </c>
      <c r="C45" s="339">
        <v>61527</v>
      </c>
      <c r="G45" s="344">
        <f t="shared" si="1"/>
        <v>61527</v>
      </c>
      <c r="I45" s="347"/>
    </row>
    <row r="46" spans="1:9">
      <c r="A46" s="337">
        <v>1991</v>
      </c>
      <c r="B46" s="339">
        <v>67024</v>
      </c>
      <c r="C46" s="339">
        <v>61041</v>
      </c>
      <c r="F46" s="172">
        <v>1991</v>
      </c>
      <c r="G46" s="344">
        <f t="shared" si="1"/>
        <v>61041</v>
      </c>
      <c r="I46" s="347"/>
    </row>
    <row r="47" spans="1:9">
      <c r="A47" s="337">
        <v>1992</v>
      </c>
      <c r="B47" s="339">
        <v>65789</v>
      </c>
      <c r="C47" s="339">
        <v>60937</v>
      </c>
      <c r="G47" s="344">
        <f t="shared" si="1"/>
        <v>60937</v>
      </c>
      <c r="I47" s="347"/>
    </row>
    <row r="48" spans="1:9">
      <c r="A48" s="337">
        <v>1993</v>
      </c>
      <c r="B48" s="339">
        <v>63337</v>
      </c>
      <c r="C48" s="339">
        <v>64049</v>
      </c>
      <c r="G48" s="344">
        <f t="shared" si="1"/>
        <v>63337</v>
      </c>
      <c r="I48" s="347"/>
    </row>
    <row r="49" spans="1:9">
      <c r="A49" s="337">
        <v>1994</v>
      </c>
      <c r="B49" s="339">
        <v>61656</v>
      </c>
      <c r="C49" s="339">
        <v>59328</v>
      </c>
      <c r="G49" s="344">
        <f t="shared" si="1"/>
        <v>59328</v>
      </c>
      <c r="I49" s="347"/>
    </row>
    <row r="50" spans="1:9">
      <c r="A50" s="337">
        <v>1995</v>
      </c>
      <c r="B50" s="339">
        <v>60051</v>
      </c>
      <c r="C50" s="339">
        <v>60500</v>
      </c>
      <c r="G50" s="344">
        <f t="shared" si="1"/>
        <v>60051</v>
      </c>
      <c r="I50" s="347"/>
    </row>
    <row r="51" spans="1:9">
      <c r="A51" s="337">
        <v>1996</v>
      </c>
      <c r="B51" s="339">
        <v>59296</v>
      </c>
      <c r="C51" s="339">
        <v>60654</v>
      </c>
      <c r="F51" s="172">
        <v>1996</v>
      </c>
      <c r="G51" s="344">
        <f t="shared" si="1"/>
        <v>59296</v>
      </c>
      <c r="I51" s="347"/>
    </row>
    <row r="52" spans="1:9">
      <c r="A52" s="337">
        <v>1997</v>
      </c>
      <c r="B52" s="339">
        <v>59440</v>
      </c>
      <c r="C52" s="339">
        <v>59494</v>
      </c>
      <c r="G52" s="344">
        <f t="shared" si="1"/>
        <v>59440</v>
      </c>
      <c r="I52" s="347"/>
    </row>
    <row r="53" spans="1:9">
      <c r="A53" s="337">
        <v>1998</v>
      </c>
      <c r="B53" s="339">
        <v>57319</v>
      </c>
      <c r="C53" s="339">
        <v>59164</v>
      </c>
      <c r="G53" s="344">
        <f t="shared" si="1"/>
        <v>57319</v>
      </c>
      <c r="I53" s="347"/>
    </row>
    <row r="54" spans="1:9">
      <c r="A54" s="337">
        <v>1999</v>
      </c>
      <c r="B54" s="339">
        <v>55147</v>
      </c>
      <c r="C54" s="339">
        <v>60281</v>
      </c>
      <c r="G54" s="344">
        <f t="shared" si="1"/>
        <v>55147</v>
      </c>
      <c r="I54" s="347"/>
    </row>
    <row r="55" spans="1:9">
      <c r="A55" s="337">
        <v>2000</v>
      </c>
      <c r="B55" s="339">
        <v>53076</v>
      </c>
      <c r="C55" s="339">
        <v>57799</v>
      </c>
      <c r="G55" s="344">
        <f t="shared" si="1"/>
        <v>53076</v>
      </c>
      <c r="I55" s="347"/>
    </row>
    <row r="56" spans="1:9">
      <c r="A56" s="337">
        <v>2001</v>
      </c>
      <c r="B56" s="339">
        <v>52527</v>
      </c>
      <c r="C56" s="339">
        <v>57382</v>
      </c>
      <c r="F56" s="172">
        <v>2001</v>
      </c>
      <c r="G56" s="344">
        <f t="shared" si="1"/>
        <v>52527</v>
      </c>
      <c r="I56" s="347"/>
    </row>
    <row r="57" spans="1:9">
      <c r="A57" s="337">
        <v>2002</v>
      </c>
      <c r="B57" s="339">
        <v>51270</v>
      </c>
      <c r="C57" s="339">
        <v>58103</v>
      </c>
      <c r="G57" s="344">
        <f t="shared" si="1"/>
        <v>51270</v>
      </c>
      <c r="I57" s="347"/>
    </row>
    <row r="58" spans="1:9">
      <c r="A58" s="337">
        <v>2003</v>
      </c>
      <c r="B58" s="339">
        <v>52432</v>
      </c>
      <c r="C58" s="339">
        <v>58472</v>
      </c>
      <c r="G58" s="344">
        <f t="shared" si="1"/>
        <v>52432</v>
      </c>
      <c r="I58" s="347"/>
    </row>
    <row r="59" spans="1:9">
      <c r="A59" s="337">
        <v>2004</v>
      </c>
      <c r="B59" s="339">
        <v>53957</v>
      </c>
      <c r="C59" s="339">
        <v>56187</v>
      </c>
      <c r="G59" s="344">
        <f t="shared" si="1"/>
        <v>53957</v>
      </c>
      <c r="I59" s="347"/>
    </row>
    <row r="60" spans="1:9">
      <c r="A60" s="337">
        <v>2005</v>
      </c>
      <c r="B60" s="339">
        <v>54386</v>
      </c>
      <c r="C60" s="339">
        <v>55747</v>
      </c>
      <c r="G60" s="344">
        <f t="shared" si="1"/>
        <v>54386</v>
      </c>
      <c r="I60" s="347"/>
    </row>
    <row r="61" spans="1:9">
      <c r="A61" s="337">
        <v>2006</v>
      </c>
      <c r="B61" s="339">
        <v>55690</v>
      </c>
      <c r="C61" s="339">
        <v>55093</v>
      </c>
      <c r="F61" s="172">
        <v>2006</v>
      </c>
      <c r="G61" s="344">
        <f t="shared" si="1"/>
        <v>55093</v>
      </c>
      <c r="I61" s="347"/>
    </row>
    <row r="62" spans="1:9">
      <c r="A62" s="337">
        <v>2007</v>
      </c>
      <c r="B62" s="339">
        <v>57781</v>
      </c>
      <c r="C62" s="339">
        <v>55986</v>
      </c>
      <c r="G62" s="344">
        <f t="shared" si="1"/>
        <v>55986</v>
      </c>
      <c r="I62" s="347"/>
    </row>
    <row r="63" spans="1:9">
      <c r="A63" s="337">
        <v>2008</v>
      </c>
      <c r="B63" s="339">
        <v>60041</v>
      </c>
      <c r="C63" s="339">
        <v>55700</v>
      </c>
      <c r="G63" s="344">
        <f t="shared" si="1"/>
        <v>55700</v>
      </c>
      <c r="I63" s="347"/>
    </row>
    <row r="64" spans="1:9">
      <c r="A64" s="337">
        <v>2009</v>
      </c>
      <c r="B64" s="339">
        <v>59046</v>
      </c>
      <c r="C64" s="339">
        <v>53856</v>
      </c>
      <c r="G64" s="344">
        <f t="shared" si="1"/>
        <v>53856</v>
      </c>
      <c r="I64" s="347"/>
    </row>
    <row r="65" spans="1:9">
      <c r="A65" s="337">
        <v>2010</v>
      </c>
      <c r="B65" s="339">
        <v>58791</v>
      </c>
      <c r="C65" s="339">
        <v>53967</v>
      </c>
      <c r="G65" s="344">
        <f t="shared" si="1"/>
        <v>53967</v>
      </c>
      <c r="I65" s="347"/>
    </row>
    <row r="66" spans="1:9">
      <c r="A66" s="337">
        <v>2011</v>
      </c>
      <c r="B66" s="339">
        <v>58590</v>
      </c>
      <c r="C66" s="339">
        <v>53661</v>
      </c>
      <c r="F66" s="172">
        <v>2011</v>
      </c>
      <c r="G66" s="344">
        <f t="shared" si="1"/>
        <v>53661</v>
      </c>
    </row>
    <row r="67" spans="1:9">
      <c r="A67" s="337">
        <v>2012</v>
      </c>
      <c r="B67" s="339">
        <v>58027</v>
      </c>
      <c r="C67" s="339">
        <v>54937</v>
      </c>
      <c r="G67" s="344">
        <f t="shared" si="1"/>
        <v>54937</v>
      </c>
    </row>
    <row r="68" spans="1:9">
      <c r="A68" s="337">
        <v>2013</v>
      </c>
      <c r="B68" s="339">
        <v>56014</v>
      </c>
      <c r="C68" s="339">
        <v>54700</v>
      </c>
      <c r="G68" s="344">
        <f t="shared" si="1"/>
        <v>54700</v>
      </c>
    </row>
    <row r="69" spans="1:9">
      <c r="A69" s="337">
        <v>2014</v>
      </c>
      <c r="B69" s="346">
        <v>56725</v>
      </c>
      <c r="C69" s="345">
        <v>54239</v>
      </c>
      <c r="G69" s="344">
        <f t="shared" si="1"/>
        <v>54239</v>
      </c>
    </row>
    <row r="70" spans="1:9">
      <c r="A70" s="337">
        <v>2015</v>
      </c>
      <c r="B70" s="346">
        <v>55098</v>
      </c>
      <c r="C70" s="345">
        <v>57579</v>
      </c>
      <c r="D70" s="339"/>
      <c r="G70" s="344">
        <f t="shared" si="1"/>
        <v>55098</v>
      </c>
    </row>
    <row r="71" spans="1:9">
      <c r="A71" s="337">
        <v>2016</v>
      </c>
      <c r="B71" s="346">
        <v>54488</v>
      </c>
      <c r="C71" s="345">
        <v>56728</v>
      </c>
      <c r="D71" s="339"/>
      <c r="G71" s="344">
        <f t="shared" si="1"/>
        <v>54488</v>
      </c>
    </row>
    <row r="72" spans="1:9" s="340" customFormat="1">
      <c r="A72" s="343">
        <v>2017</v>
      </c>
      <c r="B72" s="342">
        <v>52861</v>
      </c>
      <c r="C72" s="341">
        <v>57883</v>
      </c>
      <c r="F72" s="161">
        <v>2017</v>
      </c>
      <c r="G72" s="161">
        <f t="shared" si="1"/>
        <v>52861</v>
      </c>
    </row>
    <row r="74" spans="1:9" ht="10.5" customHeight="1">
      <c r="A74" s="1437" t="s">
        <v>155</v>
      </c>
      <c r="B74" s="1437"/>
      <c r="C74" s="1437"/>
    </row>
    <row r="75" spans="1:9">
      <c r="B75" s="339"/>
    </row>
    <row r="76" spans="1:9">
      <c r="B76" s="338"/>
    </row>
  </sheetData>
  <mergeCells count="4">
    <mergeCell ref="A3:E3"/>
    <mergeCell ref="A1:E1"/>
    <mergeCell ref="G1:H1"/>
    <mergeCell ref="A74:C74"/>
  </mergeCells>
  <hyperlinks>
    <hyperlink ref="G1:H1" location="Contents!A1" display="back to contents"/>
  </hyperlinks>
  <pageMargins left="0.15748031496062992" right="0.15748031496062992" top="0.98425196850393704" bottom="0.98425196850393704" header="0.51181102362204722" footer="0.51181102362204722"/>
  <pageSetup paperSize="9" scale="49" orientation="landscape" r:id="rId1"/>
  <headerFooter alignWithMargins="0">
    <oddFooter>&amp;L© Crown Copyright 2015</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8"/>
  <sheetViews>
    <sheetView zoomScaleNormal="100" workbookViewId="0">
      <selection sqref="A1:D1"/>
    </sheetView>
  </sheetViews>
  <sheetFormatPr defaultColWidth="9.140625" defaultRowHeight="12.75"/>
  <cols>
    <col min="1" max="1" width="9.140625" style="358"/>
    <col min="2" max="2" width="13.140625" style="337" customWidth="1"/>
    <col min="3" max="3" width="19.5703125" style="337" customWidth="1"/>
    <col min="4" max="4" width="13.7109375" style="337" customWidth="1"/>
    <col min="5" max="5" width="11.85546875" style="337" customWidth="1"/>
    <col min="6" max="6" width="24.5703125" style="337" customWidth="1"/>
    <col min="7" max="7" width="6.28515625" style="337" customWidth="1"/>
    <col min="8" max="8" width="9.140625" style="337"/>
    <col min="9" max="9" width="15.28515625" style="337" customWidth="1"/>
    <col min="10" max="16384" width="9.140625" style="337"/>
  </cols>
  <sheetData>
    <row r="1" spans="1:13" s="107" customFormat="1" ht="18" customHeight="1">
      <c r="A1" s="1435" t="s">
        <v>269</v>
      </c>
      <c r="B1" s="1435"/>
      <c r="C1" s="1435"/>
      <c r="D1" s="1435"/>
      <c r="E1" s="356"/>
      <c r="F1" s="376" t="s">
        <v>251</v>
      </c>
      <c r="G1" s="356" t="s">
        <v>76</v>
      </c>
      <c r="J1" s="357"/>
      <c r="K1" s="357"/>
    </row>
    <row r="2" spans="1:13" s="107" customFormat="1" ht="12.75" customHeight="1">
      <c r="A2" s="356"/>
      <c r="B2" s="356"/>
      <c r="C2" s="356"/>
      <c r="D2" s="356"/>
      <c r="E2" s="356"/>
      <c r="F2" s="376"/>
      <c r="G2" s="356"/>
      <c r="J2" s="357"/>
      <c r="K2" s="357"/>
    </row>
    <row r="3" spans="1:13" ht="18" customHeight="1">
      <c r="A3" s="1438" t="s">
        <v>965</v>
      </c>
      <c r="B3" s="1438"/>
      <c r="C3" s="1438"/>
      <c r="D3" s="1438"/>
      <c r="E3" s="1439"/>
      <c r="F3" s="1439"/>
      <c r="G3" s="1439"/>
      <c r="H3" s="1439"/>
      <c r="I3" s="375"/>
    </row>
    <row r="4" spans="1:13" ht="15" customHeight="1">
      <c r="A4" s="374"/>
      <c r="B4" s="373"/>
      <c r="C4" s="373"/>
      <c r="D4" s="373"/>
      <c r="E4" s="373"/>
      <c r="F4" s="373"/>
      <c r="G4" s="356"/>
    </row>
    <row r="5" spans="1:13" s="324" customFormat="1" ht="40.5" customHeight="1">
      <c r="A5" s="352" t="s">
        <v>5</v>
      </c>
      <c r="B5" s="215" t="s">
        <v>273</v>
      </c>
      <c r="C5" s="215" t="s">
        <v>272</v>
      </c>
      <c r="D5" s="215" t="s">
        <v>271</v>
      </c>
      <c r="E5" s="372"/>
      <c r="F5" s="372"/>
      <c r="G5" s="317"/>
      <c r="I5" s="372"/>
      <c r="J5" s="372"/>
      <c r="K5" s="317"/>
      <c r="L5" s="372"/>
      <c r="M5" s="372"/>
    </row>
    <row r="6" spans="1:13">
      <c r="A6" s="358">
        <v>1951</v>
      </c>
      <c r="B6" s="339">
        <v>1132622</v>
      </c>
      <c r="C6" s="367">
        <v>80</v>
      </c>
      <c r="D6" s="339">
        <v>90639</v>
      </c>
      <c r="E6" s="339"/>
      <c r="F6" s="326"/>
      <c r="G6" s="366">
        <v>1951</v>
      </c>
    </row>
    <row r="7" spans="1:13">
      <c r="A7" s="358">
        <v>1952</v>
      </c>
      <c r="B7" s="339">
        <v>1123660</v>
      </c>
      <c r="C7" s="367">
        <v>80.5</v>
      </c>
      <c r="D7" s="339">
        <v>90422</v>
      </c>
      <c r="E7" s="339"/>
      <c r="G7" s="366"/>
    </row>
    <row r="8" spans="1:13">
      <c r="A8" s="358">
        <v>1953</v>
      </c>
      <c r="B8" s="339">
        <v>1111911</v>
      </c>
      <c r="C8" s="367">
        <v>81.8</v>
      </c>
      <c r="D8" s="339">
        <v>90913</v>
      </c>
      <c r="E8" s="339"/>
      <c r="G8" s="366"/>
    </row>
    <row r="9" spans="1:13">
      <c r="A9" s="358">
        <v>1954</v>
      </c>
      <c r="B9" s="339">
        <v>1101299</v>
      </c>
      <c r="C9" s="367">
        <v>83.8</v>
      </c>
      <c r="D9" s="339">
        <v>92315</v>
      </c>
      <c r="E9" s="339"/>
      <c r="G9" s="366"/>
    </row>
    <row r="10" spans="1:13">
      <c r="A10" s="358">
        <v>1955</v>
      </c>
      <c r="B10" s="339">
        <v>1092634</v>
      </c>
      <c r="C10" s="367">
        <v>84.7</v>
      </c>
      <c r="D10" s="339">
        <v>92539</v>
      </c>
      <c r="E10" s="339"/>
      <c r="G10" s="366"/>
    </row>
    <row r="11" spans="1:13">
      <c r="A11" s="358">
        <v>1956</v>
      </c>
      <c r="B11" s="339">
        <v>1080681</v>
      </c>
      <c r="C11" s="367">
        <v>88.2</v>
      </c>
      <c r="D11" s="339">
        <v>95313</v>
      </c>
      <c r="E11" s="339"/>
      <c r="G11" s="366">
        <v>1956</v>
      </c>
    </row>
    <row r="12" spans="1:13">
      <c r="A12" s="358">
        <v>1957</v>
      </c>
      <c r="B12" s="339">
        <v>1069241</v>
      </c>
      <c r="C12" s="367">
        <v>91.6</v>
      </c>
      <c r="D12" s="339">
        <v>97977</v>
      </c>
      <c r="E12" s="339"/>
      <c r="G12" s="366"/>
    </row>
    <row r="13" spans="1:13">
      <c r="A13" s="358">
        <v>1958</v>
      </c>
      <c r="B13" s="339">
        <v>1061942</v>
      </c>
      <c r="C13" s="367">
        <v>93.7</v>
      </c>
      <c r="D13" s="339">
        <v>99481</v>
      </c>
      <c r="E13" s="339"/>
      <c r="G13" s="366"/>
    </row>
    <row r="14" spans="1:13">
      <c r="A14" s="358">
        <v>1959</v>
      </c>
      <c r="B14" s="339">
        <v>1056825</v>
      </c>
      <c r="C14" s="367">
        <v>93.9</v>
      </c>
      <c r="D14" s="339">
        <v>99251</v>
      </c>
      <c r="E14" s="339"/>
      <c r="G14" s="366"/>
    </row>
    <row r="15" spans="1:13">
      <c r="A15" s="358">
        <v>1960</v>
      </c>
      <c r="B15" s="339">
        <v>1047392</v>
      </c>
      <c r="C15" s="367">
        <v>96.7</v>
      </c>
      <c r="D15" s="339">
        <v>101292</v>
      </c>
      <c r="E15" s="339"/>
      <c r="G15" s="366"/>
    </row>
    <row r="16" spans="1:13">
      <c r="A16" s="358">
        <v>1961</v>
      </c>
      <c r="B16" s="339">
        <v>1040407</v>
      </c>
      <c r="C16" s="367">
        <v>97.2</v>
      </c>
      <c r="D16" s="339">
        <v>101169</v>
      </c>
      <c r="E16" s="339"/>
      <c r="G16" s="366">
        <v>1961</v>
      </c>
    </row>
    <row r="17" spans="1:7">
      <c r="A17" s="358">
        <v>1962</v>
      </c>
      <c r="B17" s="339">
        <v>1048751</v>
      </c>
      <c r="C17" s="367">
        <v>99.5</v>
      </c>
      <c r="D17" s="339">
        <v>104334</v>
      </c>
      <c r="E17" s="339"/>
      <c r="G17" s="366"/>
    </row>
    <row r="18" spans="1:7">
      <c r="A18" s="358">
        <v>1963</v>
      </c>
      <c r="B18" s="339">
        <v>1052849</v>
      </c>
      <c r="C18" s="367">
        <v>97.5</v>
      </c>
      <c r="D18" s="339">
        <v>102691</v>
      </c>
      <c r="E18" s="339"/>
      <c r="G18" s="366"/>
    </row>
    <row r="19" spans="1:7">
      <c r="A19" s="358">
        <v>1964</v>
      </c>
      <c r="B19" s="339">
        <v>1052061</v>
      </c>
      <c r="C19" s="367">
        <v>99.2</v>
      </c>
      <c r="D19" s="339">
        <v>104355</v>
      </c>
      <c r="E19" s="339"/>
      <c r="G19" s="366"/>
    </row>
    <row r="20" spans="1:7">
      <c r="A20" s="358">
        <v>1965</v>
      </c>
      <c r="B20" s="339">
        <v>1039214</v>
      </c>
      <c r="C20" s="367">
        <v>96.9</v>
      </c>
      <c r="D20" s="339">
        <v>100660</v>
      </c>
      <c r="E20" s="339"/>
      <c r="G20" s="366"/>
    </row>
    <row r="21" spans="1:7">
      <c r="A21" s="358">
        <v>1966</v>
      </c>
      <c r="B21" s="339">
        <v>1026191</v>
      </c>
      <c r="C21" s="367">
        <v>94.1</v>
      </c>
      <c r="D21" s="339">
        <v>96536</v>
      </c>
      <c r="E21" s="339"/>
      <c r="G21" s="366">
        <v>1966</v>
      </c>
    </row>
    <row r="22" spans="1:7">
      <c r="A22" s="358">
        <v>1967</v>
      </c>
      <c r="B22" s="339">
        <v>1013879</v>
      </c>
      <c r="C22" s="367">
        <v>94.9</v>
      </c>
      <c r="D22" s="339">
        <v>96221</v>
      </c>
      <c r="E22" s="339"/>
      <c r="G22" s="366"/>
    </row>
    <row r="23" spans="1:7">
      <c r="A23" s="358">
        <v>1968</v>
      </c>
      <c r="B23" s="339">
        <v>1008860</v>
      </c>
      <c r="C23" s="367">
        <v>94</v>
      </c>
      <c r="D23" s="339">
        <v>94786</v>
      </c>
      <c r="E23" s="339"/>
      <c r="G23" s="366"/>
    </row>
    <row r="24" spans="1:7">
      <c r="A24" s="358">
        <v>1969</v>
      </c>
      <c r="B24" s="339">
        <v>1006765</v>
      </c>
      <c r="C24" s="367">
        <v>89.7</v>
      </c>
      <c r="D24" s="339">
        <v>90290</v>
      </c>
      <c r="E24" s="339"/>
      <c r="G24" s="366"/>
    </row>
    <row r="25" spans="1:7">
      <c r="A25" s="358">
        <v>1970</v>
      </c>
      <c r="B25" s="339">
        <v>1006297</v>
      </c>
      <c r="C25" s="367">
        <v>86.8</v>
      </c>
      <c r="D25" s="339">
        <v>87335</v>
      </c>
      <c r="E25" s="339"/>
      <c r="G25" s="366"/>
    </row>
    <row r="26" spans="1:7">
      <c r="A26" s="358">
        <v>1971</v>
      </c>
      <c r="B26" s="339">
        <v>1010799</v>
      </c>
      <c r="C26" s="367">
        <v>85.8</v>
      </c>
      <c r="D26" s="339">
        <v>86728</v>
      </c>
      <c r="E26" s="339"/>
      <c r="G26" s="366">
        <v>1971</v>
      </c>
    </row>
    <row r="27" spans="1:7">
      <c r="A27" s="358">
        <v>1972</v>
      </c>
      <c r="B27" s="339">
        <v>1011172</v>
      </c>
      <c r="C27" s="367">
        <v>77.7</v>
      </c>
      <c r="D27" s="339">
        <v>78550</v>
      </c>
      <c r="E27" s="339"/>
      <c r="G27" s="366"/>
    </row>
    <row r="28" spans="1:7">
      <c r="A28" s="358">
        <v>1973</v>
      </c>
      <c r="B28" s="339">
        <v>1017383</v>
      </c>
      <c r="C28" s="367">
        <v>73.099999999999994</v>
      </c>
      <c r="D28" s="339">
        <v>74392</v>
      </c>
      <c r="E28" s="339"/>
      <c r="G28" s="366"/>
    </row>
    <row r="29" spans="1:7">
      <c r="A29" s="358">
        <v>1974</v>
      </c>
      <c r="B29" s="339">
        <v>1027886</v>
      </c>
      <c r="C29" s="367">
        <v>68.2</v>
      </c>
      <c r="D29" s="339">
        <v>70093</v>
      </c>
      <c r="E29" s="339"/>
      <c r="G29" s="366"/>
    </row>
    <row r="30" spans="1:7">
      <c r="A30" s="358">
        <v>1975</v>
      </c>
      <c r="B30" s="339">
        <v>1032642</v>
      </c>
      <c r="C30" s="367">
        <v>65.8</v>
      </c>
      <c r="D30" s="339">
        <v>67943</v>
      </c>
      <c r="E30" s="339"/>
      <c r="G30" s="366"/>
    </row>
    <row r="31" spans="1:7">
      <c r="A31" s="358">
        <v>1976</v>
      </c>
      <c r="B31" s="339">
        <v>1044148</v>
      </c>
      <c r="C31" s="367">
        <v>62.2</v>
      </c>
      <c r="D31" s="339">
        <v>64895</v>
      </c>
      <c r="E31" s="339"/>
      <c r="G31" s="366">
        <v>1976</v>
      </c>
    </row>
    <row r="32" spans="1:7">
      <c r="A32" s="358">
        <v>1977</v>
      </c>
      <c r="B32" s="339">
        <v>1055255</v>
      </c>
      <c r="C32" s="367">
        <v>59.1</v>
      </c>
      <c r="D32" s="339">
        <v>62342</v>
      </c>
      <c r="E32" s="339"/>
      <c r="G32" s="366"/>
    </row>
    <row r="33" spans="1:7">
      <c r="A33" s="358">
        <v>1978</v>
      </c>
      <c r="B33" s="339">
        <v>1065626</v>
      </c>
      <c r="C33" s="367">
        <v>60.3</v>
      </c>
      <c r="D33" s="339">
        <v>64295</v>
      </c>
      <c r="E33" s="339"/>
      <c r="G33" s="366"/>
    </row>
    <row r="34" spans="1:7">
      <c r="A34" s="358">
        <v>1979</v>
      </c>
      <c r="B34" s="339">
        <v>1077584</v>
      </c>
      <c r="C34" s="367">
        <v>63.4</v>
      </c>
      <c r="D34" s="339">
        <v>68366</v>
      </c>
      <c r="E34" s="339"/>
      <c r="G34" s="366"/>
    </row>
    <row r="35" spans="1:7">
      <c r="A35" s="358">
        <v>1980</v>
      </c>
      <c r="B35" s="339">
        <v>1087799</v>
      </c>
      <c r="C35" s="367">
        <v>63.3</v>
      </c>
      <c r="D35" s="339">
        <v>68892</v>
      </c>
      <c r="E35" s="339"/>
      <c r="G35" s="366"/>
    </row>
    <row r="36" spans="1:7">
      <c r="A36" s="358">
        <v>1981</v>
      </c>
      <c r="B36" s="339">
        <v>1094086</v>
      </c>
      <c r="C36" s="367">
        <v>63.1</v>
      </c>
      <c r="D36" s="339">
        <v>69054</v>
      </c>
      <c r="E36" s="339"/>
      <c r="G36" s="366">
        <v>1981</v>
      </c>
    </row>
    <row r="37" spans="1:7">
      <c r="A37" s="358">
        <v>1982</v>
      </c>
      <c r="B37" s="371">
        <v>1101328</v>
      </c>
      <c r="C37" s="370">
        <v>60.1</v>
      </c>
      <c r="D37" s="339">
        <v>66196</v>
      </c>
      <c r="E37" s="339"/>
      <c r="G37" s="366"/>
    </row>
    <row r="38" spans="1:7">
      <c r="A38" s="358">
        <v>1983</v>
      </c>
      <c r="B38" s="371">
        <v>1107990</v>
      </c>
      <c r="C38" s="370">
        <v>58.7</v>
      </c>
      <c r="D38" s="339">
        <v>65078</v>
      </c>
      <c r="E38" s="339"/>
      <c r="G38" s="366"/>
    </row>
    <row r="39" spans="1:7">
      <c r="A39" s="358">
        <v>1984</v>
      </c>
      <c r="B39" s="371">
        <v>1115834</v>
      </c>
      <c r="C39" s="370">
        <v>58.3</v>
      </c>
      <c r="D39" s="339">
        <v>65106</v>
      </c>
      <c r="E39" s="339"/>
      <c r="G39" s="366"/>
    </row>
    <row r="40" spans="1:7">
      <c r="A40" s="358">
        <v>1985</v>
      </c>
      <c r="B40" s="371">
        <v>1121019</v>
      </c>
      <c r="C40" s="370">
        <v>59.5</v>
      </c>
      <c r="D40" s="339">
        <v>66676</v>
      </c>
      <c r="E40" s="339"/>
      <c r="G40" s="366"/>
    </row>
    <row r="41" spans="1:7">
      <c r="A41" s="358">
        <v>1986</v>
      </c>
      <c r="B41" s="371">
        <v>1125817</v>
      </c>
      <c r="C41" s="370">
        <v>58.5</v>
      </c>
      <c r="D41" s="339">
        <v>65812</v>
      </c>
      <c r="E41" s="339"/>
      <c r="G41" s="366">
        <v>1986</v>
      </c>
    </row>
    <row r="42" spans="1:7">
      <c r="A42" s="358">
        <v>1987</v>
      </c>
      <c r="B42" s="371">
        <v>1127412</v>
      </c>
      <c r="C42" s="370">
        <v>58.8</v>
      </c>
      <c r="D42" s="339">
        <v>66241</v>
      </c>
      <c r="E42" s="339"/>
      <c r="G42" s="366"/>
    </row>
    <row r="43" spans="1:7">
      <c r="A43" s="358">
        <v>1988</v>
      </c>
      <c r="B43" s="371">
        <v>1120948</v>
      </c>
      <c r="C43" s="370">
        <v>59.1</v>
      </c>
      <c r="D43" s="339">
        <v>66212</v>
      </c>
      <c r="E43" s="339"/>
      <c r="G43" s="366"/>
    </row>
    <row r="44" spans="1:7">
      <c r="A44" s="358">
        <v>1989</v>
      </c>
      <c r="B44" s="371">
        <v>1119277</v>
      </c>
      <c r="C44" s="370">
        <v>56.7</v>
      </c>
      <c r="D44" s="339">
        <v>63480</v>
      </c>
      <c r="E44" s="339"/>
      <c r="G44" s="366"/>
    </row>
    <row r="45" spans="1:7">
      <c r="A45" s="358">
        <v>1990</v>
      </c>
      <c r="B45" s="371">
        <v>1122408</v>
      </c>
      <c r="C45" s="370">
        <v>58.8</v>
      </c>
      <c r="D45" s="339">
        <v>65973</v>
      </c>
      <c r="E45" s="339"/>
      <c r="G45" s="366"/>
    </row>
    <row r="46" spans="1:7">
      <c r="A46" s="358">
        <v>1991</v>
      </c>
      <c r="B46" s="371">
        <v>1121555</v>
      </c>
      <c r="C46" s="370">
        <v>59.8</v>
      </c>
      <c r="D46" s="339">
        <v>67024</v>
      </c>
      <c r="E46" s="339"/>
      <c r="G46" s="366">
        <v>1991</v>
      </c>
    </row>
    <row r="47" spans="1:7">
      <c r="A47" s="358">
        <v>1992</v>
      </c>
      <c r="B47" s="371">
        <v>1108632</v>
      </c>
      <c r="C47" s="370">
        <v>59.3</v>
      </c>
      <c r="D47" s="339">
        <v>65789</v>
      </c>
      <c r="E47" s="339"/>
      <c r="G47" s="366"/>
    </row>
    <row r="48" spans="1:7">
      <c r="A48" s="358">
        <v>1993</v>
      </c>
      <c r="B48" s="371">
        <v>1102509</v>
      </c>
      <c r="C48" s="370">
        <v>57.4</v>
      </c>
      <c r="D48" s="339">
        <v>63337</v>
      </c>
      <c r="E48" s="339"/>
      <c r="G48" s="366"/>
    </row>
    <row r="49" spans="1:7">
      <c r="A49" s="358">
        <v>1994</v>
      </c>
      <c r="B49" s="371">
        <v>1101332</v>
      </c>
      <c r="C49" s="370">
        <v>56</v>
      </c>
      <c r="D49" s="339">
        <v>61656</v>
      </c>
      <c r="E49" s="339"/>
      <c r="G49" s="366"/>
    </row>
    <row r="50" spans="1:7">
      <c r="A50" s="358">
        <v>1995</v>
      </c>
      <c r="B50" s="371">
        <v>1100694</v>
      </c>
      <c r="C50" s="370">
        <v>54.6</v>
      </c>
      <c r="D50" s="339">
        <v>60051</v>
      </c>
      <c r="E50" s="339"/>
      <c r="G50" s="366"/>
    </row>
    <row r="51" spans="1:7">
      <c r="A51" s="358">
        <v>1996</v>
      </c>
      <c r="B51" s="371">
        <v>1097034</v>
      </c>
      <c r="C51" s="370">
        <v>54.1</v>
      </c>
      <c r="D51" s="339">
        <v>59296</v>
      </c>
      <c r="E51" s="339"/>
      <c r="G51" s="366">
        <v>1996</v>
      </c>
    </row>
    <row r="52" spans="1:7">
      <c r="A52" s="358">
        <v>1997</v>
      </c>
      <c r="B52" s="371">
        <v>1092868</v>
      </c>
      <c r="C52" s="370">
        <v>54.4</v>
      </c>
      <c r="D52" s="339">
        <v>59440</v>
      </c>
      <c r="E52" s="339"/>
      <c r="G52" s="366"/>
    </row>
    <row r="53" spans="1:7">
      <c r="A53" s="358">
        <v>1998</v>
      </c>
      <c r="B53" s="371">
        <v>1087480</v>
      </c>
      <c r="C53" s="370">
        <v>52.7</v>
      </c>
      <c r="D53" s="339">
        <v>57319</v>
      </c>
      <c r="E53" s="339"/>
      <c r="G53" s="366"/>
    </row>
    <row r="54" spans="1:7">
      <c r="A54" s="358">
        <v>1999</v>
      </c>
      <c r="B54" s="371">
        <v>1082840</v>
      </c>
      <c r="C54" s="370">
        <v>50.9</v>
      </c>
      <c r="D54" s="339">
        <v>55147</v>
      </c>
      <c r="E54" s="339"/>
      <c r="G54" s="366"/>
    </row>
    <row r="55" spans="1:7">
      <c r="A55" s="358">
        <v>2000</v>
      </c>
      <c r="B55" s="371">
        <v>1079356</v>
      </c>
      <c r="C55" s="370">
        <v>49.2</v>
      </c>
      <c r="D55" s="339">
        <v>53076</v>
      </c>
      <c r="E55" s="339"/>
      <c r="G55" s="366"/>
    </row>
    <row r="56" spans="1:7">
      <c r="A56" s="358">
        <v>2001</v>
      </c>
      <c r="B56" s="339">
        <v>1075849</v>
      </c>
      <c r="C56" s="367">
        <v>48.8</v>
      </c>
      <c r="D56" s="339">
        <v>52527</v>
      </c>
      <c r="E56" s="339"/>
      <c r="G56" s="366">
        <v>2001</v>
      </c>
    </row>
    <row r="57" spans="1:7">
      <c r="A57" s="358">
        <v>2002</v>
      </c>
      <c r="B57" s="339">
        <v>1071336</v>
      </c>
      <c r="C57" s="367">
        <v>47.9</v>
      </c>
      <c r="D57" s="339">
        <v>51270</v>
      </c>
      <c r="E57" s="368"/>
      <c r="G57" s="366"/>
    </row>
    <row r="58" spans="1:7">
      <c r="A58" s="358">
        <v>2003</v>
      </c>
      <c r="B58" s="369">
        <v>1066269</v>
      </c>
      <c r="C58" s="367">
        <v>49.2</v>
      </c>
      <c r="D58" s="339">
        <v>52432</v>
      </c>
      <c r="E58" s="368"/>
      <c r="G58" s="366"/>
    </row>
    <row r="59" spans="1:7">
      <c r="A59" s="358">
        <v>2004</v>
      </c>
      <c r="B59" s="369">
        <v>1063675</v>
      </c>
      <c r="C59" s="367">
        <v>50.7</v>
      </c>
      <c r="D59" s="339">
        <v>53957</v>
      </c>
      <c r="E59" s="368"/>
      <c r="G59" s="366"/>
    </row>
    <row r="60" spans="1:7">
      <c r="A60" s="358">
        <v>2005</v>
      </c>
      <c r="B60" s="369">
        <v>1065071</v>
      </c>
      <c r="C60" s="367">
        <v>51.1</v>
      </c>
      <c r="D60" s="339">
        <v>54386</v>
      </c>
      <c r="E60" s="368"/>
      <c r="G60" s="366"/>
    </row>
    <row r="61" spans="1:7">
      <c r="A61" s="358">
        <v>2006</v>
      </c>
      <c r="B61" s="369">
        <v>1063816</v>
      </c>
      <c r="C61" s="367">
        <v>52.3</v>
      </c>
      <c r="D61" s="339">
        <v>55690</v>
      </c>
      <c r="E61" s="368"/>
      <c r="G61" s="366">
        <v>2006</v>
      </c>
    </row>
    <row r="62" spans="1:7">
      <c r="A62" s="358">
        <v>2007</v>
      </c>
      <c r="B62" s="339">
        <v>1066323</v>
      </c>
      <c r="C62" s="367">
        <v>54.2</v>
      </c>
      <c r="D62" s="339">
        <v>57781</v>
      </c>
      <c r="E62" s="368"/>
      <c r="G62" s="366"/>
    </row>
    <row r="63" spans="1:7">
      <c r="A63" s="358">
        <v>2008</v>
      </c>
      <c r="B63" s="339">
        <v>1064533</v>
      </c>
      <c r="C63" s="367">
        <v>56.4</v>
      </c>
      <c r="D63" s="339">
        <v>60041</v>
      </c>
      <c r="E63" s="368"/>
      <c r="G63" s="366"/>
    </row>
    <row r="64" spans="1:7">
      <c r="A64" s="358">
        <v>2009</v>
      </c>
      <c r="B64" s="339">
        <v>1061073</v>
      </c>
      <c r="C64" s="367">
        <v>55.6</v>
      </c>
      <c r="D64" s="339">
        <v>59046</v>
      </c>
      <c r="E64" s="368"/>
      <c r="G64" s="366"/>
    </row>
    <row r="65" spans="1:9">
      <c r="A65" s="358">
        <v>2010</v>
      </c>
      <c r="B65" s="339">
        <v>1058338</v>
      </c>
      <c r="C65" s="367">
        <v>55.6</v>
      </c>
      <c r="D65" s="339">
        <v>58791</v>
      </c>
      <c r="E65" s="368"/>
      <c r="G65" s="366"/>
    </row>
    <row r="66" spans="1:9">
      <c r="A66" s="358">
        <v>2011</v>
      </c>
      <c r="B66" s="339">
        <v>1058467</v>
      </c>
      <c r="C66" s="367">
        <v>55.4</v>
      </c>
      <c r="D66" s="339">
        <v>58590</v>
      </c>
      <c r="E66" s="368"/>
      <c r="G66" s="366">
        <v>2011</v>
      </c>
    </row>
    <row r="67" spans="1:9">
      <c r="A67" s="358">
        <v>2012</v>
      </c>
      <c r="B67" s="339">
        <v>1051693</v>
      </c>
      <c r="C67" s="367">
        <v>55.2</v>
      </c>
      <c r="D67" s="339">
        <v>58027</v>
      </c>
      <c r="E67" s="368"/>
      <c r="F67" s="367"/>
      <c r="G67" s="366"/>
    </row>
    <row r="68" spans="1:9">
      <c r="A68" s="358">
        <v>2013</v>
      </c>
      <c r="B68" s="339">
        <v>1043307</v>
      </c>
      <c r="C68" s="337">
        <v>53.7</v>
      </c>
      <c r="D68" s="339">
        <v>56014</v>
      </c>
      <c r="G68" s="366"/>
    </row>
    <row r="69" spans="1:9">
      <c r="A69" s="365">
        <v>2014</v>
      </c>
      <c r="B69" s="363">
        <v>1037572</v>
      </c>
      <c r="C69" s="364">
        <f>(D69/B69)*1000</f>
        <v>54.670904766127073</v>
      </c>
      <c r="D69" s="363">
        <v>56725</v>
      </c>
      <c r="G69" s="359"/>
    </row>
    <row r="70" spans="1:9">
      <c r="A70" s="365">
        <v>2015</v>
      </c>
      <c r="B70" s="363">
        <v>1036055</v>
      </c>
      <c r="C70" s="364">
        <v>53.2</v>
      </c>
      <c r="D70" s="363">
        <v>55098</v>
      </c>
      <c r="G70" s="359"/>
    </row>
    <row r="71" spans="1:9" s="340" customFormat="1">
      <c r="A71" s="365">
        <v>2016</v>
      </c>
      <c r="B71" s="363">
        <v>1035102</v>
      </c>
      <c r="C71" s="364">
        <v>52.6</v>
      </c>
      <c r="D71" s="363">
        <v>54488</v>
      </c>
      <c r="G71" s="359"/>
    </row>
    <row r="72" spans="1:9">
      <c r="A72" s="362">
        <v>2017</v>
      </c>
      <c r="B72" s="360">
        <v>1030087</v>
      </c>
      <c r="C72" s="361">
        <v>51.3</v>
      </c>
      <c r="D72" s="360">
        <v>52861</v>
      </c>
      <c r="G72" s="359">
        <v>2017</v>
      </c>
    </row>
    <row r="74" spans="1:9">
      <c r="A74" s="1440" t="s">
        <v>7</v>
      </c>
      <c r="B74" s="1440"/>
      <c r="C74" s="123"/>
      <c r="D74" s="123"/>
      <c r="E74" s="123"/>
      <c r="F74" s="123"/>
      <c r="G74" s="123"/>
      <c r="H74" s="123"/>
      <c r="I74" s="123"/>
    </row>
    <row r="75" spans="1:9" ht="13.5" customHeight="1">
      <c r="A75" s="1422" t="s">
        <v>270</v>
      </c>
      <c r="B75" s="1422"/>
      <c r="C75" s="1422"/>
      <c r="D75" s="1422"/>
      <c r="E75" s="325"/>
      <c r="F75" s="325"/>
      <c r="G75" s="325"/>
      <c r="H75" s="325"/>
      <c r="I75" s="325"/>
    </row>
    <row r="76" spans="1:9" ht="8.25" customHeight="1">
      <c r="A76" s="1422"/>
      <c r="B76" s="1422"/>
      <c r="C76" s="1422"/>
      <c r="D76" s="1422"/>
      <c r="E76" s="325"/>
      <c r="F76" s="325"/>
      <c r="G76" s="325"/>
      <c r="H76" s="325"/>
      <c r="I76" s="325"/>
    </row>
    <row r="77" spans="1:9" ht="12" customHeight="1"/>
    <row r="78" spans="1:9" ht="10.5" customHeight="1">
      <c r="A78" s="1437" t="s">
        <v>155</v>
      </c>
      <c r="B78" s="1437"/>
    </row>
  </sheetData>
  <mergeCells count="5">
    <mergeCell ref="A78:B78"/>
    <mergeCell ref="A1:D1"/>
    <mergeCell ref="A75:D76"/>
    <mergeCell ref="A3:H3"/>
    <mergeCell ref="A74:B74"/>
  </mergeCells>
  <hyperlinks>
    <hyperlink ref="F1" location="Contents!A1" display="back to contents"/>
  </hyperlinks>
  <pageMargins left="0.15748031496062992" right="0.15748031496062992" top="0.98425196850393704" bottom="0.98425196850393704" header="0.51181102362204722" footer="0.51181102362204722"/>
  <pageSetup paperSize="9" scale="47" orientation="landscape" r:id="rId1"/>
  <headerFooter alignWithMargins="0">
    <oddFooter>&amp;L© Crown Copyright 2015</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zoomScaleNormal="100" workbookViewId="0">
      <selection sqref="A1:E1"/>
    </sheetView>
  </sheetViews>
  <sheetFormatPr defaultColWidth="9.140625" defaultRowHeight="12.75"/>
  <cols>
    <col min="1" max="1" width="9.140625" style="337"/>
    <col min="2" max="2" width="9.140625" style="337" customWidth="1"/>
    <col min="3" max="6" width="9.140625" style="337"/>
    <col min="7" max="7" width="9.28515625" style="337" customWidth="1"/>
    <col min="8" max="13" width="9.140625" style="337"/>
    <col min="14" max="14" width="9.140625" style="172"/>
    <col min="15" max="16384" width="9.140625" style="337"/>
  </cols>
  <sheetData>
    <row r="1" spans="1:15" s="107" customFormat="1" ht="18" customHeight="1">
      <c r="A1" s="1435" t="s">
        <v>269</v>
      </c>
      <c r="B1" s="1435"/>
      <c r="C1" s="1435"/>
      <c r="D1" s="1435"/>
      <c r="E1" s="1435"/>
      <c r="F1" s="356"/>
      <c r="G1" s="1445" t="s">
        <v>251</v>
      </c>
      <c r="H1" s="1445"/>
      <c r="L1" s="357"/>
      <c r="M1" s="357"/>
      <c r="N1" s="176"/>
    </row>
    <row r="2" spans="1:15" s="107" customFormat="1" ht="12.75" customHeight="1">
      <c r="A2" s="356"/>
      <c r="B2" s="356"/>
      <c r="C2" s="356"/>
      <c r="D2" s="356"/>
      <c r="E2" s="356"/>
      <c r="F2" s="356"/>
      <c r="G2" s="356"/>
      <c r="L2" s="357"/>
      <c r="M2" s="357"/>
      <c r="N2" s="176"/>
    </row>
    <row r="3" spans="1:15" ht="18" customHeight="1">
      <c r="A3" s="1370" t="s">
        <v>966</v>
      </c>
      <c r="B3" s="1370"/>
      <c r="C3" s="1370"/>
      <c r="D3" s="1370"/>
      <c r="E3" s="1370"/>
      <c r="F3" s="1385"/>
      <c r="G3" s="1385"/>
      <c r="H3" s="1385"/>
      <c r="I3" s="1385"/>
      <c r="J3" s="326"/>
    </row>
    <row r="4" spans="1:15" ht="15" customHeight="1">
      <c r="A4" s="398"/>
      <c r="B4" s="397"/>
      <c r="C4" s="397"/>
      <c r="D4" s="397"/>
      <c r="E4" s="397"/>
      <c r="F4" s="397"/>
      <c r="G4" s="397"/>
      <c r="J4" s="340"/>
      <c r="K4" s="340"/>
      <c r="L4" s="340"/>
      <c r="M4" s="340"/>
      <c r="N4" s="161"/>
      <c r="O4" s="340"/>
    </row>
    <row r="5" spans="1:15" ht="16.5" customHeight="1">
      <c r="A5" s="1443" t="s">
        <v>5</v>
      </c>
      <c r="B5" s="1446" t="s">
        <v>8</v>
      </c>
      <c r="C5" s="1446"/>
      <c r="D5" s="1446"/>
      <c r="E5" s="1446"/>
      <c r="F5" s="1446"/>
      <c r="G5" s="1446"/>
      <c r="J5" s="1441"/>
      <c r="K5" s="1442"/>
      <c r="L5" s="1442"/>
      <c r="M5" s="1442"/>
      <c r="N5" s="1442"/>
      <c r="O5" s="1442"/>
    </row>
    <row r="6" spans="1:15" ht="18.75" customHeight="1">
      <c r="A6" s="1444"/>
      <c r="B6" s="396" t="s">
        <v>279</v>
      </c>
      <c r="C6" s="396" t="s">
        <v>278</v>
      </c>
      <c r="D6" s="396" t="s">
        <v>277</v>
      </c>
      <c r="E6" s="396" t="s">
        <v>276</v>
      </c>
      <c r="F6" s="396" t="s">
        <v>275</v>
      </c>
      <c r="G6" s="396" t="s">
        <v>274</v>
      </c>
      <c r="H6" s="395"/>
      <c r="I6" s="395"/>
      <c r="J6" s="1441"/>
      <c r="K6" s="394"/>
      <c r="L6" s="394"/>
      <c r="M6" s="394"/>
      <c r="N6" s="394"/>
      <c r="O6" s="393"/>
    </row>
    <row r="7" spans="1:15">
      <c r="A7" s="379">
        <v>1951</v>
      </c>
      <c r="B7" s="392">
        <v>19.600000000000001</v>
      </c>
      <c r="C7" s="392">
        <v>128.6</v>
      </c>
      <c r="D7" s="392">
        <v>147.30000000000001</v>
      </c>
      <c r="E7" s="392">
        <v>105.9</v>
      </c>
      <c r="F7" s="392">
        <v>59.4</v>
      </c>
      <c r="G7" s="392">
        <v>17</v>
      </c>
      <c r="J7" s="359">
        <v>1951</v>
      </c>
      <c r="N7" s="172">
        <v>1951</v>
      </c>
    </row>
    <row r="8" spans="1:15">
      <c r="A8" s="379">
        <v>1952</v>
      </c>
      <c r="B8" s="392">
        <v>19.8</v>
      </c>
      <c r="C8" s="392">
        <v>131.1</v>
      </c>
      <c r="D8" s="392">
        <v>149.1</v>
      </c>
      <c r="E8" s="392">
        <v>105.2</v>
      </c>
      <c r="F8" s="392">
        <v>58.6</v>
      </c>
      <c r="G8" s="392">
        <v>16.5</v>
      </c>
      <c r="J8" s="359"/>
      <c r="N8" s="172" t="s">
        <v>76</v>
      </c>
    </row>
    <row r="9" spans="1:15">
      <c r="A9" s="379">
        <v>1953</v>
      </c>
      <c r="B9" s="392">
        <v>20.6</v>
      </c>
      <c r="C9" s="392">
        <v>136.6</v>
      </c>
      <c r="D9" s="392">
        <v>152.30000000000001</v>
      </c>
      <c r="E9" s="392">
        <v>104.8</v>
      </c>
      <c r="F9" s="392">
        <v>57.2</v>
      </c>
      <c r="G9" s="392">
        <v>16</v>
      </c>
      <c r="J9" s="359"/>
      <c r="N9" s="172" t="s">
        <v>76</v>
      </c>
    </row>
    <row r="10" spans="1:15">
      <c r="A10" s="379">
        <v>1954</v>
      </c>
      <c r="B10" s="392">
        <v>21.9</v>
      </c>
      <c r="C10" s="392">
        <v>146.1</v>
      </c>
      <c r="D10" s="392">
        <v>154</v>
      </c>
      <c r="E10" s="392">
        <v>103.8</v>
      </c>
      <c r="F10" s="392">
        <v>57.8</v>
      </c>
      <c r="G10" s="392">
        <v>16.3</v>
      </c>
      <c r="J10" s="359"/>
      <c r="N10" s="172" t="s">
        <v>76</v>
      </c>
    </row>
    <row r="11" spans="1:15">
      <c r="A11" s="379">
        <v>1955</v>
      </c>
      <c r="B11" s="392">
        <v>23.1</v>
      </c>
      <c r="C11" s="392">
        <v>149.19999999999999</v>
      </c>
      <c r="D11" s="392">
        <v>161</v>
      </c>
      <c r="E11" s="392">
        <v>103</v>
      </c>
      <c r="F11" s="392">
        <v>56</v>
      </c>
      <c r="G11" s="392">
        <v>15.5</v>
      </c>
      <c r="J11" s="359"/>
      <c r="N11" s="172">
        <v>1955</v>
      </c>
    </row>
    <row r="12" spans="1:15">
      <c r="A12" s="379">
        <v>1956</v>
      </c>
      <c r="B12" s="392">
        <v>26.6</v>
      </c>
      <c r="C12" s="392">
        <v>157.9</v>
      </c>
      <c r="D12" s="392">
        <v>166.4</v>
      </c>
      <c r="E12" s="392">
        <v>103.6</v>
      </c>
      <c r="F12" s="392">
        <v>57.6</v>
      </c>
      <c r="G12" s="392">
        <v>15.1</v>
      </c>
      <c r="J12" s="359">
        <v>1956</v>
      </c>
      <c r="K12" s="392"/>
      <c r="L12" s="392"/>
      <c r="M12" s="392"/>
      <c r="N12" s="172" t="s">
        <v>76</v>
      </c>
    </row>
    <row r="13" spans="1:15">
      <c r="A13" s="379">
        <v>1957</v>
      </c>
      <c r="B13" s="392">
        <v>28.1</v>
      </c>
      <c r="C13" s="392">
        <v>168.1</v>
      </c>
      <c r="D13" s="392">
        <v>173.5</v>
      </c>
      <c r="E13" s="392">
        <v>108.4</v>
      </c>
      <c r="F13" s="392">
        <v>58</v>
      </c>
      <c r="G13" s="392">
        <v>15.1</v>
      </c>
      <c r="J13" s="359"/>
      <c r="K13" s="392"/>
      <c r="L13" s="392"/>
      <c r="M13" s="392"/>
      <c r="N13" s="172" t="s">
        <v>76</v>
      </c>
    </row>
    <row r="14" spans="1:15">
      <c r="A14" s="379">
        <v>1958</v>
      </c>
      <c r="B14" s="392">
        <v>29.4</v>
      </c>
      <c r="C14" s="392">
        <v>174.4</v>
      </c>
      <c r="D14" s="392">
        <v>178.7</v>
      </c>
      <c r="E14" s="392">
        <v>109.5</v>
      </c>
      <c r="F14" s="392">
        <v>56.3</v>
      </c>
      <c r="G14" s="392">
        <v>15</v>
      </c>
      <c r="J14" s="359"/>
      <c r="K14" s="392"/>
      <c r="L14" s="392"/>
      <c r="M14" s="392"/>
      <c r="N14" s="172" t="s">
        <v>76</v>
      </c>
    </row>
    <row r="15" spans="1:15">
      <c r="A15" s="379">
        <v>1959</v>
      </c>
      <c r="B15" s="392">
        <v>30.5</v>
      </c>
      <c r="C15" s="392">
        <v>174.1</v>
      </c>
      <c r="D15" s="392">
        <v>180.6</v>
      </c>
      <c r="E15" s="392">
        <v>109.9</v>
      </c>
      <c r="F15" s="392">
        <v>54.4</v>
      </c>
      <c r="G15" s="392">
        <v>14.5</v>
      </c>
      <c r="J15" s="359"/>
      <c r="K15" s="392"/>
      <c r="L15" s="392"/>
      <c r="M15" s="392"/>
      <c r="N15" s="172">
        <v>1959</v>
      </c>
    </row>
    <row r="16" spans="1:15">
      <c r="A16" s="379">
        <v>1960</v>
      </c>
      <c r="B16" s="392">
        <v>32.1</v>
      </c>
      <c r="C16" s="392">
        <v>179.1</v>
      </c>
      <c r="D16" s="392">
        <v>187</v>
      </c>
      <c r="E16" s="392">
        <v>113.5</v>
      </c>
      <c r="F16" s="392">
        <v>55.5</v>
      </c>
      <c r="G16" s="392">
        <v>15.3</v>
      </c>
      <c r="J16" s="359"/>
      <c r="K16" s="392"/>
      <c r="L16" s="392"/>
      <c r="M16" s="392"/>
      <c r="N16" s="172" t="s">
        <v>76</v>
      </c>
    </row>
    <row r="17" spans="1:16">
      <c r="A17" s="389">
        <v>1961</v>
      </c>
      <c r="B17" s="383">
        <v>33.700000000000003</v>
      </c>
      <c r="C17" s="383">
        <v>179.4</v>
      </c>
      <c r="D17" s="383">
        <v>188.9</v>
      </c>
      <c r="E17" s="383">
        <v>115.2</v>
      </c>
      <c r="F17" s="383">
        <v>56.7</v>
      </c>
      <c r="G17" s="383">
        <v>16.100000000000001</v>
      </c>
      <c r="J17" s="388">
        <v>1961</v>
      </c>
      <c r="N17" s="172" t="s">
        <v>76</v>
      </c>
    </row>
    <row r="18" spans="1:16">
      <c r="A18" s="389">
        <v>1962</v>
      </c>
      <c r="B18" s="383">
        <v>35.6</v>
      </c>
      <c r="C18" s="383">
        <v>189</v>
      </c>
      <c r="D18" s="383">
        <v>195.7</v>
      </c>
      <c r="E18" s="383">
        <v>115.6</v>
      </c>
      <c r="F18" s="383">
        <v>57.2</v>
      </c>
      <c r="G18" s="383">
        <v>16.2</v>
      </c>
      <c r="J18" s="388"/>
      <c r="K18" s="392"/>
      <c r="L18" s="392"/>
      <c r="M18" s="392"/>
      <c r="N18" s="391" t="s">
        <v>76</v>
      </c>
      <c r="O18" s="390"/>
      <c r="P18" s="390"/>
    </row>
    <row r="19" spans="1:16">
      <c r="A19" s="389">
        <v>1963</v>
      </c>
      <c r="B19" s="383">
        <v>36.700000000000003</v>
      </c>
      <c r="C19" s="383">
        <v>183.7</v>
      </c>
      <c r="D19" s="383">
        <v>193.9</v>
      </c>
      <c r="E19" s="383">
        <v>116.1</v>
      </c>
      <c r="F19" s="383">
        <v>54.8</v>
      </c>
      <c r="G19" s="383">
        <v>14.8</v>
      </c>
      <c r="J19" s="388"/>
      <c r="K19" s="383"/>
      <c r="L19" s="383"/>
      <c r="M19" s="383"/>
      <c r="N19" s="172">
        <v>1963</v>
      </c>
    </row>
    <row r="20" spans="1:16">
      <c r="A20" s="389">
        <v>1964</v>
      </c>
      <c r="B20" s="383">
        <v>40.1</v>
      </c>
      <c r="C20" s="383">
        <v>187.2</v>
      </c>
      <c r="D20" s="383">
        <v>195.1</v>
      </c>
      <c r="E20" s="383">
        <v>117.4</v>
      </c>
      <c r="F20" s="383">
        <v>57.1</v>
      </c>
      <c r="G20" s="383">
        <v>15</v>
      </c>
      <c r="J20" s="388"/>
      <c r="K20" s="383"/>
      <c r="L20" s="383"/>
      <c r="M20" s="383"/>
      <c r="N20" s="172" t="s">
        <v>76</v>
      </c>
    </row>
    <row r="21" spans="1:16">
      <c r="A21" s="389">
        <v>1965</v>
      </c>
      <c r="B21" s="383">
        <v>42.5</v>
      </c>
      <c r="C21" s="383">
        <v>184.5</v>
      </c>
      <c r="D21" s="383">
        <v>188.8</v>
      </c>
      <c r="E21" s="383">
        <v>110.5</v>
      </c>
      <c r="F21" s="383">
        <v>55.2</v>
      </c>
      <c r="G21" s="383">
        <v>13.8</v>
      </c>
      <c r="J21" s="388"/>
      <c r="K21" s="383"/>
      <c r="L21" s="383"/>
      <c r="M21" s="383"/>
      <c r="N21" s="172" t="s">
        <v>76</v>
      </c>
    </row>
    <row r="22" spans="1:16">
      <c r="A22" s="389">
        <v>1966</v>
      </c>
      <c r="B22" s="383">
        <v>46.1</v>
      </c>
      <c r="C22" s="383">
        <v>181.7</v>
      </c>
      <c r="D22" s="383">
        <v>180.5</v>
      </c>
      <c r="E22" s="383">
        <v>103.8</v>
      </c>
      <c r="F22" s="383">
        <v>50.8</v>
      </c>
      <c r="G22" s="383">
        <v>13.8</v>
      </c>
      <c r="J22" s="388">
        <v>1966</v>
      </c>
      <c r="K22" s="383"/>
      <c r="L22" s="383"/>
      <c r="M22" s="383"/>
      <c r="N22" s="172" t="s">
        <v>76</v>
      </c>
    </row>
    <row r="23" spans="1:16">
      <c r="A23" s="389">
        <v>1967</v>
      </c>
      <c r="B23" s="383">
        <v>49</v>
      </c>
      <c r="C23" s="383">
        <v>179.1</v>
      </c>
      <c r="D23" s="383">
        <v>180.1</v>
      </c>
      <c r="E23" s="383">
        <v>101.7</v>
      </c>
      <c r="F23" s="383">
        <v>49.5</v>
      </c>
      <c r="G23" s="383">
        <v>13.4</v>
      </c>
      <c r="J23" s="388"/>
      <c r="N23" s="172">
        <v>1967</v>
      </c>
    </row>
    <row r="24" spans="1:16">
      <c r="A24" s="389">
        <v>1968</v>
      </c>
      <c r="B24" s="383">
        <v>48</v>
      </c>
      <c r="C24" s="383">
        <v>179.8</v>
      </c>
      <c r="D24" s="383">
        <v>177.6</v>
      </c>
      <c r="E24" s="383">
        <v>98.3</v>
      </c>
      <c r="F24" s="383">
        <v>46.8</v>
      </c>
      <c r="G24" s="383">
        <v>11.8</v>
      </c>
      <c r="J24" s="388"/>
      <c r="N24" s="172" t="s">
        <v>76</v>
      </c>
    </row>
    <row r="25" spans="1:16">
      <c r="A25" s="389">
        <v>1969</v>
      </c>
      <c r="B25" s="383">
        <v>47.3</v>
      </c>
      <c r="C25" s="383">
        <v>169.4</v>
      </c>
      <c r="D25" s="383">
        <v>170.6</v>
      </c>
      <c r="E25" s="383">
        <v>92.6</v>
      </c>
      <c r="F25" s="383">
        <v>42.8</v>
      </c>
      <c r="G25" s="383">
        <v>10.8</v>
      </c>
      <c r="J25" s="388"/>
      <c r="K25" s="383"/>
      <c r="L25" s="383"/>
      <c r="M25" s="383"/>
      <c r="N25" s="172" t="s">
        <v>76</v>
      </c>
    </row>
    <row r="26" spans="1:16">
      <c r="A26" s="389">
        <v>1970</v>
      </c>
      <c r="B26" s="383">
        <v>47.6</v>
      </c>
      <c r="C26" s="383">
        <v>166.2</v>
      </c>
      <c r="D26" s="383">
        <v>164.5</v>
      </c>
      <c r="E26" s="383">
        <v>87</v>
      </c>
      <c r="F26" s="383">
        <v>37.9</v>
      </c>
      <c r="G26" s="383">
        <v>9.6</v>
      </c>
      <c r="J26" s="388"/>
      <c r="K26" s="367"/>
      <c r="L26" s="367"/>
      <c r="M26" s="367"/>
      <c r="N26" s="172" t="s">
        <v>76</v>
      </c>
    </row>
    <row r="27" spans="1:16">
      <c r="A27" s="389">
        <v>1971</v>
      </c>
      <c r="B27" s="383">
        <v>47.7</v>
      </c>
      <c r="C27" s="383">
        <v>163.5</v>
      </c>
      <c r="D27" s="383">
        <v>164.4</v>
      </c>
      <c r="E27" s="383">
        <v>84.8</v>
      </c>
      <c r="F27" s="383">
        <v>36.5</v>
      </c>
      <c r="G27" s="383">
        <v>9.1999999999999993</v>
      </c>
      <c r="J27" s="388">
        <v>1971</v>
      </c>
      <c r="K27" s="367"/>
      <c r="L27" s="367"/>
      <c r="M27" s="367"/>
      <c r="N27" s="172">
        <v>1971</v>
      </c>
    </row>
    <row r="28" spans="1:16">
      <c r="A28" s="389">
        <v>1972</v>
      </c>
      <c r="B28" s="383">
        <v>47.1</v>
      </c>
      <c r="C28" s="383">
        <v>147.4</v>
      </c>
      <c r="D28" s="383">
        <v>147.4</v>
      </c>
      <c r="E28" s="383">
        <v>74.900000000000006</v>
      </c>
      <c r="F28" s="383">
        <v>30.9</v>
      </c>
      <c r="G28" s="383">
        <v>7.8</v>
      </c>
      <c r="J28" s="388"/>
      <c r="N28" s="172" t="s">
        <v>76</v>
      </c>
    </row>
    <row r="29" spans="1:16">
      <c r="A29" s="389">
        <v>1973</v>
      </c>
      <c r="B29" s="383">
        <v>44.6</v>
      </c>
      <c r="C29" s="383">
        <v>138.30000000000001</v>
      </c>
      <c r="D29" s="383">
        <v>141.9</v>
      </c>
      <c r="E29" s="383">
        <v>68.599999999999994</v>
      </c>
      <c r="F29" s="383">
        <v>27.2</v>
      </c>
      <c r="G29" s="383">
        <v>6.2</v>
      </c>
      <c r="J29" s="388"/>
      <c r="M29" s="367"/>
      <c r="N29" s="172" t="s">
        <v>76</v>
      </c>
    </row>
    <row r="30" spans="1:16">
      <c r="A30" s="389">
        <v>1974</v>
      </c>
      <c r="B30" s="383">
        <v>42.7</v>
      </c>
      <c r="C30" s="383">
        <v>129.9</v>
      </c>
      <c r="D30" s="383">
        <v>131.30000000000001</v>
      </c>
      <c r="E30" s="383">
        <v>61.6</v>
      </c>
      <c r="F30" s="383">
        <v>22.5</v>
      </c>
      <c r="G30" s="383">
        <v>6.2</v>
      </c>
      <c r="J30" s="388"/>
      <c r="N30" s="172" t="s">
        <v>76</v>
      </c>
    </row>
    <row r="31" spans="1:16">
      <c r="A31" s="389">
        <v>1975</v>
      </c>
      <c r="B31" s="383">
        <v>39.6</v>
      </c>
      <c r="C31" s="383">
        <v>124.9</v>
      </c>
      <c r="D31" s="383">
        <v>128.19999999999999</v>
      </c>
      <c r="E31" s="383">
        <v>59.3</v>
      </c>
      <c r="F31" s="383">
        <v>21.3</v>
      </c>
      <c r="G31" s="383">
        <v>5.4</v>
      </c>
      <c r="J31" s="388"/>
      <c r="N31" s="172">
        <v>1975</v>
      </c>
    </row>
    <row r="32" spans="1:16">
      <c r="A32" s="389">
        <v>1976</v>
      </c>
      <c r="B32" s="383">
        <v>35.299999999999997</v>
      </c>
      <c r="C32" s="383">
        <v>115.6</v>
      </c>
      <c r="D32" s="383">
        <v>124.3</v>
      </c>
      <c r="E32" s="383">
        <v>57.3</v>
      </c>
      <c r="F32" s="383">
        <v>19.2</v>
      </c>
      <c r="G32" s="383">
        <v>4.5999999999999996</v>
      </c>
      <c r="I32" s="367"/>
      <c r="J32" s="388">
        <v>1976</v>
      </c>
      <c r="N32" s="172" t="s">
        <v>76</v>
      </c>
    </row>
    <row r="33" spans="1:14">
      <c r="A33" s="389">
        <v>1977</v>
      </c>
      <c r="B33" s="383">
        <v>32.1</v>
      </c>
      <c r="C33" s="383">
        <v>108.9</v>
      </c>
      <c r="D33" s="383">
        <v>119.8</v>
      </c>
      <c r="E33" s="383">
        <v>57.4</v>
      </c>
      <c r="F33" s="383">
        <v>18</v>
      </c>
      <c r="G33" s="383">
        <v>4.5</v>
      </c>
      <c r="I33" s="367"/>
      <c r="J33" s="388"/>
      <c r="N33" s="172" t="s">
        <v>76</v>
      </c>
    </row>
    <row r="34" spans="1:14">
      <c r="A34" s="389">
        <v>1978</v>
      </c>
      <c r="B34" s="383">
        <v>32.200000000000003</v>
      </c>
      <c r="C34" s="383">
        <v>109</v>
      </c>
      <c r="D34" s="383">
        <v>124.6</v>
      </c>
      <c r="E34" s="383">
        <v>61.3</v>
      </c>
      <c r="F34" s="383">
        <v>18.2</v>
      </c>
      <c r="G34" s="383">
        <v>3.7</v>
      </c>
      <c r="I34" s="367"/>
      <c r="J34" s="388"/>
      <c r="N34" s="172" t="s">
        <v>76</v>
      </c>
    </row>
    <row r="35" spans="1:14">
      <c r="A35" s="389">
        <v>1979</v>
      </c>
      <c r="B35" s="383">
        <v>32</v>
      </c>
      <c r="C35" s="383">
        <v>111.6</v>
      </c>
      <c r="D35" s="383">
        <v>134.69999999999999</v>
      </c>
      <c r="E35" s="383">
        <v>65.900000000000006</v>
      </c>
      <c r="F35" s="383">
        <v>20.5</v>
      </c>
      <c r="G35" s="383">
        <v>4.0999999999999996</v>
      </c>
      <c r="I35" s="367"/>
      <c r="J35" s="388"/>
      <c r="N35" s="172">
        <v>1979</v>
      </c>
    </row>
    <row r="36" spans="1:14">
      <c r="A36" s="389">
        <v>1980</v>
      </c>
      <c r="B36" s="383">
        <v>32</v>
      </c>
      <c r="C36" s="383">
        <v>112.3</v>
      </c>
      <c r="D36" s="383">
        <v>132.5</v>
      </c>
      <c r="E36" s="383">
        <v>66.7</v>
      </c>
      <c r="F36" s="383">
        <v>20.3</v>
      </c>
      <c r="G36" s="383">
        <v>3.9</v>
      </c>
      <c r="I36" s="367"/>
      <c r="J36" s="388"/>
      <c r="N36" s="172" t="s">
        <v>76</v>
      </c>
    </row>
    <row r="37" spans="1:14">
      <c r="A37" s="389">
        <v>1981</v>
      </c>
      <c r="B37" s="383">
        <v>30.5</v>
      </c>
      <c r="C37" s="383">
        <v>112.3</v>
      </c>
      <c r="D37" s="383">
        <v>131.30000000000001</v>
      </c>
      <c r="E37" s="383">
        <v>66.2</v>
      </c>
      <c r="F37" s="383">
        <v>20.8</v>
      </c>
      <c r="G37" s="383">
        <v>3.9</v>
      </c>
      <c r="J37" s="388">
        <v>1981</v>
      </c>
      <c r="N37" s="172" t="s">
        <v>76</v>
      </c>
    </row>
    <row r="38" spans="1:14">
      <c r="A38" s="389">
        <v>1982</v>
      </c>
      <c r="B38" s="385">
        <v>30.7</v>
      </c>
      <c r="C38" s="385">
        <v>104.8</v>
      </c>
      <c r="D38" s="385">
        <v>123.2</v>
      </c>
      <c r="E38" s="385">
        <v>64.599999999999994</v>
      </c>
      <c r="F38" s="385">
        <v>20.5</v>
      </c>
      <c r="G38" s="385">
        <v>3.9</v>
      </c>
      <c r="J38" s="388"/>
      <c r="N38" s="172" t="s">
        <v>76</v>
      </c>
    </row>
    <row r="39" spans="1:14">
      <c r="A39" s="389">
        <v>1983</v>
      </c>
      <c r="B39" s="385">
        <v>28.6</v>
      </c>
      <c r="C39" s="385">
        <v>100.7</v>
      </c>
      <c r="D39" s="385">
        <v>120.8</v>
      </c>
      <c r="E39" s="385">
        <v>65.400000000000006</v>
      </c>
      <c r="F39" s="385">
        <v>20.6</v>
      </c>
      <c r="G39" s="385">
        <v>3.7</v>
      </c>
      <c r="J39" s="388"/>
      <c r="N39" s="172">
        <v>1983</v>
      </c>
    </row>
    <row r="40" spans="1:14">
      <c r="A40" s="389">
        <v>1984</v>
      </c>
      <c r="B40" s="385">
        <v>28.7</v>
      </c>
      <c r="C40" s="385">
        <v>96.2</v>
      </c>
      <c r="D40" s="385">
        <v>121.6</v>
      </c>
      <c r="E40" s="385">
        <v>65.900000000000006</v>
      </c>
      <c r="F40" s="385">
        <v>20.100000000000001</v>
      </c>
      <c r="G40" s="385">
        <v>3.8</v>
      </c>
      <c r="J40" s="388"/>
      <c r="N40" s="172" t="s">
        <v>76</v>
      </c>
    </row>
    <row r="41" spans="1:14">
      <c r="A41" s="389">
        <v>1985</v>
      </c>
      <c r="B41" s="385">
        <v>30.8</v>
      </c>
      <c r="C41" s="385">
        <v>95.4</v>
      </c>
      <c r="D41" s="385">
        <v>122.4</v>
      </c>
      <c r="E41" s="385">
        <v>67.900000000000006</v>
      </c>
      <c r="F41" s="385">
        <v>20.7</v>
      </c>
      <c r="G41" s="385">
        <v>3.5</v>
      </c>
      <c r="J41" s="388"/>
      <c r="N41" s="172" t="s">
        <v>76</v>
      </c>
    </row>
    <row r="42" spans="1:14">
      <c r="A42" s="389">
        <v>1986</v>
      </c>
      <c r="B42" s="385">
        <v>30.7</v>
      </c>
      <c r="C42" s="385">
        <v>91.6</v>
      </c>
      <c r="D42" s="385">
        <v>119</v>
      </c>
      <c r="E42" s="385">
        <v>69.8</v>
      </c>
      <c r="F42" s="385">
        <v>20.2</v>
      </c>
      <c r="G42" s="385">
        <v>3.6</v>
      </c>
      <c r="J42" s="388">
        <v>1986</v>
      </c>
      <c r="N42" s="172" t="s">
        <v>76</v>
      </c>
    </row>
    <row r="43" spans="1:14">
      <c r="A43" s="389">
        <v>1987</v>
      </c>
      <c r="B43" s="385">
        <v>31.6</v>
      </c>
      <c r="C43" s="385">
        <v>90.7</v>
      </c>
      <c r="D43" s="385">
        <v>118.1</v>
      </c>
      <c r="E43" s="385">
        <v>71.7</v>
      </c>
      <c r="F43" s="385">
        <v>21.1</v>
      </c>
      <c r="G43" s="385">
        <v>3.4</v>
      </c>
      <c r="J43" s="388"/>
      <c r="N43" s="172">
        <v>1987</v>
      </c>
    </row>
    <row r="44" spans="1:14">
      <c r="A44" s="387">
        <v>1988</v>
      </c>
      <c r="B44" s="385">
        <v>31.9</v>
      </c>
      <c r="C44" s="385">
        <v>88.7</v>
      </c>
      <c r="D44" s="385">
        <v>119.5</v>
      </c>
      <c r="E44" s="385">
        <v>71.900000000000006</v>
      </c>
      <c r="F44" s="385">
        <v>22.9</v>
      </c>
      <c r="G44" s="385">
        <v>3.3</v>
      </c>
      <c r="J44" s="386"/>
      <c r="N44" s="172" t="s">
        <v>76</v>
      </c>
    </row>
    <row r="45" spans="1:14">
      <c r="A45" s="387">
        <v>1989</v>
      </c>
      <c r="B45" s="370">
        <v>31.1</v>
      </c>
      <c r="C45" s="370">
        <v>82.5</v>
      </c>
      <c r="D45" s="370">
        <v>112.6</v>
      </c>
      <c r="E45" s="370">
        <v>71.5</v>
      </c>
      <c r="F45" s="370">
        <v>22.9</v>
      </c>
      <c r="G45" s="370">
        <v>3.7</v>
      </c>
      <c r="J45" s="386"/>
      <c r="N45" s="172" t="s">
        <v>76</v>
      </c>
    </row>
    <row r="46" spans="1:14">
      <c r="A46" s="382">
        <v>1990</v>
      </c>
      <c r="B46" s="370">
        <v>31.9</v>
      </c>
      <c r="C46" s="370">
        <v>82.7</v>
      </c>
      <c r="D46" s="370">
        <v>116.8</v>
      </c>
      <c r="E46" s="370">
        <v>76.099999999999994</v>
      </c>
      <c r="F46" s="370">
        <v>24.5</v>
      </c>
      <c r="G46" s="370">
        <v>3.5</v>
      </c>
      <c r="J46" s="366"/>
      <c r="N46" s="172" t="s">
        <v>76</v>
      </c>
    </row>
    <row r="47" spans="1:14">
      <c r="A47" s="382">
        <v>1991</v>
      </c>
      <c r="B47" s="370">
        <v>33.299999999999997</v>
      </c>
      <c r="C47" s="370">
        <v>82.3</v>
      </c>
      <c r="D47" s="370">
        <v>116.5</v>
      </c>
      <c r="E47" s="370">
        <v>78.3</v>
      </c>
      <c r="F47" s="370">
        <v>26.8</v>
      </c>
      <c r="G47" s="370">
        <v>4</v>
      </c>
      <c r="J47" s="366">
        <v>1991</v>
      </c>
      <c r="N47" s="172">
        <v>1991</v>
      </c>
    </row>
    <row r="48" spans="1:14">
      <c r="A48" s="382">
        <v>1992</v>
      </c>
      <c r="B48" s="370">
        <v>33.1</v>
      </c>
      <c r="C48" s="370">
        <v>77.7</v>
      </c>
      <c r="D48" s="370">
        <v>113.6</v>
      </c>
      <c r="E48" s="370">
        <v>80.7</v>
      </c>
      <c r="F48" s="370">
        <v>27.8</v>
      </c>
      <c r="G48" s="370">
        <v>4</v>
      </c>
      <c r="J48" s="366"/>
      <c r="N48" s="172" t="s">
        <v>76</v>
      </c>
    </row>
    <row r="49" spans="1:15">
      <c r="A49" s="382">
        <v>1993</v>
      </c>
      <c r="B49" s="370">
        <v>31.2</v>
      </c>
      <c r="C49" s="370">
        <v>72.5</v>
      </c>
      <c r="D49" s="370">
        <v>110</v>
      </c>
      <c r="E49" s="370">
        <v>79.8</v>
      </c>
      <c r="F49" s="370">
        <v>28</v>
      </c>
      <c r="G49" s="370">
        <v>4.3</v>
      </c>
      <c r="J49" s="366"/>
      <c r="N49" s="172" t="s">
        <v>76</v>
      </c>
    </row>
    <row r="50" spans="1:15">
      <c r="A50" s="382">
        <v>1994</v>
      </c>
      <c r="B50" s="370">
        <v>28.5</v>
      </c>
      <c r="C50" s="370">
        <v>68.2</v>
      </c>
      <c r="D50" s="370">
        <v>106.5</v>
      </c>
      <c r="E50" s="370">
        <v>81.3</v>
      </c>
      <c r="F50" s="370">
        <v>28.8</v>
      </c>
      <c r="G50" s="370">
        <v>4.5</v>
      </c>
      <c r="J50" s="366"/>
      <c r="N50" s="172" t="s">
        <v>76</v>
      </c>
    </row>
    <row r="51" spans="1:15">
      <c r="A51" s="382">
        <v>1995</v>
      </c>
      <c r="B51" s="370">
        <v>28.2</v>
      </c>
      <c r="C51" s="370">
        <v>66.599999999999994</v>
      </c>
      <c r="D51" s="370">
        <v>101.3</v>
      </c>
      <c r="E51" s="370">
        <v>80.599999999999994</v>
      </c>
      <c r="F51" s="370">
        <v>30.4</v>
      </c>
      <c r="G51" s="370">
        <v>4.9000000000000004</v>
      </c>
      <c r="J51" s="366"/>
      <c r="N51" s="172">
        <v>1995</v>
      </c>
    </row>
    <row r="52" spans="1:15">
      <c r="A52" s="382">
        <v>1996</v>
      </c>
      <c r="B52" s="385">
        <v>29.7</v>
      </c>
      <c r="C52" s="385">
        <v>64.5</v>
      </c>
      <c r="D52" s="385">
        <v>98.5</v>
      </c>
      <c r="E52" s="385">
        <v>81.900000000000006</v>
      </c>
      <c r="F52" s="385">
        <v>31.4</v>
      </c>
      <c r="G52" s="385">
        <v>5.4</v>
      </c>
      <c r="J52" s="366">
        <v>1996</v>
      </c>
      <c r="N52" s="172" t="s">
        <v>76</v>
      </c>
    </row>
    <row r="53" spans="1:15">
      <c r="A53" s="382">
        <v>1997</v>
      </c>
      <c r="B53" s="385">
        <v>31</v>
      </c>
      <c r="C53" s="385">
        <v>65.5</v>
      </c>
      <c r="D53" s="385">
        <v>97.4</v>
      </c>
      <c r="E53" s="385">
        <v>83.9</v>
      </c>
      <c r="F53" s="385">
        <v>34</v>
      </c>
      <c r="G53" s="385">
        <v>5.4</v>
      </c>
      <c r="J53" s="366"/>
      <c r="N53" s="172" t="s">
        <v>76</v>
      </c>
    </row>
    <row r="54" spans="1:15">
      <c r="A54" s="382">
        <v>1998</v>
      </c>
      <c r="B54" s="385">
        <v>30.6</v>
      </c>
      <c r="C54" s="385">
        <v>62.8</v>
      </c>
      <c r="D54" s="385">
        <v>94.3</v>
      </c>
      <c r="E54" s="385">
        <v>83.2</v>
      </c>
      <c r="F54" s="385">
        <v>34.1</v>
      </c>
      <c r="G54" s="385">
        <v>5.9</v>
      </c>
      <c r="J54" s="366"/>
      <c r="N54" s="172" t="s">
        <v>76</v>
      </c>
    </row>
    <row r="55" spans="1:15">
      <c r="A55" s="382">
        <v>1999</v>
      </c>
      <c r="B55" s="385">
        <v>30.3</v>
      </c>
      <c r="C55" s="385">
        <v>61</v>
      </c>
      <c r="D55" s="385">
        <v>90.4</v>
      </c>
      <c r="E55" s="385">
        <v>82</v>
      </c>
      <c r="F55" s="385">
        <v>34.299999999999997</v>
      </c>
      <c r="G55" s="385">
        <v>6.1</v>
      </c>
      <c r="J55" s="366"/>
      <c r="N55" s="172">
        <v>1999</v>
      </c>
    </row>
    <row r="56" spans="1:15">
      <c r="A56" s="382">
        <v>2000</v>
      </c>
      <c r="B56" s="385">
        <v>29.3</v>
      </c>
      <c r="C56" s="385">
        <v>57.6</v>
      </c>
      <c r="D56" s="385">
        <v>86.5</v>
      </c>
      <c r="E56" s="385">
        <v>81.3</v>
      </c>
      <c r="F56" s="385">
        <v>35.6</v>
      </c>
      <c r="G56" s="385">
        <v>6.1</v>
      </c>
      <c r="J56" s="366"/>
      <c r="N56" s="172" t="s">
        <v>76</v>
      </c>
    </row>
    <row r="57" spans="1:15">
      <c r="A57" s="382">
        <v>2001</v>
      </c>
      <c r="B57" s="383">
        <v>28.4</v>
      </c>
      <c r="C57" s="383">
        <v>57.8</v>
      </c>
      <c r="D57" s="383">
        <v>85.1</v>
      </c>
      <c r="E57" s="383">
        <v>82.2</v>
      </c>
      <c r="F57" s="383">
        <v>36.9</v>
      </c>
      <c r="G57" s="383">
        <v>6.5</v>
      </c>
      <c r="J57" s="366">
        <v>2001</v>
      </c>
      <c r="N57" s="172" t="s">
        <v>76</v>
      </c>
    </row>
    <row r="58" spans="1:15">
      <c r="A58" s="382">
        <v>2002</v>
      </c>
      <c r="B58" s="383">
        <v>26.7</v>
      </c>
      <c r="C58" s="383">
        <v>57.3</v>
      </c>
      <c r="D58" s="383">
        <v>82.6</v>
      </c>
      <c r="E58" s="383">
        <v>83.3</v>
      </c>
      <c r="F58" s="383">
        <v>37</v>
      </c>
      <c r="G58" s="383">
        <v>6.6</v>
      </c>
      <c r="H58" s="368"/>
      <c r="J58" s="366"/>
      <c r="N58" s="172" t="s">
        <v>76</v>
      </c>
    </row>
    <row r="59" spans="1:15">
      <c r="A59" s="382">
        <v>2003</v>
      </c>
      <c r="B59" s="383">
        <v>26.3</v>
      </c>
      <c r="C59" s="383">
        <v>58.6</v>
      </c>
      <c r="D59" s="383">
        <v>85.3</v>
      </c>
      <c r="E59" s="383">
        <v>86.5</v>
      </c>
      <c r="F59" s="383">
        <v>40.1</v>
      </c>
      <c r="G59" s="383">
        <v>7.3</v>
      </c>
      <c r="H59" s="368"/>
      <c r="J59" s="366"/>
      <c r="N59" s="172">
        <v>2003</v>
      </c>
    </row>
    <row r="60" spans="1:15">
      <c r="A60" s="382">
        <v>2004</v>
      </c>
      <c r="B60" s="383">
        <v>26.3</v>
      </c>
      <c r="C60" s="383">
        <v>60</v>
      </c>
      <c r="D60" s="383">
        <v>87.8</v>
      </c>
      <c r="E60" s="383">
        <v>90</v>
      </c>
      <c r="F60" s="383">
        <v>43.4</v>
      </c>
      <c r="G60" s="383">
        <v>8.1999999999999993</v>
      </c>
      <c r="H60" s="368"/>
      <c r="J60" s="366"/>
      <c r="N60" s="172" t="s">
        <v>76</v>
      </c>
    </row>
    <row r="61" spans="1:15">
      <c r="A61" s="382">
        <v>2005</v>
      </c>
      <c r="B61" s="383">
        <v>26.2</v>
      </c>
      <c r="C61" s="383">
        <v>59.1</v>
      </c>
      <c r="D61" s="383">
        <v>86.7</v>
      </c>
      <c r="E61" s="383">
        <v>92.3</v>
      </c>
      <c r="F61" s="383">
        <v>45.4</v>
      </c>
      <c r="G61" s="383">
        <v>8.4</v>
      </c>
      <c r="H61" s="368"/>
      <c r="J61" s="366"/>
      <c r="N61" s="172" t="s">
        <v>76</v>
      </c>
    </row>
    <row r="62" spans="1:15">
      <c r="A62" s="382">
        <v>2006</v>
      </c>
      <c r="B62" s="383">
        <v>25.8</v>
      </c>
      <c r="C62" s="383">
        <v>60.9</v>
      </c>
      <c r="D62" s="383">
        <v>88.3</v>
      </c>
      <c r="E62" s="383">
        <v>95.9</v>
      </c>
      <c r="F62" s="383">
        <v>47.6</v>
      </c>
      <c r="G62" s="383">
        <v>8.6999999999999993</v>
      </c>
      <c r="H62" s="368"/>
      <c r="J62" s="366">
        <v>2006</v>
      </c>
      <c r="N62" s="172" t="s">
        <v>76</v>
      </c>
      <c r="O62" s="384"/>
    </row>
    <row r="63" spans="1:15" s="384" customFormat="1">
      <c r="A63" s="382">
        <v>2007</v>
      </c>
      <c r="B63" s="383">
        <v>26.5</v>
      </c>
      <c r="C63" s="383">
        <v>63.3</v>
      </c>
      <c r="D63" s="383">
        <v>90.6</v>
      </c>
      <c r="E63" s="383">
        <v>98.1</v>
      </c>
      <c r="F63" s="383">
        <v>50.9</v>
      </c>
      <c r="G63" s="383">
        <v>9.1999999999999993</v>
      </c>
      <c r="H63" s="368"/>
      <c r="J63" s="366"/>
      <c r="N63" s="172">
        <v>2007</v>
      </c>
    </row>
    <row r="64" spans="1:15">
      <c r="A64" s="382">
        <v>2008</v>
      </c>
      <c r="B64" s="383">
        <v>26.3</v>
      </c>
      <c r="C64" s="383">
        <v>65.2</v>
      </c>
      <c r="D64" s="383">
        <v>95.1</v>
      </c>
      <c r="E64" s="383">
        <v>102.6</v>
      </c>
      <c r="F64" s="383">
        <v>52.4</v>
      </c>
      <c r="G64" s="383">
        <v>10.199999999999999</v>
      </c>
      <c r="H64" s="368"/>
      <c r="J64" s="366"/>
      <c r="N64" s="172" t="s">
        <v>76</v>
      </c>
    </row>
    <row r="65" spans="1:18">
      <c r="A65" s="382">
        <v>2009</v>
      </c>
      <c r="B65" s="383">
        <v>24.3</v>
      </c>
      <c r="C65" s="383">
        <v>63.8</v>
      </c>
      <c r="D65" s="383">
        <v>93.8</v>
      </c>
      <c r="E65" s="383">
        <v>100.7</v>
      </c>
      <c r="F65" s="383">
        <v>52.6</v>
      </c>
      <c r="G65" s="383">
        <v>10.3</v>
      </c>
      <c r="H65" s="368"/>
      <c r="J65" s="366"/>
      <c r="N65" s="172" t="s">
        <v>76</v>
      </c>
    </row>
    <row r="66" spans="1:18">
      <c r="A66" s="382">
        <v>2010</v>
      </c>
      <c r="B66" s="383">
        <v>22.9</v>
      </c>
      <c r="C66" s="383">
        <v>59.9</v>
      </c>
      <c r="D66" s="383">
        <v>92.6</v>
      </c>
      <c r="E66" s="383">
        <v>102.8</v>
      </c>
      <c r="F66" s="383">
        <v>53.8</v>
      </c>
      <c r="G66" s="383">
        <v>10.7</v>
      </c>
      <c r="H66" s="368"/>
      <c r="J66" s="366"/>
      <c r="N66" s="172" t="s">
        <v>76</v>
      </c>
    </row>
    <row r="67" spans="1:18">
      <c r="A67" s="382">
        <v>2011</v>
      </c>
      <c r="B67" s="367">
        <v>21.1</v>
      </c>
      <c r="C67" s="367">
        <v>57.9</v>
      </c>
      <c r="D67" s="367">
        <v>90.2</v>
      </c>
      <c r="E67" s="367">
        <v>102.8</v>
      </c>
      <c r="F67" s="367">
        <v>55.4</v>
      </c>
      <c r="G67" s="367">
        <v>11.2</v>
      </c>
      <c r="H67" s="368"/>
      <c r="I67" s="367"/>
      <c r="J67" s="366">
        <v>2011</v>
      </c>
      <c r="K67" s="367"/>
      <c r="L67" s="367"/>
      <c r="M67" s="367"/>
      <c r="N67" s="172">
        <v>2011</v>
      </c>
    </row>
    <row r="68" spans="1:18">
      <c r="A68" s="382">
        <v>2012</v>
      </c>
      <c r="B68" s="367">
        <v>19.7</v>
      </c>
      <c r="C68" s="367">
        <v>55.2</v>
      </c>
      <c r="D68" s="367">
        <v>90.9</v>
      </c>
      <c r="E68" s="367">
        <v>101.7</v>
      </c>
      <c r="F68" s="367">
        <v>55.8</v>
      </c>
      <c r="G68" s="367">
        <v>11</v>
      </c>
      <c r="H68" s="368"/>
      <c r="J68" s="366"/>
      <c r="M68" s="367"/>
      <c r="N68" s="381"/>
      <c r="O68" s="367"/>
      <c r="P68" s="367"/>
      <c r="Q68" s="367"/>
      <c r="R68" s="367"/>
    </row>
    <row r="69" spans="1:18">
      <c r="A69" s="379">
        <v>2013</v>
      </c>
      <c r="B69" s="340">
        <v>17.899999999999999</v>
      </c>
      <c r="C69" s="340">
        <v>52.8</v>
      </c>
      <c r="D69" s="340">
        <v>85.7</v>
      </c>
      <c r="E69" s="340">
        <v>98.1</v>
      </c>
      <c r="F69" s="340">
        <v>56.1</v>
      </c>
      <c r="G69" s="340">
        <v>11.6</v>
      </c>
      <c r="H69" s="380"/>
      <c r="J69" s="161"/>
    </row>
    <row r="70" spans="1:18">
      <c r="A70" s="379">
        <v>2014</v>
      </c>
      <c r="B70" s="340">
        <v>16.100000000000001</v>
      </c>
      <c r="C70" s="340">
        <v>50.3</v>
      </c>
      <c r="D70" s="340">
        <v>87.6</v>
      </c>
      <c r="E70" s="340">
        <v>100.4</v>
      </c>
      <c r="F70" s="340">
        <v>58.3</v>
      </c>
      <c r="G70" s="364">
        <v>12</v>
      </c>
      <c r="H70" s="380"/>
      <c r="J70" s="161"/>
    </row>
    <row r="71" spans="1:18">
      <c r="A71" s="379">
        <v>2015</v>
      </c>
      <c r="B71" s="340">
        <v>14.3</v>
      </c>
      <c r="C71" s="340">
        <v>46.8</v>
      </c>
      <c r="D71" s="340">
        <v>83.6</v>
      </c>
      <c r="E71" s="340">
        <v>98.1</v>
      </c>
      <c r="F71" s="340">
        <v>58.1</v>
      </c>
      <c r="G71" s="364">
        <v>11.7</v>
      </c>
      <c r="J71" s="359"/>
      <c r="N71" s="172">
        <v>2014</v>
      </c>
    </row>
    <row r="72" spans="1:18" s="340" customFormat="1">
      <c r="A72" s="379">
        <v>2016</v>
      </c>
      <c r="B72" s="340">
        <v>13.5</v>
      </c>
      <c r="C72" s="340">
        <v>45.4</v>
      </c>
      <c r="D72" s="340">
        <v>79.7</v>
      </c>
      <c r="E72" s="340">
        <v>97.4</v>
      </c>
      <c r="F72" s="340">
        <v>57.4</v>
      </c>
      <c r="G72" s="364">
        <v>12.7</v>
      </c>
      <c r="J72" s="359"/>
      <c r="N72" s="161"/>
    </row>
    <row r="73" spans="1:18">
      <c r="A73" s="378">
        <v>2017</v>
      </c>
      <c r="B73" s="361">
        <v>13</v>
      </c>
      <c r="C73" s="361">
        <v>43.5</v>
      </c>
      <c r="D73" s="361">
        <v>75.8</v>
      </c>
      <c r="E73" s="361">
        <v>93.9</v>
      </c>
      <c r="F73" s="361">
        <v>56.4</v>
      </c>
      <c r="G73" s="361">
        <v>12.5</v>
      </c>
      <c r="J73" s="359">
        <v>2017</v>
      </c>
    </row>
    <row r="74" spans="1:18">
      <c r="B74" s="367"/>
      <c r="C74" s="367"/>
      <c r="D74" s="367"/>
      <c r="E74" s="367"/>
      <c r="F74" s="367"/>
      <c r="G74" s="367"/>
    </row>
    <row r="75" spans="1:18" ht="10.5" customHeight="1">
      <c r="A75" s="1437" t="s">
        <v>155</v>
      </c>
      <c r="B75" s="1437"/>
      <c r="C75" s="1437"/>
      <c r="D75" s="367"/>
      <c r="E75" s="367"/>
      <c r="F75" s="367"/>
      <c r="G75" s="367"/>
    </row>
    <row r="76" spans="1:18">
      <c r="B76" s="367"/>
      <c r="C76" s="367"/>
      <c r="D76" s="367"/>
      <c r="E76" s="367"/>
      <c r="F76" s="367"/>
      <c r="G76" s="367"/>
    </row>
    <row r="77" spans="1:18">
      <c r="A77" s="340"/>
      <c r="B77" s="364"/>
      <c r="C77" s="364"/>
      <c r="D77" s="364"/>
      <c r="E77" s="364"/>
      <c r="F77" s="364"/>
      <c r="G77" s="364"/>
      <c r="H77" s="340"/>
      <c r="I77" s="340"/>
    </row>
    <row r="78" spans="1:18">
      <c r="A78" s="340"/>
      <c r="B78" s="364"/>
      <c r="C78" s="364"/>
      <c r="D78" s="364"/>
      <c r="E78" s="364"/>
      <c r="F78" s="364"/>
      <c r="G78" s="364"/>
      <c r="H78" s="340"/>
      <c r="I78" s="340"/>
    </row>
    <row r="79" spans="1:18">
      <c r="A79" s="340"/>
      <c r="B79" s="377"/>
      <c r="C79" s="377"/>
      <c r="D79" s="377"/>
      <c r="E79" s="377"/>
      <c r="F79" s="377"/>
      <c r="G79" s="377"/>
      <c r="H79" s="340"/>
      <c r="I79" s="340"/>
    </row>
    <row r="80" spans="1:18">
      <c r="A80" s="340"/>
      <c r="B80" s="377"/>
      <c r="C80" s="377"/>
      <c r="D80" s="377"/>
      <c r="E80" s="377"/>
      <c r="F80" s="377"/>
      <c r="G80" s="377"/>
      <c r="H80" s="340"/>
      <c r="I80" s="340"/>
    </row>
    <row r="81" spans="1:9">
      <c r="A81" s="340"/>
      <c r="B81" s="364"/>
      <c r="C81" s="364"/>
      <c r="D81" s="364"/>
      <c r="E81" s="364"/>
      <c r="F81" s="364"/>
      <c r="G81" s="364"/>
      <c r="H81" s="340"/>
      <c r="I81" s="340"/>
    </row>
    <row r="82" spans="1:9">
      <c r="A82" s="340"/>
      <c r="B82" s="364"/>
      <c r="C82" s="364"/>
      <c r="D82" s="364"/>
      <c r="E82" s="364"/>
      <c r="F82" s="364"/>
      <c r="G82" s="364"/>
      <c r="H82" s="340"/>
      <c r="I82" s="340"/>
    </row>
  </sheetData>
  <mergeCells count="8">
    <mergeCell ref="A75:C75"/>
    <mergeCell ref="J5:J6"/>
    <mergeCell ref="K5:O5"/>
    <mergeCell ref="A5:A6"/>
    <mergeCell ref="A1:E1"/>
    <mergeCell ref="G1:H1"/>
    <mergeCell ref="A3:I3"/>
    <mergeCell ref="B5:G5"/>
  </mergeCells>
  <hyperlinks>
    <hyperlink ref="G1:H1" location="Contents!A1" display="back to contents"/>
  </hyperlinks>
  <pageMargins left="0.15748031496062992" right="0.15748031496062992" top="0.98425196850393704" bottom="0.98425196850393704" header="0.51181102362204722" footer="0.51181102362204722"/>
  <pageSetup paperSize="9" scale="44" orientation="landscape" r:id="rId1"/>
  <headerFooter alignWithMargins="0">
    <oddFooter>&amp;L© Crown Copyright 2015</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2"/>
  <sheetViews>
    <sheetView zoomScaleNormal="100" workbookViewId="0">
      <selection sqref="A1:E1"/>
    </sheetView>
  </sheetViews>
  <sheetFormatPr defaultColWidth="9.140625" defaultRowHeight="12.75"/>
  <cols>
    <col min="1" max="5" width="9.140625" style="337"/>
    <col min="6" max="6" width="9.5703125" style="384" bestFit="1" customWidth="1"/>
    <col min="7" max="7" width="9.5703125" style="380" bestFit="1" customWidth="1"/>
    <col min="8" max="8" width="9.140625" style="172"/>
    <col min="9" max="9" width="20.5703125" style="172" customWidth="1"/>
    <col min="10" max="14" width="9.140625" style="172"/>
    <col min="15" max="15" width="9.140625" style="172" customWidth="1"/>
    <col min="16" max="17" width="9.140625" style="172"/>
    <col min="18" max="16384" width="9.140625" style="337"/>
  </cols>
  <sheetData>
    <row r="1" spans="1:18" s="107" customFormat="1" ht="18" customHeight="1">
      <c r="A1" s="1435" t="s">
        <v>269</v>
      </c>
      <c r="B1" s="1435"/>
      <c r="C1" s="1435"/>
      <c r="D1" s="1435"/>
      <c r="E1" s="1435"/>
      <c r="F1" s="356"/>
      <c r="G1" s="1436" t="s">
        <v>251</v>
      </c>
      <c r="H1" s="1436"/>
      <c r="I1" s="176"/>
      <c r="J1" s="357"/>
      <c r="K1" s="357"/>
      <c r="L1" s="176"/>
      <c r="M1" s="176"/>
      <c r="N1" s="176"/>
      <c r="O1" s="176"/>
      <c r="P1" s="176"/>
      <c r="Q1" s="176"/>
    </row>
    <row r="2" spans="1:18" s="107" customFormat="1" ht="12.75" customHeight="1">
      <c r="A2" s="356"/>
      <c r="B2" s="356"/>
      <c r="C2" s="356"/>
      <c r="D2" s="356"/>
      <c r="E2" s="356"/>
      <c r="F2" s="356"/>
      <c r="G2" s="447"/>
      <c r="H2" s="176"/>
      <c r="I2" s="176"/>
      <c r="J2" s="357"/>
      <c r="K2" s="357"/>
      <c r="L2" s="176"/>
      <c r="M2" s="176"/>
      <c r="N2" s="176"/>
      <c r="O2" s="176"/>
      <c r="P2" s="176"/>
      <c r="Q2" s="176"/>
    </row>
    <row r="3" spans="1:18" ht="18" customHeight="1">
      <c r="A3" s="1451" t="s">
        <v>967</v>
      </c>
      <c r="B3" s="1451"/>
      <c r="C3" s="1451"/>
      <c r="D3" s="1451"/>
      <c r="E3" s="1451"/>
      <c r="F3" s="1385"/>
      <c r="G3" s="1385"/>
      <c r="H3" s="446"/>
      <c r="I3" s="445"/>
    </row>
    <row r="4" spans="1:18" ht="15" customHeight="1">
      <c r="A4" s="445"/>
      <c r="B4" s="445"/>
      <c r="C4" s="445"/>
      <c r="D4" s="445"/>
      <c r="E4" s="445"/>
    </row>
    <row r="5" spans="1:18" s="349" customFormat="1" ht="18.75" customHeight="1">
      <c r="A5" s="1449" t="s">
        <v>282</v>
      </c>
      <c r="B5" s="1447" t="s">
        <v>5</v>
      </c>
      <c r="C5" s="1447"/>
      <c r="D5" s="1447"/>
      <c r="E5" s="1447"/>
      <c r="F5" s="1447"/>
      <c r="G5" s="444"/>
      <c r="H5" s="350"/>
      <c r="I5" s="350"/>
      <c r="J5" s="350"/>
      <c r="K5" s="350"/>
      <c r="L5" s="350"/>
      <c r="M5" s="350"/>
      <c r="N5" s="350"/>
      <c r="O5" s="350"/>
      <c r="P5" s="350"/>
      <c r="Q5" s="350"/>
    </row>
    <row r="6" spans="1:18" s="349" customFormat="1" ht="18.75" customHeight="1">
      <c r="A6" s="1450"/>
      <c r="B6" s="443">
        <v>1951</v>
      </c>
      <c r="C6" s="443">
        <v>1964</v>
      </c>
      <c r="D6" s="443">
        <v>1977</v>
      </c>
      <c r="E6" s="443">
        <v>1991</v>
      </c>
      <c r="F6" s="393">
        <v>2017</v>
      </c>
      <c r="G6" s="442"/>
      <c r="H6" s="441"/>
      <c r="I6" s="440"/>
      <c r="J6" s="439"/>
      <c r="K6" s="439"/>
      <c r="L6" s="438"/>
      <c r="M6" s="438"/>
      <c r="N6" s="438"/>
      <c r="O6" s="350"/>
      <c r="P6" s="350"/>
      <c r="Q6" s="350"/>
    </row>
    <row r="7" spans="1:18">
      <c r="A7" s="437">
        <v>15</v>
      </c>
      <c r="B7" s="419">
        <v>1</v>
      </c>
      <c r="C7" s="419">
        <v>1</v>
      </c>
      <c r="D7" s="419">
        <v>2</v>
      </c>
      <c r="E7" s="419">
        <v>4</v>
      </c>
      <c r="F7" s="436">
        <v>1</v>
      </c>
      <c r="G7" s="417"/>
      <c r="H7" s="429"/>
      <c r="I7" s="427"/>
      <c r="J7" s="425"/>
      <c r="K7" s="161"/>
      <c r="L7" s="161"/>
      <c r="M7" s="161"/>
      <c r="N7" s="161"/>
      <c r="O7" s="161"/>
      <c r="P7" s="161"/>
      <c r="Q7" s="161"/>
    </row>
    <row r="8" spans="1:18">
      <c r="A8" s="420">
        <v>16</v>
      </c>
      <c r="B8" s="419">
        <v>3</v>
      </c>
      <c r="C8" s="419">
        <v>10</v>
      </c>
      <c r="D8" s="419">
        <v>12</v>
      </c>
      <c r="E8" s="419">
        <v>14</v>
      </c>
      <c r="F8" s="422">
        <v>4</v>
      </c>
      <c r="G8" s="417"/>
      <c r="H8" s="420"/>
      <c r="I8" s="435"/>
      <c r="J8" s="434"/>
      <c r="K8" s="340"/>
      <c r="L8" s="340"/>
      <c r="M8" s="340"/>
      <c r="N8" s="340"/>
      <c r="O8" s="340"/>
      <c r="P8" s="340"/>
      <c r="Q8" s="340"/>
    </row>
    <row r="9" spans="1:18">
      <c r="A9" s="420">
        <v>17</v>
      </c>
      <c r="B9" s="419">
        <v>11</v>
      </c>
      <c r="C9" s="419">
        <v>33</v>
      </c>
      <c r="D9" s="419">
        <v>32</v>
      </c>
      <c r="E9" s="419">
        <v>34</v>
      </c>
      <c r="F9" s="418">
        <v>11</v>
      </c>
      <c r="G9" s="417"/>
      <c r="H9" s="420"/>
      <c r="I9" s="435"/>
      <c r="J9" s="434"/>
      <c r="K9" s="340"/>
      <c r="L9" s="340"/>
      <c r="M9" s="340"/>
      <c r="N9" s="340"/>
      <c r="O9" s="340"/>
      <c r="P9" s="340"/>
      <c r="Q9" s="340"/>
    </row>
    <row r="10" spans="1:18">
      <c r="A10" s="420">
        <v>18</v>
      </c>
      <c r="B10" s="419">
        <v>30</v>
      </c>
      <c r="C10" s="419">
        <v>67</v>
      </c>
      <c r="D10" s="419">
        <v>51</v>
      </c>
      <c r="E10" s="419">
        <v>49</v>
      </c>
      <c r="F10" s="418">
        <v>19</v>
      </c>
      <c r="G10" s="417"/>
      <c r="H10" s="428"/>
      <c r="I10" s="427"/>
      <c r="J10" s="425"/>
      <c r="K10" s="161"/>
      <c r="L10" s="161"/>
      <c r="M10" s="161"/>
      <c r="N10" s="161"/>
      <c r="O10" s="161"/>
      <c r="P10" s="161"/>
      <c r="Q10" s="340"/>
    </row>
    <row r="11" spans="1:18">
      <c r="A11" s="420">
        <v>19</v>
      </c>
      <c r="B11" s="419">
        <v>56</v>
      </c>
      <c r="C11" s="419">
        <v>105</v>
      </c>
      <c r="D11" s="419">
        <v>67</v>
      </c>
      <c r="E11" s="419">
        <v>58</v>
      </c>
      <c r="F11" s="418">
        <v>27</v>
      </c>
      <c r="G11" s="417"/>
      <c r="H11" s="161"/>
      <c r="I11" s="412"/>
      <c r="J11" s="161"/>
      <c r="K11" s="161"/>
      <c r="L11" s="161"/>
      <c r="M11" s="161"/>
      <c r="N11" s="161"/>
      <c r="O11" s="161"/>
      <c r="P11" s="161"/>
      <c r="Q11" s="340"/>
    </row>
    <row r="12" spans="1:18">
      <c r="A12" s="420">
        <v>20</v>
      </c>
      <c r="B12" s="419">
        <v>91</v>
      </c>
      <c r="C12" s="419">
        <v>139</v>
      </c>
      <c r="D12" s="419">
        <v>86</v>
      </c>
      <c r="E12" s="419">
        <v>63</v>
      </c>
      <c r="F12" s="422">
        <v>32</v>
      </c>
      <c r="G12" s="417"/>
      <c r="H12" s="161"/>
      <c r="I12" s="412"/>
      <c r="J12" s="161"/>
      <c r="K12" s="161"/>
      <c r="L12" s="161"/>
      <c r="M12" s="161"/>
      <c r="N12" s="161"/>
      <c r="O12" s="161"/>
      <c r="P12" s="161"/>
      <c r="Q12" s="340"/>
    </row>
    <row r="13" spans="1:18">
      <c r="A13" s="420">
        <v>21</v>
      </c>
      <c r="B13" s="419">
        <v>124</v>
      </c>
      <c r="C13" s="419">
        <v>176</v>
      </c>
      <c r="D13" s="419">
        <v>98</v>
      </c>
      <c r="E13" s="419">
        <v>71</v>
      </c>
      <c r="F13" s="422">
        <v>37</v>
      </c>
      <c r="G13" s="417"/>
      <c r="H13" s="433" t="s">
        <v>5</v>
      </c>
      <c r="I13" s="432" t="s">
        <v>281</v>
      </c>
      <c r="J13" s="430" t="s">
        <v>74</v>
      </c>
      <c r="K13" s="430"/>
      <c r="L13" s="430"/>
      <c r="M13" s="359"/>
      <c r="N13" s="161"/>
      <c r="O13" s="161"/>
      <c r="P13" s="161"/>
      <c r="Q13" s="340"/>
      <c r="R13" s="340"/>
    </row>
    <row r="14" spans="1:18">
      <c r="A14" s="420">
        <v>22</v>
      </c>
      <c r="B14" s="419">
        <v>135</v>
      </c>
      <c r="C14" s="419">
        <v>191</v>
      </c>
      <c r="D14" s="419">
        <v>112</v>
      </c>
      <c r="E14" s="419">
        <v>80</v>
      </c>
      <c r="F14" s="418">
        <v>44</v>
      </c>
      <c r="G14" s="417"/>
      <c r="H14" s="429">
        <f>B6</f>
        <v>1951</v>
      </c>
      <c r="I14" s="431">
        <f>INDEX(A7:A36,MATCH(MAX(B7:B36),B7:B36,0))</f>
        <v>26</v>
      </c>
      <c r="J14" s="426">
        <f>I14</f>
        <v>26</v>
      </c>
      <c r="K14" s="426">
        <v>31</v>
      </c>
      <c r="L14" s="430">
        <v>0</v>
      </c>
      <c r="M14" s="359">
        <f>VLOOKUP(I14,A7:B36,2,FALSE)</f>
        <v>163</v>
      </c>
      <c r="N14" s="161">
        <f>M14</f>
        <v>163</v>
      </c>
      <c r="O14" s="161"/>
      <c r="P14" s="425"/>
      <c r="Q14" s="340"/>
      <c r="R14" s="340"/>
    </row>
    <row r="15" spans="1:18">
      <c r="A15" s="420">
        <v>23</v>
      </c>
      <c r="B15" s="419">
        <v>151</v>
      </c>
      <c r="C15" s="419">
        <v>215</v>
      </c>
      <c r="D15" s="419">
        <v>121</v>
      </c>
      <c r="E15" s="419">
        <v>93</v>
      </c>
      <c r="F15" s="418">
        <v>48</v>
      </c>
      <c r="G15" s="417"/>
      <c r="H15" s="429">
        <f>C6</f>
        <v>1964</v>
      </c>
      <c r="I15" s="427">
        <f>INDEX(A7:A36,MATCH(MAX(C7:C36),C7:C36,0))</f>
        <v>25</v>
      </c>
      <c r="J15" s="425">
        <f>I15</f>
        <v>25</v>
      </c>
      <c r="K15" s="426">
        <v>33</v>
      </c>
      <c r="L15" s="161">
        <v>0</v>
      </c>
      <c r="M15" s="359">
        <f>VLOOKUP(I15,A8:C37,3,FALSE)</f>
        <v>224</v>
      </c>
      <c r="N15" s="161">
        <f>M15</f>
        <v>224</v>
      </c>
      <c r="O15" s="161"/>
      <c r="P15" s="425"/>
      <c r="Q15" s="340"/>
      <c r="R15" s="340"/>
    </row>
    <row r="16" spans="1:18">
      <c r="A16" s="420">
        <v>24</v>
      </c>
      <c r="B16" s="419">
        <v>155</v>
      </c>
      <c r="C16" s="419">
        <v>221</v>
      </c>
      <c r="D16" s="419">
        <v>131</v>
      </c>
      <c r="E16" s="419">
        <v>104</v>
      </c>
      <c r="F16" s="418">
        <v>56</v>
      </c>
      <c r="G16" s="417"/>
      <c r="H16" s="429">
        <f>D6</f>
        <v>1977</v>
      </c>
      <c r="I16" s="427">
        <f>INDEX(A7:A36,MATCH(MAX(D7:D36),D7:D36,0))</f>
        <v>25</v>
      </c>
      <c r="J16" s="425">
        <f>I16</f>
        <v>25</v>
      </c>
      <c r="K16" s="426">
        <f>IF(I14=I15,K15,K15+1+(I16-I15))</f>
        <v>34</v>
      </c>
      <c r="L16" s="161">
        <v>0</v>
      </c>
      <c r="M16" s="359">
        <f>VLOOKUP(I16,A9:D38,4,FALSE)</f>
        <v>136</v>
      </c>
      <c r="N16" s="161">
        <f>M16</f>
        <v>136</v>
      </c>
      <c r="O16" s="161"/>
      <c r="P16" s="425"/>
      <c r="Q16" s="340"/>
      <c r="R16" s="340"/>
    </row>
    <row r="17" spans="1:18">
      <c r="A17" s="420">
        <v>25</v>
      </c>
      <c r="B17" s="419">
        <v>161</v>
      </c>
      <c r="C17" s="419">
        <v>224</v>
      </c>
      <c r="D17" s="419">
        <v>136</v>
      </c>
      <c r="E17" s="419">
        <v>111</v>
      </c>
      <c r="F17" s="422">
        <v>60</v>
      </c>
      <c r="G17" s="417"/>
      <c r="H17" s="429">
        <f>E6</f>
        <v>1991</v>
      </c>
      <c r="I17" s="427">
        <f>INDEX(A7:A36,MATCH(MAX(E7:E36),E7:E36,0))</f>
        <v>26</v>
      </c>
      <c r="J17" s="425">
        <f>I17</f>
        <v>26</v>
      </c>
      <c r="K17" s="426">
        <v>36</v>
      </c>
      <c r="L17" s="161">
        <v>0</v>
      </c>
      <c r="M17" s="359">
        <f>VLOOKUP(I17,A10:E39,5,FALSE)</f>
        <v>120</v>
      </c>
      <c r="N17" s="161">
        <f>M17</f>
        <v>120</v>
      </c>
      <c r="O17" s="161"/>
      <c r="P17" s="425"/>
      <c r="Q17" s="340"/>
      <c r="R17" s="340"/>
    </row>
    <row r="18" spans="1:18">
      <c r="A18" s="420">
        <v>26</v>
      </c>
      <c r="B18" s="419">
        <v>163</v>
      </c>
      <c r="C18" s="419">
        <v>213</v>
      </c>
      <c r="D18" s="419">
        <v>130</v>
      </c>
      <c r="E18" s="419">
        <v>120</v>
      </c>
      <c r="F18" s="422">
        <v>69</v>
      </c>
      <c r="G18" s="417"/>
      <c r="H18" s="428">
        <f>F6</f>
        <v>2017</v>
      </c>
      <c r="I18" s="427">
        <f>INDEX(A7:A36,MATCH(MAX(F7:F36),F7:F36,0))</f>
        <v>31</v>
      </c>
      <c r="J18" s="425">
        <f>I18</f>
        <v>31</v>
      </c>
      <c r="K18" s="426">
        <f>IF(I14=I15,K15,K15+1+(I18-I15))</f>
        <v>40</v>
      </c>
      <c r="L18" s="161">
        <v>0</v>
      </c>
      <c r="M18" s="359">
        <f>VLOOKUP(I18,A11:F40,6,FALSE)</f>
        <v>97</v>
      </c>
      <c r="N18" s="161">
        <f>M18</f>
        <v>97</v>
      </c>
      <c r="O18" s="161"/>
      <c r="P18" s="425"/>
      <c r="Q18" s="340"/>
      <c r="R18" s="340"/>
    </row>
    <row r="19" spans="1:18">
      <c r="A19" s="420">
        <v>27</v>
      </c>
      <c r="B19" s="419">
        <v>143</v>
      </c>
      <c r="C19" s="419">
        <v>191</v>
      </c>
      <c r="D19" s="419">
        <v>125</v>
      </c>
      <c r="E19" s="419">
        <v>120</v>
      </c>
      <c r="F19" s="418">
        <v>79</v>
      </c>
      <c r="G19" s="417"/>
      <c r="I19" s="421"/>
      <c r="J19" s="161"/>
      <c r="K19" s="161"/>
      <c r="L19" s="161"/>
      <c r="M19" s="161"/>
      <c r="N19" s="161"/>
      <c r="O19" s="161"/>
      <c r="P19" s="161"/>
      <c r="Q19" s="340"/>
    </row>
    <row r="20" spans="1:18">
      <c r="A20" s="420">
        <v>28</v>
      </c>
      <c r="B20" s="419">
        <v>145</v>
      </c>
      <c r="C20" s="419">
        <v>181</v>
      </c>
      <c r="D20" s="419">
        <v>111</v>
      </c>
      <c r="E20" s="419">
        <v>117</v>
      </c>
      <c r="F20" s="418">
        <v>83</v>
      </c>
      <c r="G20" s="417"/>
      <c r="I20" s="412"/>
      <c r="J20" s="161"/>
      <c r="K20" s="161"/>
      <c r="L20" s="161"/>
      <c r="M20" s="161"/>
      <c r="N20" s="161"/>
      <c r="O20" s="161"/>
      <c r="P20" s="161"/>
      <c r="Q20" s="340"/>
    </row>
    <row r="21" spans="1:18">
      <c r="A21" s="420">
        <v>29</v>
      </c>
      <c r="B21" s="419">
        <v>133</v>
      </c>
      <c r="C21" s="419">
        <v>164</v>
      </c>
      <c r="D21" s="419">
        <v>98</v>
      </c>
      <c r="E21" s="419">
        <v>114</v>
      </c>
      <c r="F21" s="418">
        <v>89</v>
      </c>
      <c r="G21" s="417"/>
      <c r="I21" s="412"/>
      <c r="J21" s="161"/>
      <c r="K21" s="161"/>
      <c r="L21" s="161"/>
      <c r="M21" s="161"/>
      <c r="N21" s="161"/>
      <c r="O21" s="161"/>
      <c r="P21" s="161"/>
      <c r="Q21" s="340"/>
    </row>
    <row r="22" spans="1:18">
      <c r="A22" s="420">
        <v>30</v>
      </c>
      <c r="B22" s="419">
        <v>124</v>
      </c>
      <c r="C22" s="419">
        <v>150</v>
      </c>
      <c r="D22" s="419">
        <v>83</v>
      </c>
      <c r="E22" s="419">
        <v>102</v>
      </c>
      <c r="F22" s="422">
        <v>94</v>
      </c>
      <c r="G22" s="417"/>
      <c r="H22" s="337"/>
      <c r="I22" s="423"/>
      <c r="J22" s="340"/>
      <c r="K22" s="340"/>
      <c r="L22" s="340"/>
      <c r="M22" s="340"/>
      <c r="N22" s="340"/>
      <c r="O22" s="340"/>
      <c r="P22" s="340"/>
      <c r="Q22" s="340"/>
    </row>
    <row r="23" spans="1:18">
      <c r="A23" s="420">
        <v>31</v>
      </c>
      <c r="B23" s="419">
        <v>114</v>
      </c>
      <c r="C23" s="419">
        <v>126</v>
      </c>
      <c r="D23" s="419">
        <v>68</v>
      </c>
      <c r="E23" s="419">
        <v>91</v>
      </c>
      <c r="F23" s="422">
        <v>97</v>
      </c>
      <c r="G23" s="417"/>
      <c r="H23" s="337"/>
      <c r="I23" s="423"/>
      <c r="J23" s="340"/>
      <c r="K23" s="340"/>
      <c r="L23" s="340"/>
      <c r="M23" s="340"/>
      <c r="N23" s="340"/>
      <c r="O23" s="340"/>
      <c r="P23" s="340"/>
      <c r="Q23" s="340"/>
    </row>
    <row r="24" spans="1:18">
      <c r="A24" s="420">
        <v>32</v>
      </c>
      <c r="B24" s="419">
        <v>101</v>
      </c>
      <c r="C24" s="419">
        <v>120</v>
      </c>
      <c r="D24" s="419">
        <v>52</v>
      </c>
      <c r="E24" s="419">
        <v>78</v>
      </c>
      <c r="F24" s="418">
        <v>97</v>
      </c>
      <c r="G24" s="417"/>
      <c r="H24" s="337"/>
      <c r="I24" s="424"/>
      <c r="J24" s="340"/>
      <c r="K24" s="340"/>
      <c r="L24" s="340"/>
      <c r="M24" s="340"/>
      <c r="N24" s="340"/>
      <c r="O24" s="340"/>
      <c r="P24" s="340"/>
      <c r="Q24" s="340"/>
    </row>
    <row r="25" spans="1:18">
      <c r="A25" s="420">
        <v>33</v>
      </c>
      <c r="B25" s="419">
        <v>94</v>
      </c>
      <c r="C25" s="419">
        <v>101</v>
      </c>
      <c r="D25" s="419">
        <v>43</v>
      </c>
      <c r="E25" s="419">
        <v>64</v>
      </c>
      <c r="F25" s="418">
        <v>94</v>
      </c>
      <c r="G25" s="417"/>
      <c r="H25" s="337"/>
      <c r="I25" s="423"/>
      <c r="J25" s="340"/>
      <c r="K25" s="340"/>
      <c r="L25" s="340"/>
      <c r="M25" s="340"/>
      <c r="N25" s="340"/>
      <c r="O25" s="340"/>
      <c r="P25" s="340"/>
      <c r="Q25" s="340"/>
    </row>
    <row r="26" spans="1:18">
      <c r="A26" s="420">
        <v>34</v>
      </c>
      <c r="B26" s="419">
        <v>86</v>
      </c>
      <c r="C26" s="419">
        <v>92</v>
      </c>
      <c r="D26" s="419">
        <v>33</v>
      </c>
      <c r="E26" s="419">
        <v>53</v>
      </c>
      <c r="F26" s="418">
        <v>87</v>
      </c>
      <c r="G26" s="417"/>
      <c r="I26" s="412"/>
      <c r="J26" s="161"/>
      <c r="K26" s="161"/>
      <c r="L26" s="161"/>
      <c r="M26" s="161"/>
      <c r="N26" s="161"/>
      <c r="O26" s="161"/>
      <c r="P26" s="161"/>
      <c r="Q26" s="161"/>
    </row>
    <row r="27" spans="1:18">
      <c r="A27" s="420">
        <v>35</v>
      </c>
      <c r="B27" s="419">
        <v>77</v>
      </c>
      <c r="C27" s="419">
        <v>77</v>
      </c>
      <c r="D27" s="419">
        <v>29</v>
      </c>
      <c r="E27" s="419">
        <v>43</v>
      </c>
      <c r="F27" s="422">
        <v>74</v>
      </c>
      <c r="G27" s="417"/>
      <c r="I27" s="412"/>
      <c r="J27" s="161"/>
      <c r="K27" s="161"/>
      <c r="L27" s="161"/>
      <c r="M27" s="161"/>
      <c r="N27" s="161"/>
      <c r="O27" s="161"/>
      <c r="P27" s="161"/>
      <c r="Q27" s="161"/>
    </row>
    <row r="28" spans="1:18">
      <c r="A28" s="420">
        <v>36</v>
      </c>
      <c r="B28" s="419">
        <v>69</v>
      </c>
      <c r="C28" s="419">
        <v>66</v>
      </c>
      <c r="D28" s="419">
        <v>21</v>
      </c>
      <c r="E28" s="419">
        <v>33</v>
      </c>
      <c r="F28" s="422">
        <v>68</v>
      </c>
      <c r="G28" s="417"/>
      <c r="I28" s="412"/>
      <c r="J28" s="161"/>
      <c r="K28" s="161"/>
      <c r="L28" s="161"/>
      <c r="M28" s="161"/>
      <c r="N28" s="161"/>
      <c r="O28" s="161"/>
      <c r="P28" s="161"/>
      <c r="Q28" s="161"/>
    </row>
    <row r="29" spans="1:18">
      <c r="A29" s="420">
        <v>37</v>
      </c>
      <c r="B29" s="419">
        <v>55</v>
      </c>
      <c r="C29" s="419">
        <v>53</v>
      </c>
      <c r="D29" s="419">
        <v>17</v>
      </c>
      <c r="E29" s="419">
        <v>24</v>
      </c>
      <c r="F29" s="418">
        <v>59</v>
      </c>
      <c r="G29" s="417"/>
      <c r="I29" s="421"/>
      <c r="J29" s="161"/>
      <c r="K29" s="161"/>
      <c r="L29" s="161"/>
      <c r="M29" s="161"/>
      <c r="N29" s="161"/>
      <c r="O29" s="161"/>
      <c r="P29" s="161"/>
      <c r="Q29" s="161"/>
    </row>
    <row r="30" spans="1:18">
      <c r="A30" s="420">
        <v>38</v>
      </c>
      <c r="B30" s="419">
        <v>53</v>
      </c>
      <c r="C30" s="419">
        <v>50</v>
      </c>
      <c r="D30" s="419">
        <v>14</v>
      </c>
      <c r="E30" s="419">
        <v>18</v>
      </c>
      <c r="F30" s="418">
        <v>43</v>
      </c>
      <c r="G30" s="417"/>
      <c r="I30" s="412"/>
      <c r="J30" s="161"/>
      <c r="K30" s="161"/>
      <c r="L30" s="161"/>
      <c r="M30" s="161"/>
      <c r="N30" s="161"/>
      <c r="O30" s="161"/>
      <c r="P30" s="161"/>
      <c r="Q30" s="161"/>
    </row>
    <row r="31" spans="1:18">
      <c r="A31" s="420">
        <v>39</v>
      </c>
      <c r="B31" s="419">
        <v>42</v>
      </c>
      <c r="C31" s="419">
        <v>39</v>
      </c>
      <c r="D31" s="419">
        <v>9</v>
      </c>
      <c r="E31" s="419">
        <v>14</v>
      </c>
      <c r="F31" s="418">
        <v>34</v>
      </c>
      <c r="G31" s="417"/>
      <c r="I31" s="412"/>
      <c r="J31" s="161"/>
      <c r="K31" s="161"/>
      <c r="L31" s="161"/>
      <c r="M31" s="161"/>
      <c r="N31" s="161"/>
      <c r="O31" s="161"/>
      <c r="P31" s="161"/>
      <c r="Q31" s="161"/>
    </row>
    <row r="32" spans="1:18">
      <c r="A32" s="420">
        <v>40</v>
      </c>
      <c r="B32" s="419">
        <v>31</v>
      </c>
      <c r="C32" s="419">
        <v>28</v>
      </c>
      <c r="D32" s="419">
        <v>8</v>
      </c>
      <c r="E32" s="419">
        <v>9</v>
      </c>
      <c r="F32" s="422">
        <v>25</v>
      </c>
      <c r="G32" s="417"/>
      <c r="I32" s="412"/>
      <c r="J32" s="161"/>
      <c r="K32" s="161"/>
      <c r="L32" s="161"/>
      <c r="M32" s="161"/>
      <c r="N32" s="161"/>
      <c r="O32" s="161"/>
      <c r="P32" s="161"/>
      <c r="Q32" s="161"/>
    </row>
    <row r="33" spans="1:17">
      <c r="A33" s="420">
        <v>41</v>
      </c>
      <c r="B33" s="419">
        <v>20</v>
      </c>
      <c r="C33" s="419">
        <v>20</v>
      </c>
      <c r="D33" s="419">
        <v>5</v>
      </c>
      <c r="E33" s="419">
        <v>5</v>
      </c>
      <c r="F33" s="422">
        <v>15</v>
      </c>
      <c r="G33" s="417"/>
      <c r="I33" s="412"/>
      <c r="J33" s="161"/>
      <c r="K33" s="161"/>
      <c r="L33" s="161"/>
      <c r="M33" s="161"/>
      <c r="N33" s="161"/>
      <c r="O33" s="161"/>
      <c r="P33" s="161"/>
      <c r="Q33" s="161"/>
    </row>
    <row r="34" spans="1:17">
      <c r="A34" s="420">
        <v>42</v>
      </c>
      <c r="B34" s="419">
        <v>17</v>
      </c>
      <c r="C34" s="419">
        <v>15</v>
      </c>
      <c r="D34" s="419">
        <v>4</v>
      </c>
      <c r="E34" s="419">
        <v>3</v>
      </c>
      <c r="F34" s="418">
        <v>10</v>
      </c>
      <c r="G34" s="417"/>
      <c r="I34" s="421"/>
      <c r="J34" s="161"/>
      <c r="K34" s="161"/>
      <c r="L34" s="161"/>
      <c r="M34" s="161"/>
      <c r="N34" s="161"/>
      <c r="O34" s="161"/>
      <c r="P34" s="161"/>
      <c r="Q34" s="161"/>
    </row>
    <row r="35" spans="1:17">
      <c r="A35" s="420">
        <v>43</v>
      </c>
      <c r="B35" s="419">
        <v>9</v>
      </c>
      <c r="C35" s="419">
        <v>9</v>
      </c>
      <c r="D35" s="419">
        <v>3</v>
      </c>
      <c r="E35" s="419">
        <v>2</v>
      </c>
      <c r="F35" s="418">
        <v>6</v>
      </c>
      <c r="G35" s="417"/>
      <c r="I35" s="416"/>
      <c r="J35" s="161"/>
      <c r="K35" s="161"/>
      <c r="L35" s="161"/>
      <c r="M35" s="161"/>
      <c r="N35" s="161"/>
      <c r="O35" s="161"/>
      <c r="P35" s="161"/>
      <c r="Q35" s="161"/>
    </row>
    <row r="36" spans="1:17">
      <c r="A36" s="415">
        <v>44</v>
      </c>
      <c r="B36" s="414">
        <v>11</v>
      </c>
      <c r="C36" s="414">
        <v>10</v>
      </c>
      <c r="D36" s="414">
        <v>2</v>
      </c>
      <c r="E36" s="414">
        <v>2</v>
      </c>
      <c r="F36" s="413">
        <v>8</v>
      </c>
      <c r="I36" s="412"/>
      <c r="J36" s="161"/>
      <c r="K36" s="161"/>
      <c r="L36" s="161"/>
      <c r="M36" s="161"/>
      <c r="N36" s="161"/>
      <c r="O36" s="161"/>
      <c r="P36" s="161"/>
      <c r="Q36" s="161"/>
    </row>
    <row r="37" spans="1:17">
      <c r="A37" s="410"/>
      <c r="B37" s="410"/>
      <c r="C37" s="410"/>
      <c r="D37" s="411"/>
      <c r="E37" s="410"/>
      <c r="I37" s="408"/>
      <c r="J37" s="161"/>
      <c r="K37" s="161"/>
      <c r="L37" s="161"/>
    </row>
    <row r="38" spans="1:17" s="123" customFormat="1" ht="10.5" customHeight="1">
      <c r="A38" s="1452" t="s">
        <v>13</v>
      </c>
      <c r="B38" s="1452"/>
      <c r="C38" s="406"/>
      <c r="D38" s="409"/>
      <c r="E38" s="406"/>
      <c r="F38" s="403"/>
      <c r="G38" s="402"/>
      <c r="H38" s="399"/>
      <c r="I38" s="407"/>
      <c r="J38" s="408"/>
      <c r="K38" s="172"/>
      <c r="L38" s="172"/>
      <c r="M38" s="399"/>
      <c r="N38" s="399"/>
      <c r="O38" s="399"/>
      <c r="P38" s="399"/>
      <c r="Q38" s="399"/>
    </row>
    <row r="39" spans="1:17" s="123" customFormat="1" ht="10.5" customHeight="1">
      <c r="A39" s="1448" t="s">
        <v>280</v>
      </c>
      <c r="B39" s="1448"/>
      <c r="C39" s="1448"/>
      <c r="D39" s="1448"/>
      <c r="E39" s="1448"/>
      <c r="F39" s="1448"/>
      <c r="G39" s="1448"/>
      <c r="H39" s="1448"/>
      <c r="I39" s="399"/>
      <c r="J39" s="407"/>
      <c r="K39" s="399"/>
      <c r="L39" s="399"/>
      <c r="M39" s="399"/>
      <c r="N39" s="399"/>
      <c r="O39" s="399"/>
      <c r="P39" s="399"/>
      <c r="Q39" s="399"/>
    </row>
    <row r="40" spans="1:17" s="123" customFormat="1" ht="11.25">
      <c r="A40" s="406"/>
      <c r="B40" s="406"/>
      <c r="C40" s="406"/>
      <c r="D40" s="406"/>
      <c r="E40" s="406"/>
      <c r="F40" s="403"/>
      <c r="G40" s="402"/>
      <c r="H40" s="405"/>
      <c r="I40" s="405"/>
      <c r="J40" s="399"/>
      <c r="K40" s="399"/>
      <c r="L40" s="399"/>
      <c r="M40" s="399"/>
      <c r="N40" s="399"/>
      <c r="O40" s="399"/>
      <c r="P40" s="399"/>
      <c r="Q40" s="399"/>
    </row>
    <row r="41" spans="1:17" s="123" customFormat="1" ht="10.5" customHeight="1">
      <c r="A41" s="1437" t="s">
        <v>155</v>
      </c>
      <c r="B41" s="1437"/>
      <c r="C41" s="1437"/>
      <c r="D41" s="404"/>
      <c r="E41" s="404"/>
      <c r="F41" s="403"/>
      <c r="G41" s="402"/>
      <c r="H41" s="399"/>
      <c r="I41" s="399"/>
      <c r="J41" s="399"/>
      <c r="K41" s="399"/>
      <c r="L41" s="399"/>
      <c r="M41" s="399"/>
      <c r="N41" s="399"/>
      <c r="O41" s="399"/>
      <c r="P41" s="399"/>
      <c r="Q41" s="399"/>
    </row>
    <row r="42" spans="1:17">
      <c r="A42" s="400"/>
      <c r="B42" s="401"/>
      <c r="C42" s="401"/>
      <c r="D42" s="400"/>
      <c r="E42" s="400"/>
      <c r="J42" s="399"/>
      <c r="K42" s="399"/>
      <c r="L42" s="399"/>
    </row>
  </sheetData>
  <mergeCells count="8">
    <mergeCell ref="A41:C41"/>
    <mergeCell ref="B5:F5"/>
    <mergeCell ref="A39:H39"/>
    <mergeCell ref="A5:A6"/>
    <mergeCell ref="A1:E1"/>
    <mergeCell ref="G1:H1"/>
    <mergeCell ref="A3:G3"/>
    <mergeCell ref="A38:B38"/>
  </mergeCells>
  <hyperlinks>
    <hyperlink ref="G1:H1" location="Contents!A1" display="back to contents"/>
  </hyperlinks>
  <pageMargins left="0.15748031496062992" right="0.15748031496062992" top="0.98425196850393704" bottom="0.98425196850393704" header="0.51181102362204722" footer="0.51181102362204722"/>
  <pageSetup paperSize="9" scale="85" orientation="landscape" r:id="rId1"/>
  <headerFooter alignWithMargins="0">
    <oddFooter>&amp;L© Crown Copyright 2015</oddFooter>
  </headerFooter>
  <ignoredErrors>
    <ignoredError sqref="I14:I18"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7"/>
  <sheetViews>
    <sheetView workbookViewId="0">
      <selection sqref="A1:D1"/>
    </sheetView>
  </sheetViews>
  <sheetFormatPr defaultColWidth="9.140625" defaultRowHeight="12.75"/>
  <cols>
    <col min="1" max="1" width="10.85546875" style="337" customWidth="1"/>
    <col min="2" max="2" width="24.140625" style="337" customWidth="1"/>
    <col min="3" max="3" width="8.42578125" style="337" customWidth="1"/>
    <col min="4" max="16384" width="9.140625" style="337"/>
  </cols>
  <sheetData>
    <row r="1" spans="1:11" s="107" customFormat="1" ht="18" customHeight="1">
      <c r="A1" s="1435" t="s">
        <v>269</v>
      </c>
      <c r="B1" s="1435"/>
      <c r="C1" s="1435"/>
      <c r="D1" s="1435"/>
      <c r="E1" s="356"/>
      <c r="F1" s="1445" t="s">
        <v>251</v>
      </c>
      <c r="G1" s="1445"/>
      <c r="J1" s="357"/>
      <c r="K1" s="357"/>
    </row>
    <row r="2" spans="1:11" s="107" customFormat="1" ht="12.75" customHeight="1">
      <c r="A2" s="356"/>
      <c r="B2" s="356"/>
      <c r="C2" s="356"/>
      <c r="D2" s="356"/>
      <c r="E2" s="356"/>
      <c r="F2" s="356"/>
      <c r="J2" s="357"/>
      <c r="K2" s="357"/>
    </row>
    <row r="3" spans="1:11" ht="18" customHeight="1">
      <c r="A3" s="1370" t="s">
        <v>968</v>
      </c>
      <c r="B3" s="1370"/>
      <c r="C3" s="1370"/>
      <c r="D3" s="1370"/>
      <c r="E3" s="326"/>
      <c r="F3" s="171"/>
      <c r="G3" s="171"/>
    </row>
    <row r="4" spans="1:11" ht="15" customHeight="1">
      <c r="A4" s="281"/>
      <c r="B4" s="281"/>
    </row>
    <row r="5" spans="1:11" ht="18.75" customHeight="1">
      <c r="A5" s="453" t="s">
        <v>5</v>
      </c>
      <c r="B5" s="453" t="s">
        <v>283</v>
      </c>
      <c r="C5" s="326"/>
    </row>
    <row r="6" spans="1:11">
      <c r="A6" s="337">
        <v>1951</v>
      </c>
      <c r="B6" s="451">
        <v>2.4</v>
      </c>
      <c r="F6" s="172">
        <v>1951</v>
      </c>
    </row>
    <row r="7" spans="1:11">
      <c r="A7" s="337">
        <v>1952</v>
      </c>
      <c r="B7" s="451">
        <v>2.41</v>
      </c>
      <c r="F7" s="172"/>
    </row>
    <row r="8" spans="1:11">
      <c r="A8" s="337">
        <v>1953</v>
      </c>
      <c r="B8" s="451">
        <v>2.4500000000000002</v>
      </c>
      <c r="F8" s="172"/>
    </row>
    <row r="9" spans="1:11">
      <c r="A9" s="337">
        <v>1954</v>
      </c>
      <c r="B9" s="451">
        <v>2.5099999999999998</v>
      </c>
      <c r="F9" s="172"/>
    </row>
    <row r="10" spans="1:11">
      <c r="A10" s="337">
        <v>1955</v>
      </c>
      <c r="B10" s="451">
        <v>2.54</v>
      </c>
      <c r="F10" s="172"/>
    </row>
    <row r="11" spans="1:11">
      <c r="A11" s="337">
        <v>1956</v>
      </c>
      <c r="B11" s="451">
        <v>2.65</v>
      </c>
      <c r="F11" s="172">
        <v>1956</v>
      </c>
    </row>
    <row r="12" spans="1:11">
      <c r="A12" s="337">
        <v>1957</v>
      </c>
      <c r="B12" s="451">
        <v>2.76</v>
      </c>
      <c r="F12" s="172"/>
    </row>
    <row r="13" spans="1:11">
      <c r="A13" s="337">
        <v>1958</v>
      </c>
      <c r="B13" s="451">
        <v>2.83</v>
      </c>
      <c r="F13" s="172"/>
    </row>
    <row r="14" spans="1:11">
      <c r="A14" s="337">
        <v>1959</v>
      </c>
      <c r="B14" s="451">
        <v>2.84</v>
      </c>
      <c r="F14" s="172"/>
    </row>
    <row r="15" spans="1:11">
      <c r="A15" s="337">
        <v>1960</v>
      </c>
      <c r="B15" s="451">
        <v>2.93</v>
      </c>
      <c r="F15" s="172"/>
    </row>
    <row r="16" spans="1:11">
      <c r="A16" s="337">
        <v>1961</v>
      </c>
      <c r="B16" s="451">
        <v>2.95</v>
      </c>
      <c r="F16" s="172">
        <v>1961</v>
      </c>
    </row>
    <row r="17" spans="1:6">
      <c r="A17" s="337">
        <v>1962</v>
      </c>
      <c r="B17" s="451">
        <v>3.06</v>
      </c>
      <c r="D17" s="367"/>
      <c r="F17" s="172"/>
    </row>
    <row r="18" spans="1:6">
      <c r="A18" s="337">
        <v>1963</v>
      </c>
      <c r="B18" s="451">
        <v>3.03</v>
      </c>
      <c r="F18" s="172"/>
    </row>
    <row r="19" spans="1:6">
      <c r="A19" s="337">
        <v>1964</v>
      </c>
      <c r="B19" s="451">
        <v>3.09</v>
      </c>
      <c r="F19" s="172"/>
    </row>
    <row r="20" spans="1:6">
      <c r="A20" s="337">
        <v>1965</v>
      </c>
      <c r="B20" s="451">
        <v>3</v>
      </c>
      <c r="F20" s="172"/>
    </row>
    <row r="21" spans="1:6">
      <c r="A21" s="337">
        <v>1966</v>
      </c>
      <c r="B21" s="451">
        <v>2.88</v>
      </c>
      <c r="F21" s="172">
        <v>1966</v>
      </c>
    </row>
    <row r="22" spans="1:6">
      <c r="A22" s="337">
        <v>1967</v>
      </c>
      <c r="B22" s="451">
        <v>2.87</v>
      </c>
      <c r="F22" s="172"/>
    </row>
    <row r="23" spans="1:6">
      <c r="A23" s="337">
        <v>1968</v>
      </c>
      <c r="B23" s="451">
        <v>2.82</v>
      </c>
      <c r="F23" s="172"/>
    </row>
    <row r="24" spans="1:6">
      <c r="A24" s="337">
        <v>1969</v>
      </c>
      <c r="B24" s="451">
        <v>2.68</v>
      </c>
      <c r="F24" s="172"/>
    </row>
    <row r="25" spans="1:6">
      <c r="A25" s="337">
        <v>1970</v>
      </c>
      <c r="B25" s="451">
        <v>2.57</v>
      </c>
      <c r="F25" s="172"/>
    </row>
    <row r="26" spans="1:6">
      <c r="A26" s="337">
        <v>1971</v>
      </c>
      <c r="B26" s="451">
        <v>2.5299999999999998</v>
      </c>
      <c r="F26" s="172">
        <v>1971</v>
      </c>
    </row>
    <row r="27" spans="1:6">
      <c r="A27" s="337">
        <v>1972</v>
      </c>
      <c r="B27" s="451">
        <v>2.27</v>
      </c>
      <c r="F27" s="172"/>
    </row>
    <row r="28" spans="1:6">
      <c r="A28" s="337">
        <v>1973</v>
      </c>
      <c r="B28" s="451">
        <v>2.13</v>
      </c>
      <c r="F28" s="172"/>
    </row>
    <row r="29" spans="1:6">
      <c r="A29" s="337">
        <v>1974</v>
      </c>
      <c r="B29" s="451">
        <v>1.97</v>
      </c>
      <c r="F29" s="172"/>
    </row>
    <row r="30" spans="1:6">
      <c r="A30" s="337">
        <v>1975</v>
      </c>
      <c r="B30" s="451">
        <v>1.9</v>
      </c>
      <c r="F30" s="172"/>
    </row>
    <row r="31" spans="1:6">
      <c r="A31" s="337">
        <v>1976</v>
      </c>
      <c r="B31" s="451">
        <v>1.8</v>
      </c>
      <c r="F31" s="172">
        <v>1976</v>
      </c>
    </row>
    <row r="32" spans="1:6">
      <c r="A32" s="337">
        <v>1977</v>
      </c>
      <c r="B32" s="451">
        <v>1.7</v>
      </c>
      <c r="F32" s="172"/>
    </row>
    <row r="33" spans="1:6">
      <c r="A33" s="337">
        <v>1978</v>
      </c>
      <c r="B33" s="451">
        <v>1.74</v>
      </c>
      <c r="F33" s="172"/>
    </row>
    <row r="34" spans="1:6">
      <c r="A34" s="337">
        <v>1979</v>
      </c>
      <c r="B34" s="451">
        <v>1.84</v>
      </c>
      <c r="F34" s="172"/>
    </row>
    <row r="35" spans="1:6">
      <c r="A35" s="337">
        <v>1980</v>
      </c>
      <c r="B35" s="451">
        <v>1.84</v>
      </c>
      <c r="F35" s="172"/>
    </row>
    <row r="36" spans="1:6">
      <c r="A36" s="337">
        <v>1981</v>
      </c>
      <c r="B36" s="451">
        <v>1.84</v>
      </c>
      <c r="F36" s="172">
        <v>1981</v>
      </c>
    </row>
    <row r="37" spans="1:6">
      <c r="A37" s="337">
        <v>1982</v>
      </c>
      <c r="B37" s="451">
        <v>1.74</v>
      </c>
      <c r="F37" s="172"/>
    </row>
    <row r="38" spans="1:6">
      <c r="A38" s="337">
        <v>1983</v>
      </c>
      <c r="B38" s="451">
        <v>1.7</v>
      </c>
      <c r="F38" s="172"/>
    </row>
    <row r="39" spans="1:6">
      <c r="A39" s="337">
        <v>1984</v>
      </c>
      <c r="B39" s="451">
        <v>1.68</v>
      </c>
      <c r="F39" s="172"/>
    </row>
    <row r="40" spans="1:6">
      <c r="A40" s="337">
        <v>1985</v>
      </c>
      <c r="B40" s="451">
        <v>1.7</v>
      </c>
      <c r="F40" s="172"/>
    </row>
    <row r="41" spans="1:6">
      <c r="A41" s="337">
        <v>1986</v>
      </c>
      <c r="B41" s="451">
        <v>1.67</v>
      </c>
      <c r="F41" s="172">
        <v>1986</v>
      </c>
    </row>
    <row r="42" spans="1:6">
      <c r="A42" s="337">
        <v>1987</v>
      </c>
      <c r="B42" s="451">
        <v>1.67</v>
      </c>
      <c r="F42" s="172"/>
    </row>
    <row r="43" spans="1:6">
      <c r="A43" s="337">
        <v>1988</v>
      </c>
      <c r="B43" s="451">
        <v>1.68</v>
      </c>
      <c r="F43" s="172"/>
    </row>
    <row r="44" spans="1:6">
      <c r="A44" s="337">
        <v>1989</v>
      </c>
      <c r="B44" s="451">
        <v>1.61</v>
      </c>
      <c r="F44" s="172"/>
    </row>
    <row r="45" spans="1:6">
      <c r="A45" s="337">
        <v>1990</v>
      </c>
      <c r="B45" s="451">
        <v>1.66</v>
      </c>
      <c r="F45" s="172"/>
    </row>
    <row r="46" spans="1:6">
      <c r="A46" s="337">
        <v>1991</v>
      </c>
      <c r="B46" s="451">
        <v>1.69</v>
      </c>
      <c r="F46" s="172">
        <v>1991</v>
      </c>
    </row>
    <row r="47" spans="1:6">
      <c r="A47" s="337">
        <v>1992</v>
      </c>
      <c r="B47" s="451">
        <v>1.68</v>
      </c>
      <c r="F47" s="172"/>
    </row>
    <row r="48" spans="1:6">
      <c r="A48" s="337">
        <v>1993</v>
      </c>
      <c r="B48" s="451">
        <v>1.62</v>
      </c>
      <c r="F48" s="172"/>
    </row>
    <row r="49" spans="1:6">
      <c r="A49" s="337">
        <v>1994</v>
      </c>
      <c r="B49" s="451">
        <v>1.58</v>
      </c>
      <c r="F49" s="172"/>
    </row>
    <row r="50" spans="1:6">
      <c r="A50" s="337">
        <v>1995</v>
      </c>
      <c r="B50" s="451">
        <v>1.56</v>
      </c>
      <c r="F50" s="172"/>
    </row>
    <row r="51" spans="1:6">
      <c r="A51" s="337">
        <v>1996</v>
      </c>
      <c r="B51" s="451">
        <v>1.56</v>
      </c>
      <c r="F51" s="172">
        <v>1996</v>
      </c>
    </row>
    <row r="52" spans="1:6">
      <c r="A52" s="337">
        <v>1997</v>
      </c>
      <c r="B52" s="451">
        <v>1.58</v>
      </c>
      <c r="F52" s="172"/>
    </row>
    <row r="53" spans="1:6">
      <c r="A53" s="337">
        <v>1998</v>
      </c>
      <c r="B53" s="451">
        <v>1.55</v>
      </c>
      <c r="F53" s="172"/>
    </row>
    <row r="54" spans="1:6">
      <c r="A54" s="337">
        <v>1999</v>
      </c>
      <c r="B54" s="451">
        <v>1.52</v>
      </c>
      <c r="F54" s="172"/>
    </row>
    <row r="55" spans="1:6">
      <c r="A55" s="337">
        <v>2000</v>
      </c>
      <c r="B55" s="451">
        <v>1.48</v>
      </c>
      <c r="F55" s="172"/>
    </row>
    <row r="56" spans="1:6">
      <c r="A56" s="337">
        <v>2001</v>
      </c>
      <c r="B56" s="451">
        <v>1.49</v>
      </c>
      <c r="F56" s="172">
        <v>2001</v>
      </c>
    </row>
    <row r="57" spans="1:6">
      <c r="A57" s="337">
        <v>2002</v>
      </c>
      <c r="B57" s="451">
        <v>1.47</v>
      </c>
      <c r="C57" s="368"/>
      <c r="E57" s="452"/>
      <c r="F57" s="172"/>
    </row>
    <row r="58" spans="1:6">
      <c r="A58" s="337">
        <v>2003</v>
      </c>
      <c r="B58" s="451">
        <v>1.52</v>
      </c>
      <c r="C58" s="368"/>
      <c r="E58" s="452"/>
      <c r="F58" s="172"/>
    </row>
    <row r="59" spans="1:6">
      <c r="A59" s="337">
        <v>2004</v>
      </c>
      <c r="B59" s="451">
        <v>1.58</v>
      </c>
      <c r="C59" s="368"/>
      <c r="E59" s="452"/>
      <c r="F59" s="172"/>
    </row>
    <row r="60" spans="1:6">
      <c r="A60" s="337">
        <v>2005</v>
      </c>
      <c r="B60" s="451">
        <v>1.6</v>
      </c>
      <c r="C60" s="368"/>
      <c r="E60" s="452"/>
      <c r="F60" s="172"/>
    </row>
    <row r="61" spans="1:6">
      <c r="A61" s="337">
        <v>2006</v>
      </c>
      <c r="B61" s="451">
        <v>1.64</v>
      </c>
      <c r="C61" s="368"/>
      <c r="E61" s="452"/>
      <c r="F61" s="172">
        <v>2006</v>
      </c>
    </row>
    <row r="62" spans="1:6">
      <c r="A62" s="337">
        <v>2007</v>
      </c>
      <c r="B62" s="451">
        <v>1.7</v>
      </c>
      <c r="C62" s="368"/>
      <c r="E62" s="452"/>
      <c r="F62" s="172"/>
    </row>
    <row r="63" spans="1:6">
      <c r="A63" s="337">
        <v>2008</v>
      </c>
      <c r="B63" s="451">
        <v>1.77</v>
      </c>
      <c r="C63" s="368"/>
      <c r="E63" s="452"/>
      <c r="F63" s="172"/>
    </row>
    <row r="64" spans="1:6">
      <c r="A64" s="337">
        <v>2009</v>
      </c>
      <c r="B64" s="451">
        <v>1.73</v>
      </c>
      <c r="C64" s="368"/>
      <c r="E64" s="452"/>
      <c r="F64" s="172"/>
    </row>
    <row r="65" spans="1:13">
      <c r="A65" s="337">
        <v>2010</v>
      </c>
      <c r="B65" s="451">
        <v>1.72</v>
      </c>
      <c r="C65" s="368"/>
      <c r="E65" s="452"/>
      <c r="F65" s="172"/>
    </row>
    <row r="66" spans="1:13">
      <c r="A66" s="337">
        <v>2011</v>
      </c>
      <c r="B66" s="337">
        <v>1.69</v>
      </c>
      <c r="C66" s="368"/>
      <c r="E66" s="452"/>
      <c r="F66" s="172">
        <v>2011</v>
      </c>
    </row>
    <row r="67" spans="1:13">
      <c r="A67" s="337">
        <v>2012</v>
      </c>
      <c r="B67" s="337">
        <v>1.67</v>
      </c>
      <c r="C67" s="368"/>
      <c r="F67" s="172"/>
    </row>
    <row r="68" spans="1:13">
      <c r="A68" s="337">
        <v>2013</v>
      </c>
      <c r="B68" s="451">
        <v>1.61</v>
      </c>
      <c r="F68" s="172"/>
    </row>
    <row r="69" spans="1:13">
      <c r="A69" s="337">
        <v>2014</v>
      </c>
      <c r="B69" s="451">
        <v>1.62</v>
      </c>
      <c r="F69" s="172"/>
    </row>
    <row r="70" spans="1:13">
      <c r="A70" s="340">
        <v>2015</v>
      </c>
      <c r="B70" s="449">
        <v>1.56</v>
      </c>
      <c r="F70" s="161"/>
    </row>
    <row r="71" spans="1:13" s="340" customFormat="1">
      <c r="A71" s="340">
        <v>2016</v>
      </c>
      <c r="B71" s="449">
        <v>1.52</v>
      </c>
      <c r="F71" s="161"/>
    </row>
    <row r="72" spans="1:13">
      <c r="A72" s="343">
        <v>2017</v>
      </c>
      <c r="B72" s="450">
        <v>1.47</v>
      </c>
      <c r="F72" s="161">
        <v>2017</v>
      </c>
    </row>
    <row r="73" spans="1:13">
      <c r="A73" s="340"/>
      <c r="B73" s="449"/>
    </row>
    <row r="74" spans="1:13">
      <c r="A74" s="1453" t="s">
        <v>7</v>
      </c>
      <c r="B74" s="1453"/>
      <c r="C74" s="123"/>
      <c r="D74" s="123"/>
      <c r="E74" s="123"/>
      <c r="F74" s="123"/>
      <c r="G74" s="123"/>
      <c r="H74" s="123"/>
      <c r="I74" s="123"/>
      <c r="J74" s="123"/>
      <c r="K74" s="123"/>
      <c r="L74" s="123"/>
      <c r="M74" s="123"/>
    </row>
    <row r="75" spans="1:13" ht="10.5" customHeight="1">
      <c r="A75" s="1422" t="s">
        <v>270</v>
      </c>
      <c r="B75" s="1422"/>
      <c r="C75" s="1422"/>
      <c r="D75" s="1422"/>
      <c r="E75" s="1422"/>
      <c r="F75" s="1422"/>
      <c r="G75" s="1422"/>
      <c r="H75" s="1422"/>
      <c r="I75" s="1422"/>
      <c r="J75" s="1422"/>
      <c r="K75" s="448"/>
      <c r="L75" s="448"/>
      <c r="M75" s="448"/>
    </row>
    <row r="77" spans="1:13">
      <c r="A77" s="1437" t="s">
        <v>155</v>
      </c>
      <c r="B77" s="1437"/>
    </row>
  </sheetData>
  <mergeCells count="6">
    <mergeCell ref="A77:B77"/>
    <mergeCell ref="A1:D1"/>
    <mergeCell ref="F1:G1"/>
    <mergeCell ref="A75:J75"/>
    <mergeCell ref="A3:D3"/>
    <mergeCell ref="A74:B74"/>
  </mergeCells>
  <hyperlinks>
    <hyperlink ref="F1:G1" location="Contents!A1" display="back to contents"/>
  </hyperlinks>
  <pageMargins left="0.15748031496062992" right="0.15748031496062992" top="0.98425196850393704" bottom="0.98425196850393704" header="0.51181102362204722" footer="0.51181102362204722"/>
  <pageSetup paperSize="9" scale="49" orientation="landscape" r:id="rId1"/>
  <headerFooter alignWithMargins="0">
    <oddFooter>&amp;L© Crown Copyright 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1"/>
  <sheetViews>
    <sheetView zoomScaleNormal="100" workbookViewId="0">
      <selection sqref="A1:E1"/>
    </sheetView>
  </sheetViews>
  <sheetFormatPr defaultColWidth="9.140625" defaultRowHeight="12.75"/>
  <cols>
    <col min="1" max="1" width="12.42578125" style="37" customWidth="1"/>
    <col min="2" max="2" width="8.85546875" style="89" customWidth="1"/>
    <col min="3" max="3" width="18.140625" style="37" customWidth="1"/>
    <col min="4" max="9" width="9.140625" style="37"/>
    <col min="10" max="10" width="13.7109375" style="37" customWidth="1"/>
    <col min="11" max="11" width="14" style="37" customWidth="1"/>
    <col min="12" max="16384" width="9.140625" style="37"/>
  </cols>
  <sheetData>
    <row r="1" spans="1:11" ht="18" customHeight="1">
      <c r="A1" s="1384" t="s">
        <v>220</v>
      </c>
      <c r="B1" s="1385"/>
      <c r="C1" s="1385"/>
      <c r="D1" s="1385"/>
      <c r="E1" s="1385"/>
      <c r="F1" s="239"/>
      <c r="G1" s="1378" t="s">
        <v>251</v>
      </c>
      <c r="H1" s="1378"/>
      <c r="J1" s="1378"/>
      <c r="K1" s="1378"/>
    </row>
    <row r="2" spans="1:11" ht="12.75" customHeight="1">
      <c r="A2" s="1379"/>
      <c r="B2" s="1379"/>
      <c r="C2" s="1379"/>
      <c r="D2" s="1379"/>
      <c r="E2" s="1379"/>
      <c r="F2" s="1379"/>
      <c r="G2" s="1379"/>
      <c r="H2" s="1379"/>
      <c r="I2" s="1379"/>
      <c r="J2" s="170"/>
      <c r="K2" s="170"/>
    </row>
    <row r="3" spans="1:11" s="245" customFormat="1" ht="18" customHeight="1">
      <c r="A3" s="1383" t="s">
        <v>250</v>
      </c>
      <c r="B3" s="1383"/>
      <c r="C3" s="1383"/>
      <c r="D3" s="1383"/>
      <c r="E3" s="1383"/>
      <c r="F3" s="1383"/>
      <c r="G3" s="1383"/>
      <c r="H3" s="1383"/>
      <c r="I3" s="1383"/>
      <c r="J3" s="238"/>
      <c r="K3" s="238"/>
    </row>
    <row r="4" spans="1:11" s="245" customFormat="1" ht="15" customHeight="1">
      <c r="A4" s="38"/>
      <c r="B4" s="246"/>
    </row>
    <row r="5" spans="1:11" ht="24.75" customHeight="1">
      <c r="A5" s="39"/>
      <c r="B5" s="40" t="s">
        <v>71</v>
      </c>
      <c r="C5" s="203" t="s">
        <v>72</v>
      </c>
      <c r="D5" s="86"/>
      <c r="J5" s="42"/>
    </row>
    <row r="6" spans="1:11" ht="11.25" customHeight="1">
      <c r="A6" s="1380" t="s">
        <v>234</v>
      </c>
      <c r="B6" s="61">
        <v>1971</v>
      </c>
      <c r="C6" s="205">
        <v>5.2355999999999998</v>
      </c>
      <c r="D6" s="86"/>
      <c r="E6" s="87"/>
      <c r="F6" s="242"/>
      <c r="G6" s="88"/>
      <c r="J6" s="42"/>
    </row>
    <row r="7" spans="1:11" ht="11.25" customHeight="1">
      <c r="A7" s="1381"/>
      <c r="B7" s="244">
        <v>1972</v>
      </c>
      <c r="C7" s="91">
        <v>5.2305999999999999</v>
      </c>
      <c r="D7" s="86"/>
      <c r="E7" s="87"/>
      <c r="F7" s="243"/>
      <c r="G7" s="88"/>
      <c r="J7" s="42"/>
    </row>
    <row r="8" spans="1:11" ht="11.25" customHeight="1">
      <c r="A8" s="1381"/>
      <c r="B8" s="244">
        <v>1973</v>
      </c>
      <c r="C8" s="91">
        <v>5.2339000000000002</v>
      </c>
      <c r="D8" s="86"/>
      <c r="E8" s="87"/>
      <c r="F8" s="243"/>
      <c r="G8" s="88"/>
      <c r="J8" s="42"/>
    </row>
    <row r="9" spans="1:11" ht="11.25" customHeight="1">
      <c r="A9" s="1381"/>
      <c r="B9" s="244">
        <v>1974</v>
      </c>
      <c r="C9" s="91">
        <v>5.2408000000000001</v>
      </c>
      <c r="D9" s="86"/>
      <c r="E9" s="87"/>
      <c r="F9" s="243"/>
      <c r="G9" s="88"/>
      <c r="J9" s="42"/>
    </row>
    <row r="10" spans="1:11" ht="11.25" customHeight="1">
      <c r="A10" s="1381"/>
      <c r="B10" s="244">
        <v>1975</v>
      </c>
      <c r="C10" s="91">
        <v>5.2324000000000002</v>
      </c>
      <c r="D10" s="86"/>
      <c r="E10" s="87"/>
      <c r="F10" s="243"/>
      <c r="G10" s="88"/>
      <c r="J10" s="42"/>
    </row>
    <row r="11" spans="1:11" ht="11.25" customHeight="1">
      <c r="A11" s="1381"/>
      <c r="B11" s="244">
        <v>1976</v>
      </c>
      <c r="C11" s="91">
        <v>5.2333999999999996</v>
      </c>
      <c r="D11" s="86"/>
      <c r="E11" s="87"/>
      <c r="F11" s="243"/>
      <c r="G11" s="88"/>
      <c r="J11" s="42"/>
    </row>
    <row r="12" spans="1:11" ht="11.25" customHeight="1">
      <c r="A12" s="1381"/>
      <c r="B12" s="244">
        <v>1977</v>
      </c>
      <c r="C12" s="91">
        <v>5.2262000000000004</v>
      </c>
      <c r="D12" s="86"/>
      <c r="E12" s="87"/>
      <c r="F12" s="243"/>
      <c r="G12" s="88"/>
      <c r="J12" s="42"/>
    </row>
    <row r="13" spans="1:11" ht="11.25" customHeight="1">
      <c r="A13" s="1381"/>
      <c r="B13" s="24">
        <v>1978</v>
      </c>
      <c r="C13" s="91">
        <v>5.2122999999999999</v>
      </c>
      <c r="D13" s="86"/>
      <c r="E13" s="87"/>
      <c r="F13" s="243"/>
      <c r="G13" s="88"/>
      <c r="J13" s="42"/>
    </row>
    <row r="14" spans="1:11" ht="11.25" customHeight="1">
      <c r="A14" s="1381"/>
      <c r="B14" s="24">
        <v>1979</v>
      </c>
      <c r="C14" s="91">
        <v>5.2035999999999998</v>
      </c>
      <c r="D14" s="86"/>
      <c r="E14" s="87"/>
      <c r="F14" s="243"/>
      <c r="G14" s="88"/>
      <c r="J14" s="42"/>
    </row>
    <row r="15" spans="1:11" ht="11.25" customHeight="1">
      <c r="A15" s="1381"/>
      <c r="B15" s="24">
        <v>1980</v>
      </c>
      <c r="C15" s="91">
        <v>5.1939000000000002</v>
      </c>
      <c r="D15" s="86"/>
      <c r="E15" s="87"/>
      <c r="F15" s="243"/>
      <c r="G15" s="88"/>
      <c r="J15" s="42"/>
    </row>
    <row r="16" spans="1:11" ht="11.25" customHeight="1">
      <c r="A16" s="1381"/>
      <c r="B16" s="24">
        <v>1981</v>
      </c>
      <c r="C16" s="91">
        <v>5.1802000000000001</v>
      </c>
      <c r="D16" s="86"/>
      <c r="E16" s="87"/>
      <c r="F16" s="243"/>
      <c r="G16" s="88"/>
      <c r="J16" s="42"/>
    </row>
    <row r="17" spans="1:10" ht="11.25" customHeight="1">
      <c r="A17" s="1381"/>
      <c r="B17" s="24">
        <v>1982</v>
      </c>
      <c r="C17" s="91">
        <v>5.1645399999999997</v>
      </c>
      <c r="D17" s="86"/>
      <c r="E17" s="87"/>
      <c r="F17" s="243"/>
      <c r="G17" s="88"/>
      <c r="J17" s="42"/>
    </row>
    <row r="18" spans="1:10" ht="11.25" customHeight="1">
      <c r="A18" s="1381"/>
      <c r="B18" s="24">
        <v>1983</v>
      </c>
      <c r="C18" s="91">
        <v>5.1481199999999996</v>
      </c>
      <c r="D18" s="86"/>
      <c r="E18" s="87"/>
      <c r="F18" s="243"/>
      <c r="G18" s="88"/>
      <c r="J18" s="42"/>
    </row>
    <row r="19" spans="1:10" ht="11.25" customHeight="1">
      <c r="A19" s="1381"/>
      <c r="B19" s="24">
        <v>1984</v>
      </c>
      <c r="C19" s="91">
        <v>5.1388800000000003</v>
      </c>
      <c r="D19" s="86"/>
      <c r="E19" s="87"/>
      <c r="F19" s="243"/>
      <c r="G19" s="88"/>
      <c r="J19" s="42"/>
    </row>
    <row r="20" spans="1:10" ht="11.25" customHeight="1">
      <c r="A20" s="1381"/>
      <c r="B20" s="24">
        <v>1985</v>
      </c>
      <c r="C20" s="91">
        <v>5.1278899999999998</v>
      </c>
      <c r="D20" s="86"/>
      <c r="E20" s="87"/>
      <c r="F20" s="243"/>
      <c r="G20" s="88"/>
      <c r="J20" s="42"/>
    </row>
    <row r="21" spans="1:10" ht="11.25" customHeight="1">
      <c r="A21" s="1381"/>
      <c r="B21" s="23">
        <v>1986</v>
      </c>
      <c r="C21" s="91">
        <v>5.1117600000000003</v>
      </c>
      <c r="D21" s="86"/>
      <c r="E21" s="87"/>
      <c r="F21" s="243"/>
      <c r="G21" s="88"/>
      <c r="J21" s="42"/>
    </row>
    <row r="22" spans="1:10" ht="11.25" customHeight="1">
      <c r="A22" s="1381"/>
      <c r="B22" s="23">
        <v>1987</v>
      </c>
      <c r="C22" s="91">
        <v>5.0990200000000003</v>
      </c>
      <c r="D22" s="86"/>
      <c r="E22" s="87"/>
      <c r="F22" s="243"/>
      <c r="G22" s="88"/>
      <c r="J22" s="42"/>
    </row>
    <row r="23" spans="1:10" ht="11.25" customHeight="1">
      <c r="A23" s="1381"/>
      <c r="B23" s="23">
        <v>1988</v>
      </c>
      <c r="C23" s="91">
        <v>5.0774400000000002</v>
      </c>
      <c r="D23" s="86"/>
      <c r="E23" s="87"/>
      <c r="F23" s="243"/>
      <c r="G23" s="88"/>
      <c r="J23" s="42"/>
    </row>
    <row r="24" spans="1:10" ht="11.25" customHeight="1">
      <c r="A24" s="1381"/>
      <c r="B24" s="23">
        <v>1989</v>
      </c>
      <c r="C24" s="91">
        <v>5.0781900000000002</v>
      </c>
      <c r="D24" s="86"/>
      <c r="E24" s="87"/>
      <c r="F24" s="243"/>
      <c r="G24" s="88"/>
      <c r="J24" s="42"/>
    </row>
    <row r="25" spans="1:10" ht="11.25" customHeight="1">
      <c r="A25" s="1381"/>
      <c r="B25" s="23">
        <v>1990</v>
      </c>
      <c r="C25" s="91">
        <v>5.08127</v>
      </c>
      <c r="D25" s="86"/>
      <c r="E25" s="87"/>
      <c r="F25" s="243"/>
      <c r="G25" s="88"/>
      <c r="J25" s="42"/>
    </row>
    <row r="26" spans="1:10" ht="11.25" customHeight="1">
      <c r="A26" s="1381"/>
      <c r="B26" s="71">
        <v>1991</v>
      </c>
      <c r="C26" s="73">
        <v>5.0833300000000001</v>
      </c>
      <c r="D26" s="86"/>
      <c r="E26" s="87"/>
      <c r="F26" s="243"/>
      <c r="G26" s="88"/>
      <c r="J26" s="42"/>
    </row>
    <row r="27" spans="1:10" ht="11.25" customHeight="1">
      <c r="A27" s="1381"/>
      <c r="B27" s="71">
        <v>1992</v>
      </c>
      <c r="C27" s="73">
        <v>5.0856199999999996</v>
      </c>
      <c r="D27" s="86"/>
      <c r="E27" s="87"/>
      <c r="F27" s="243"/>
      <c r="G27" s="88"/>
      <c r="J27" s="42"/>
    </row>
    <row r="28" spans="1:10" ht="11.25" customHeight="1">
      <c r="A28" s="1381"/>
      <c r="B28" s="71">
        <v>1993</v>
      </c>
      <c r="C28" s="73">
        <v>5.09246</v>
      </c>
      <c r="D28" s="86"/>
      <c r="E28" s="87"/>
      <c r="F28" s="243"/>
      <c r="G28" s="88"/>
      <c r="J28" s="42"/>
    </row>
    <row r="29" spans="1:10" ht="11.25" customHeight="1">
      <c r="A29" s="1381"/>
      <c r="B29" s="71">
        <v>1994</v>
      </c>
      <c r="C29" s="73">
        <v>5.1022100000000004</v>
      </c>
      <c r="D29" s="86"/>
      <c r="E29" s="87"/>
      <c r="F29" s="243"/>
      <c r="G29" s="88"/>
      <c r="J29" s="42"/>
    </row>
    <row r="30" spans="1:10" ht="11.25" customHeight="1">
      <c r="A30" s="1381"/>
      <c r="B30" s="71">
        <v>1995</v>
      </c>
      <c r="C30" s="73">
        <v>5.1036900000000003</v>
      </c>
      <c r="D30" s="86"/>
      <c r="E30" s="87"/>
      <c r="F30" s="243"/>
      <c r="G30" s="88"/>
      <c r="J30" s="42"/>
    </row>
    <row r="31" spans="1:10" ht="11.25" customHeight="1">
      <c r="A31" s="1381"/>
      <c r="B31" s="71">
        <v>1996</v>
      </c>
      <c r="C31" s="73">
        <v>5.0921900000000004</v>
      </c>
      <c r="D31" s="86"/>
      <c r="E31" s="87"/>
      <c r="F31" s="243"/>
      <c r="G31" s="88"/>
      <c r="J31" s="42"/>
    </row>
    <row r="32" spans="1:10" ht="11.25" customHeight="1">
      <c r="A32" s="1381"/>
      <c r="B32" s="71">
        <v>1997</v>
      </c>
      <c r="C32" s="73">
        <v>5.0833399999999997</v>
      </c>
      <c r="D32" s="86"/>
      <c r="E32" s="87"/>
      <c r="F32" s="243"/>
      <c r="G32" s="88"/>
      <c r="J32" s="42"/>
    </row>
    <row r="33" spans="1:11" ht="11.25" customHeight="1">
      <c r="A33" s="1381"/>
      <c r="B33" s="71">
        <v>1998</v>
      </c>
      <c r="C33" s="73">
        <v>5.07707</v>
      </c>
      <c r="D33" s="86"/>
      <c r="E33" s="87"/>
      <c r="F33" s="243"/>
      <c r="G33" s="88"/>
      <c r="J33" s="42"/>
    </row>
    <row r="34" spans="1:11" ht="11.25" customHeight="1">
      <c r="A34" s="1381"/>
      <c r="B34" s="71">
        <v>1999</v>
      </c>
      <c r="C34" s="73">
        <v>5.0719500000000002</v>
      </c>
      <c r="D34" s="86"/>
      <c r="E34" s="87"/>
      <c r="F34" s="243"/>
      <c r="G34" s="88"/>
      <c r="J34" s="42"/>
    </row>
    <row r="35" spans="1:11" ht="11.25" customHeight="1">
      <c r="A35" s="1381"/>
      <c r="B35" s="71">
        <v>2000</v>
      </c>
      <c r="C35" s="73">
        <v>5.0629400000000002</v>
      </c>
      <c r="D35" s="86"/>
      <c r="E35" s="87"/>
      <c r="F35" s="243"/>
      <c r="G35" s="88"/>
      <c r="I35" s="44"/>
      <c r="J35" s="127"/>
      <c r="K35" s="44"/>
    </row>
    <row r="36" spans="1:11" ht="11.25" customHeight="1">
      <c r="A36" s="1381"/>
      <c r="B36" s="71">
        <v>2001</v>
      </c>
      <c r="C36" s="204">
        <v>5.0641999999999996</v>
      </c>
      <c r="D36" s="86"/>
      <c r="E36" s="87"/>
      <c r="F36" s="243"/>
      <c r="G36" s="88"/>
      <c r="I36" s="69"/>
      <c r="J36" s="72"/>
      <c r="K36" s="73"/>
    </row>
    <row r="37" spans="1:11" ht="11.25" customHeight="1">
      <c r="A37" s="1381"/>
      <c r="B37" s="20">
        <v>2002</v>
      </c>
      <c r="C37" s="43">
        <v>5.0659999999999998</v>
      </c>
      <c r="D37" s="86"/>
      <c r="E37" s="87"/>
      <c r="F37" s="243"/>
      <c r="G37" s="88"/>
      <c r="I37" s="69"/>
      <c r="J37" s="72"/>
      <c r="K37" s="73"/>
    </row>
    <row r="38" spans="1:11" ht="11.25" customHeight="1">
      <c r="A38" s="1381"/>
      <c r="B38" s="20">
        <v>2003</v>
      </c>
      <c r="C38" s="43">
        <v>5.0685000000000002</v>
      </c>
      <c r="D38" s="86"/>
      <c r="E38" s="87"/>
      <c r="F38" s="243"/>
      <c r="G38" s="88"/>
      <c r="I38" s="69"/>
      <c r="J38" s="72"/>
      <c r="K38" s="73"/>
    </row>
    <row r="39" spans="1:11" ht="11.25" customHeight="1">
      <c r="A39" s="1381"/>
      <c r="B39" s="20">
        <v>2004</v>
      </c>
      <c r="C39" s="43">
        <v>5.0842999999999998</v>
      </c>
      <c r="D39" s="86"/>
      <c r="E39" s="87"/>
      <c r="F39" s="243"/>
      <c r="G39" s="88"/>
      <c r="I39" s="69"/>
      <c r="J39" s="72"/>
      <c r="K39" s="73"/>
    </row>
    <row r="40" spans="1:11" ht="11.25" customHeight="1">
      <c r="A40" s="1381"/>
      <c r="B40" s="20">
        <v>2005</v>
      </c>
      <c r="C40" s="43">
        <v>5.1101999999999999</v>
      </c>
      <c r="D40" s="86"/>
      <c r="E40" s="87"/>
      <c r="F40" s="243"/>
      <c r="G40" s="88"/>
      <c r="I40" s="69"/>
      <c r="J40" s="72"/>
      <c r="K40" s="73"/>
    </row>
    <row r="41" spans="1:11" ht="11.25" customHeight="1">
      <c r="A41" s="1381"/>
      <c r="B41" s="20">
        <v>2006</v>
      </c>
      <c r="C41" s="43">
        <v>5.1331000000000007</v>
      </c>
      <c r="D41" s="86"/>
      <c r="E41" s="87"/>
      <c r="F41" s="243"/>
      <c r="G41" s="88"/>
      <c r="I41" s="69"/>
      <c r="J41" s="72"/>
      <c r="K41" s="73"/>
    </row>
    <row r="42" spans="1:11" ht="11.25" customHeight="1">
      <c r="A42" s="1381"/>
      <c r="B42" s="20">
        <v>2007</v>
      </c>
      <c r="C42" s="43">
        <v>5.17</v>
      </c>
      <c r="D42" s="86"/>
      <c r="E42" s="87"/>
      <c r="F42" s="243"/>
      <c r="G42" s="88"/>
      <c r="I42" s="69"/>
      <c r="J42" s="72"/>
      <c r="K42" s="73"/>
    </row>
    <row r="43" spans="1:11" ht="11.25" customHeight="1">
      <c r="A43" s="1381"/>
      <c r="B43" s="20">
        <v>2008</v>
      </c>
      <c r="C43" s="43">
        <v>5.2028999999999996</v>
      </c>
      <c r="D43" s="86"/>
      <c r="E43" s="87"/>
      <c r="F43" s="243"/>
      <c r="G43" s="88"/>
      <c r="I43" s="69"/>
      <c r="J43" s="72"/>
      <c r="K43" s="73"/>
    </row>
    <row r="44" spans="1:11" ht="11.25" customHeight="1">
      <c r="A44" s="1381"/>
      <c r="B44" s="20">
        <v>2009</v>
      </c>
      <c r="C44" s="43">
        <v>5.2318999999999996</v>
      </c>
      <c r="D44" s="86"/>
      <c r="E44" s="87"/>
      <c r="F44" s="243"/>
      <c r="G44" s="88"/>
      <c r="I44" s="69"/>
      <c r="J44" s="72"/>
      <c r="K44" s="73"/>
    </row>
    <row r="45" spans="1:11" ht="11.25" customHeight="1">
      <c r="A45" s="1381"/>
      <c r="B45" s="20">
        <v>2010</v>
      </c>
      <c r="C45" s="43">
        <v>5.2622</v>
      </c>
      <c r="D45" s="86"/>
      <c r="E45" s="87"/>
      <c r="F45" s="243"/>
      <c r="G45" s="88"/>
      <c r="I45" s="69"/>
      <c r="J45" s="72"/>
      <c r="K45" s="73"/>
    </row>
    <row r="46" spans="1:11" ht="11.25" customHeight="1">
      <c r="A46" s="1381"/>
      <c r="B46" s="21">
        <v>2011</v>
      </c>
      <c r="C46" s="43">
        <v>5.2999000000000001</v>
      </c>
      <c r="D46" s="86"/>
      <c r="E46" s="87"/>
      <c r="F46" s="243"/>
      <c r="G46" s="88"/>
      <c r="I46" s="69"/>
      <c r="J46" s="72"/>
      <c r="K46" s="73"/>
    </row>
    <row r="47" spans="1:11">
      <c r="A47" s="1381"/>
      <c r="B47" s="20">
        <v>2012</v>
      </c>
      <c r="C47" s="43">
        <v>5.3136000000000001</v>
      </c>
      <c r="D47" s="86"/>
      <c r="F47" s="243"/>
      <c r="I47" s="69"/>
      <c r="J47" s="72"/>
      <c r="K47" s="73"/>
    </row>
    <row r="48" spans="1:11">
      <c r="A48" s="1381"/>
      <c r="B48" s="21">
        <v>2013</v>
      </c>
      <c r="C48" s="43">
        <v>5.3277000000000001</v>
      </c>
      <c r="D48" s="41"/>
      <c r="F48" s="243"/>
      <c r="I48" s="69"/>
      <c r="J48" s="72"/>
      <c r="K48" s="73"/>
    </row>
    <row r="49" spans="1:11">
      <c r="A49" s="1381"/>
      <c r="B49" s="20">
        <v>2014</v>
      </c>
      <c r="C49" s="45">
        <v>5.3476000000000008</v>
      </c>
      <c r="D49" s="41"/>
      <c r="F49" s="243"/>
      <c r="I49" s="69"/>
      <c r="J49" s="72"/>
      <c r="K49" s="73"/>
    </row>
    <row r="50" spans="1:11">
      <c r="A50" s="1381"/>
      <c r="B50" s="21">
        <v>2015</v>
      </c>
      <c r="C50" s="45">
        <v>5.3730000000000002</v>
      </c>
      <c r="D50" s="41"/>
      <c r="F50" s="243"/>
      <c r="I50" s="69"/>
      <c r="J50" s="72"/>
      <c r="K50" s="73"/>
    </row>
    <row r="51" spans="1:11">
      <c r="A51" s="1381"/>
      <c r="B51" s="20">
        <v>2016</v>
      </c>
      <c r="C51" s="49">
        <v>5.4047000000000001</v>
      </c>
      <c r="D51" s="41"/>
      <c r="F51" s="243"/>
      <c r="I51" s="69"/>
      <c r="J51" s="72"/>
      <c r="K51" s="73"/>
    </row>
    <row r="52" spans="1:11">
      <c r="A52" s="1382"/>
      <c r="B52" s="70">
        <v>2017</v>
      </c>
      <c r="C52" s="47">
        <v>5.4248000000000003</v>
      </c>
      <c r="D52" s="41"/>
      <c r="F52" s="243"/>
      <c r="I52" s="69"/>
      <c r="J52" s="72"/>
      <c r="K52" s="73"/>
    </row>
    <row r="53" spans="1:11">
      <c r="A53" s="207" t="s">
        <v>18</v>
      </c>
      <c r="B53" s="20">
        <v>2018</v>
      </c>
      <c r="C53" s="48">
        <v>5.4490800000000004</v>
      </c>
      <c r="D53" s="41"/>
      <c r="F53" s="243"/>
      <c r="I53" s="69"/>
      <c r="J53" s="72"/>
      <c r="K53" s="73"/>
    </row>
    <row r="54" spans="1:11">
      <c r="A54" s="68"/>
      <c r="B54" s="20">
        <v>2019</v>
      </c>
      <c r="C54" s="48">
        <v>5.4703239999999997</v>
      </c>
      <c r="D54" s="41"/>
      <c r="F54" s="243"/>
      <c r="I54" s="69"/>
      <c r="J54" s="72"/>
      <c r="K54" s="73"/>
    </row>
    <row r="55" spans="1:11">
      <c r="B55" s="20">
        <v>2020</v>
      </c>
      <c r="C55" s="48">
        <v>5.4906040000000003</v>
      </c>
      <c r="D55" s="41"/>
      <c r="F55" s="243"/>
      <c r="I55" s="69"/>
      <c r="J55" s="72"/>
      <c r="K55" s="73"/>
    </row>
    <row r="56" spans="1:11">
      <c r="B56" s="20">
        <v>2021</v>
      </c>
      <c r="C56" s="48">
        <v>5.5084610000000005</v>
      </c>
      <c r="D56" s="41"/>
      <c r="F56" s="243"/>
      <c r="I56" s="69"/>
      <c r="J56" s="72"/>
      <c r="K56" s="73"/>
    </row>
    <row r="57" spans="1:11">
      <c r="B57" s="20">
        <v>2022</v>
      </c>
      <c r="C57" s="48">
        <v>5.5237759999999998</v>
      </c>
      <c r="D57" s="41"/>
      <c r="F57" s="243"/>
      <c r="I57" s="69"/>
      <c r="J57" s="72"/>
      <c r="K57" s="73"/>
    </row>
    <row r="58" spans="1:11">
      <c r="B58" s="20">
        <v>2023</v>
      </c>
      <c r="C58" s="48">
        <v>5.5379589999999999</v>
      </c>
      <c r="F58" s="243"/>
      <c r="I58" s="69"/>
      <c r="J58" s="72"/>
      <c r="K58" s="73"/>
    </row>
    <row r="59" spans="1:11">
      <c r="B59" s="20">
        <v>2024</v>
      </c>
      <c r="C59" s="48">
        <v>5.5519410000000002</v>
      </c>
      <c r="F59" s="243"/>
      <c r="I59" s="69"/>
      <c r="J59" s="72"/>
      <c r="K59" s="73"/>
    </row>
    <row r="60" spans="1:11">
      <c r="B60" s="20">
        <v>2025</v>
      </c>
      <c r="C60" s="48">
        <v>5.5656119999999998</v>
      </c>
      <c r="F60" s="243"/>
      <c r="I60" s="69"/>
      <c r="J60" s="72"/>
      <c r="K60" s="73"/>
    </row>
    <row r="61" spans="1:11" ht="14.25" customHeight="1">
      <c r="B61" s="20">
        <v>2026</v>
      </c>
      <c r="C61" s="48">
        <v>5.5788219999999997</v>
      </c>
      <c r="F61" s="243"/>
      <c r="I61" s="128"/>
      <c r="J61" s="129"/>
      <c r="K61" s="73"/>
    </row>
    <row r="62" spans="1:11" ht="14.25" customHeight="1">
      <c r="B62" s="20">
        <v>2027</v>
      </c>
      <c r="C62" s="48">
        <v>5.5914709999999994</v>
      </c>
      <c r="F62" s="243"/>
      <c r="I62" s="128"/>
      <c r="J62" s="129"/>
      <c r="K62" s="73"/>
    </row>
    <row r="63" spans="1:11" ht="16.5" customHeight="1">
      <c r="B63" s="20">
        <v>2028</v>
      </c>
      <c r="C63" s="48">
        <v>5.6035429999999993</v>
      </c>
      <c r="F63" s="243"/>
      <c r="I63" s="44"/>
      <c r="J63" s="44"/>
      <c r="K63" s="44"/>
    </row>
    <row r="64" spans="1:11">
      <c r="B64" s="20">
        <v>2029</v>
      </c>
      <c r="C64" s="48">
        <v>5.614884</v>
      </c>
      <c r="F64" s="243"/>
    </row>
    <row r="65" spans="1:8">
      <c r="B65" s="20">
        <v>2030</v>
      </c>
      <c r="C65" s="48">
        <v>5.6253700000000002</v>
      </c>
      <c r="F65" s="243"/>
    </row>
    <row r="66" spans="1:8">
      <c r="B66" s="20">
        <v>2031</v>
      </c>
      <c r="C66" s="48">
        <v>5.6350609999999994</v>
      </c>
      <c r="F66" s="243"/>
    </row>
    <row r="67" spans="1:8">
      <c r="B67" s="20">
        <v>2032</v>
      </c>
      <c r="C67" s="48">
        <v>5.6438569999999997</v>
      </c>
      <c r="F67" s="243"/>
    </row>
    <row r="68" spans="1:8">
      <c r="B68" s="20">
        <v>2033</v>
      </c>
      <c r="C68" s="48">
        <v>5.6517850000000003</v>
      </c>
      <c r="F68" s="243"/>
    </row>
    <row r="69" spans="1:8">
      <c r="B69" s="20">
        <v>2034</v>
      </c>
      <c r="C69" s="48">
        <v>5.6588710000000004</v>
      </c>
      <c r="F69" s="243"/>
    </row>
    <row r="70" spans="1:8">
      <c r="B70" s="20">
        <v>2035</v>
      </c>
      <c r="C70" s="48">
        <v>5.6652089999999999</v>
      </c>
      <c r="F70" s="243"/>
    </row>
    <row r="71" spans="1:8">
      <c r="B71" s="20">
        <v>2036</v>
      </c>
      <c r="C71" s="48">
        <v>5.6708950000000007</v>
      </c>
      <c r="F71" s="243"/>
    </row>
    <row r="72" spans="1:8">
      <c r="B72" s="20">
        <v>2037</v>
      </c>
      <c r="C72" s="48">
        <v>5.6760450000000002</v>
      </c>
      <c r="D72" s="43"/>
      <c r="F72" s="243"/>
    </row>
    <row r="73" spans="1:8">
      <c r="B73" s="20">
        <v>2038</v>
      </c>
      <c r="C73" s="48">
        <v>5.6808040000000002</v>
      </c>
      <c r="F73" s="243"/>
    </row>
    <row r="74" spans="1:8">
      <c r="A74" s="44"/>
      <c r="B74" s="20">
        <v>2039</v>
      </c>
      <c r="C74" s="49">
        <v>5.685244</v>
      </c>
      <c r="F74" s="243"/>
    </row>
    <row r="75" spans="1:8">
      <c r="A75" s="44"/>
      <c r="B75" s="20">
        <v>2040</v>
      </c>
      <c r="C75" s="49">
        <v>5.6893950000000002</v>
      </c>
      <c r="F75" s="243"/>
    </row>
    <row r="76" spans="1:8">
      <c r="A76" s="46"/>
      <c r="B76" s="22">
        <v>2041</v>
      </c>
      <c r="C76" s="47">
        <v>5.6932010000000002</v>
      </c>
      <c r="F76" s="243"/>
    </row>
    <row r="77" spans="1:8">
      <c r="A77" s="44"/>
      <c r="B77" s="90"/>
      <c r="C77" s="49"/>
    </row>
    <row r="78" spans="1:8" ht="10.5" customHeight="1">
      <c r="A78" s="1387" t="s">
        <v>13</v>
      </c>
      <c r="B78" s="1387"/>
      <c r="C78" s="49"/>
    </row>
    <row r="79" spans="1:8" ht="10.5" customHeight="1">
      <c r="A79" s="1386" t="s">
        <v>232</v>
      </c>
      <c r="B79" s="1386"/>
      <c r="C79" s="1386"/>
      <c r="D79" s="1386"/>
      <c r="E79" s="1386"/>
      <c r="F79" s="1386"/>
      <c r="G79" s="1386"/>
      <c r="H79" s="1386"/>
    </row>
    <row r="80" spans="1:8">
      <c r="A80" s="44"/>
      <c r="B80" s="90"/>
      <c r="C80" s="49"/>
    </row>
    <row r="81" spans="1:5" ht="10.5" customHeight="1">
      <c r="A81" s="1377" t="s">
        <v>155</v>
      </c>
      <c r="B81" s="1377"/>
      <c r="C81" s="51"/>
    </row>
    <row r="83" spans="1:5">
      <c r="D83" s="62"/>
    </row>
    <row r="89" spans="1:5" ht="10.5" customHeight="1"/>
    <row r="90" spans="1:5" ht="10.5" customHeight="1">
      <c r="E90" s="50"/>
    </row>
    <row r="91" spans="1:5" ht="10.5" customHeight="1"/>
    <row r="92" spans="1:5" ht="10.5" customHeight="1"/>
    <row r="98" spans="4:4">
      <c r="D98" s="62"/>
    </row>
    <row r="101" spans="4:4">
      <c r="D101" s="101"/>
    </row>
  </sheetData>
  <mergeCells count="9">
    <mergeCell ref="A81:B81"/>
    <mergeCell ref="J1:K1"/>
    <mergeCell ref="A2:I2"/>
    <mergeCell ref="A6:A52"/>
    <mergeCell ref="A3:I3"/>
    <mergeCell ref="A1:E1"/>
    <mergeCell ref="G1:H1"/>
    <mergeCell ref="A79:H79"/>
    <mergeCell ref="A78:B78"/>
  </mergeCells>
  <hyperlinks>
    <hyperlink ref="G1:H1" location="Contents!A1" display="Back to Contents"/>
  </hyperlinks>
  <pageMargins left="0.15748031496062992" right="0.15748031496062992" top="0.98425196850393704" bottom="0.98425196850393704" header="0.51181102362204722" footer="0.51181102362204722"/>
  <pageSetup paperSize="9" scale="36" orientation="landscape" r:id="rId1"/>
  <headerFooter alignWithMargins="0">
    <oddFooter>&amp;L© Crown Copyright 2015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2"/>
  <sheetViews>
    <sheetView showGridLines="0" workbookViewId="0">
      <selection sqref="A1:F1"/>
    </sheetView>
  </sheetViews>
  <sheetFormatPr defaultColWidth="9.85546875" defaultRowHeight="11.25"/>
  <cols>
    <col min="1" max="1" width="9.5703125" style="404" customWidth="1"/>
    <col min="2" max="9" width="8.140625" style="404" customWidth="1"/>
    <col min="10" max="16384" width="9.85546875" style="404"/>
  </cols>
  <sheetData>
    <row r="1" spans="1:24" s="455" customFormat="1" ht="18" customHeight="1">
      <c r="A1" s="1435" t="s">
        <v>269</v>
      </c>
      <c r="B1" s="1435"/>
      <c r="C1" s="1435"/>
      <c r="D1" s="1435"/>
      <c r="E1" s="1435"/>
      <c r="F1" s="1435"/>
      <c r="G1" s="356"/>
      <c r="H1" s="1436" t="s">
        <v>251</v>
      </c>
      <c r="I1" s="1436"/>
      <c r="M1" s="357"/>
      <c r="N1" s="357"/>
    </row>
    <row r="2" spans="1:24" s="455" customFormat="1" ht="12.75" customHeight="1">
      <c r="A2" s="356"/>
      <c r="B2" s="356"/>
      <c r="C2" s="356"/>
      <c r="D2" s="356"/>
      <c r="E2" s="356"/>
      <c r="F2" s="356"/>
      <c r="G2" s="356"/>
      <c r="M2" s="357"/>
      <c r="N2" s="357"/>
    </row>
    <row r="3" spans="1:24" ht="18" customHeight="1">
      <c r="A3" s="1457" t="s">
        <v>970</v>
      </c>
      <c r="B3" s="1457"/>
      <c r="C3" s="1457"/>
      <c r="D3" s="1457"/>
      <c r="E3" s="1457"/>
      <c r="F3" s="1457"/>
      <c r="G3" s="1385"/>
      <c r="H3" s="1385"/>
      <c r="I3" s="1385"/>
      <c r="J3" s="1385"/>
      <c r="K3" s="1385"/>
      <c r="L3" s="1012"/>
      <c r="M3" s="1012"/>
      <c r="N3" s="1012"/>
    </row>
    <row r="4" spans="1:24" ht="15" customHeight="1">
      <c r="A4" s="475"/>
      <c r="B4" s="475"/>
      <c r="C4" s="475"/>
      <c r="D4" s="475"/>
      <c r="E4" s="475"/>
      <c r="F4" s="475"/>
      <c r="G4" s="475"/>
      <c r="M4" s="1454"/>
      <c r="N4" s="1454"/>
      <c r="O4" s="1454"/>
      <c r="P4" s="1454"/>
      <c r="Q4" s="1454"/>
      <c r="R4" s="1454"/>
      <c r="S4" s="1454"/>
      <c r="T4" s="1454"/>
      <c r="U4" s="1454"/>
      <c r="V4" s="1454"/>
      <c r="W4" s="1454"/>
      <c r="X4" s="1454"/>
    </row>
    <row r="5" spans="1:24" ht="21" customHeight="1">
      <c r="A5" s="474" t="s">
        <v>8</v>
      </c>
      <c r="B5" s="474">
        <v>1951</v>
      </c>
      <c r="C5" s="474">
        <v>1956</v>
      </c>
      <c r="D5" s="474">
        <v>1961</v>
      </c>
      <c r="E5" s="474">
        <v>1966</v>
      </c>
      <c r="F5" s="474">
        <v>1971</v>
      </c>
      <c r="G5" s="474">
        <v>1976</v>
      </c>
      <c r="H5" s="474">
        <v>1981</v>
      </c>
      <c r="I5" s="474">
        <v>1986</v>
      </c>
      <c r="J5" s="474">
        <v>1991</v>
      </c>
      <c r="K5" s="474">
        <v>1996</v>
      </c>
      <c r="L5" s="473"/>
      <c r="M5" s="1454"/>
      <c r="N5" s="472"/>
      <c r="O5" s="472"/>
      <c r="P5" s="472"/>
      <c r="Q5" s="472"/>
      <c r="R5" s="472"/>
      <c r="S5" s="472"/>
      <c r="T5" s="472"/>
      <c r="U5" s="472"/>
      <c r="V5" s="472"/>
      <c r="W5" s="472"/>
      <c r="X5" s="472"/>
    </row>
    <row r="6" spans="1:24" ht="12.75">
      <c r="A6" s="400">
        <v>15</v>
      </c>
      <c r="B6" s="468">
        <v>1.6877856E-3</v>
      </c>
      <c r="C6" s="468">
        <v>2.6814225999999999E-3</v>
      </c>
      <c r="D6" s="468">
        <v>3.0345628E-3</v>
      </c>
      <c r="E6" s="468">
        <v>2.0731763E-3</v>
      </c>
      <c r="F6" s="467">
        <v>3.1927365E-3</v>
      </c>
      <c r="G6" s="467">
        <v>3.689559194769888E-3</v>
      </c>
      <c r="H6" s="467">
        <v>4.9508014109784018E-3</v>
      </c>
      <c r="I6" s="467">
        <v>4.1301627033792244E-3</v>
      </c>
      <c r="J6" s="467">
        <v>3.4584669559202664E-3</v>
      </c>
      <c r="K6" s="467">
        <v>2.6365603028664143E-3</v>
      </c>
      <c r="L6" s="467"/>
      <c r="M6" s="459"/>
      <c r="N6" s="458"/>
      <c r="O6" s="458"/>
      <c r="P6" s="458"/>
      <c r="Q6" s="458"/>
      <c r="R6" s="458"/>
      <c r="S6" s="458"/>
      <c r="T6" s="458"/>
      <c r="U6" s="458"/>
      <c r="V6" s="458"/>
      <c r="W6" s="458"/>
      <c r="X6" s="458"/>
    </row>
    <row r="7" spans="1:24" ht="12.75">
      <c r="A7" s="400">
        <v>16</v>
      </c>
      <c r="B7" s="468">
        <v>1.3618827300000001E-2</v>
      </c>
      <c r="C7" s="468">
        <v>1.8738448500000001E-2</v>
      </c>
      <c r="D7" s="468">
        <v>1.49220015E-2</v>
      </c>
      <c r="E7" s="468">
        <v>1.2856325300000001E-2</v>
      </c>
      <c r="F7" s="467">
        <v>1.6406174700000001E-2</v>
      </c>
      <c r="G7" s="467">
        <v>1.8542170589355346E-2</v>
      </c>
      <c r="H7" s="467">
        <v>2.0643290768052453E-2</v>
      </c>
      <c r="I7" s="467">
        <v>1.5362240010190632E-2</v>
      </c>
      <c r="J7" s="467">
        <v>1.4372689944786505E-2</v>
      </c>
      <c r="K7" s="467">
        <v>9.6802378439826177E-3</v>
      </c>
      <c r="L7" s="467"/>
      <c r="M7" s="459"/>
      <c r="N7" s="458"/>
      <c r="O7" s="458"/>
      <c r="P7" s="458"/>
      <c r="Q7" s="458"/>
      <c r="R7" s="458"/>
      <c r="S7" s="458"/>
      <c r="T7" s="458"/>
      <c r="U7" s="458"/>
      <c r="V7" s="458"/>
      <c r="W7" s="458"/>
      <c r="X7" s="458"/>
    </row>
    <row r="8" spans="1:24" ht="12.75">
      <c r="A8" s="400">
        <v>17</v>
      </c>
      <c r="B8" s="468">
        <v>5.2970494600000001E-2</v>
      </c>
      <c r="C8" s="468">
        <v>6.5343470900000006E-2</v>
      </c>
      <c r="D8" s="468">
        <v>4.4940255800000002E-2</v>
      </c>
      <c r="E8" s="468">
        <v>4.0249814199999998E-2</v>
      </c>
      <c r="F8" s="467">
        <v>4.7089963300000003E-2</v>
      </c>
      <c r="G8" s="467">
        <v>5.0874884646915398E-2</v>
      </c>
      <c r="H8" s="467">
        <v>5.534449220353381E-2</v>
      </c>
      <c r="I8" s="467">
        <v>4.3989641425761915E-2</v>
      </c>
      <c r="J8" s="467">
        <v>4.0366431618424077E-2</v>
      </c>
      <c r="K8" s="467">
        <v>2.8000000000000001E-2</v>
      </c>
      <c r="L8" s="467"/>
      <c r="M8" s="459"/>
      <c r="N8" s="458"/>
      <c r="O8" s="458"/>
      <c r="P8" s="458"/>
      <c r="Q8" s="458"/>
      <c r="R8" s="458"/>
      <c r="S8" s="458"/>
      <c r="T8" s="458"/>
      <c r="U8" s="458"/>
      <c r="V8" s="458"/>
      <c r="W8" s="458"/>
      <c r="X8" s="469"/>
    </row>
    <row r="9" spans="1:24" ht="12.75">
      <c r="A9" s="400">
        <v>18</v>
      </c>
      <c r="B9" s="468">
        <v>0.12824248129999999</v>
      </c>
      <c r="C9" s="468">
        <v>0.1338870144</v>
      </c>
      <c r="D9" s="468">
        <v>9.5117512399999993E-2</v>
      </c>
      <c r="E9" s="468">
        <v>8.4573190199999995E-2</v>
      </c>
      <c r="F9" s="467">
        <v>9.1490044200000009E-2</v>
      </c>
      <c r="G9" s="467">
        <v>9.4276586802326756E-2</v>
      </c>
      <c r="H9" s="467">
        <v>0.10226687177151031</v>
      </c>
      <c r="I9" s="467">
        <v>8.4798220717780509E-2</v>
      </c>
      <c r="J9" s="467">
        <v>7.4702455096046977E-2</v>
      </c>
      <c r="K9" s="467">
        <v>5.0999999999999997E-2</v>
      </c>
      <c r="L9" s="467"/>
      <c r="M9" s="459"/>
      <c r="N9" s="458"/>
      <c r="O9" s="458"/>
      <c r="P9" s="458"/>
      <c r="Q9" s="458"/>
      <c r="R9" s="458"/>
      <c r="S9" s="458"/>
      <c r="T9" s="458"/>
      <c r="U9" s="458"/>
      <c r="V9" s="458"/>
      <c r="W9" s="458"/>
      <c r="X9" s="469"/>
    </row>
    <row r="10" spans="1:24" ht="12.75">
      <c r="A10" s="400">
        <v>19</v>
      </c>
      <c r="B10" s="468">
        <v>0.23779236129999998</v>
      </c>
      <c r="C10" s="468">
        <v>0.2173153253</v>
      </c>
      <c r="D10" s="468">
        <v>0.16387961239999999</v>
      </c>
      <c r="E10" s="468">
        <v>0.14280186419999999</v>
      </c>
      <c r="F10" s="467">
        <v>0.14694779070000002</v>
      </c>
      <c r="G10" s="467">
        <v>0.14328399236583414</v>
      </c>
      <c r="H10" s="467">
        <v>0.15499954682178194</v>
      </c>
      <c r="I10" s="467">
        <v>0.13275870984336441</v>
      </c>
      <c r="J10" s="467">
        <v>0.11693452377508326</v>
      </c>
      <c r="K10" s="467">
        <v>7.9000000000000001E-2</v>
      </c>
      <c r="L10" s="467"/>
      <c r="M10" s="459"/>
      <c r="N10" s="458"/>
      <c r="O10" s="458"/>
      <c r="P10" s="458"/>
      <c r="Q10" s="458"/>
      <c r="R10" s="458"/>
      <c r="S10" s="458"/>
      <c r="T10" s="458"/>
      <c r="U10" s="458"/>
      <c r="V10" s="458"/>
      <c r="W10" s="458"/>
      <c r="X10" s="469"/>
    </row>
    <row r="11" spans="1:24" ht="12.75">
      <c r="A11" s="400">
        <v>20</v>
      </c>
      <c r="B11" s="468">
        <v>0.36785016479999999</v>
      </c>
      <c r="C11" s="468">
        <v>0.30910671319999999</v>
      </c>
      <c r="D11" s="468">
        <v>0.24582951019999999</v>
      </c>
      <c r="E11" s="468">
        <v>0.2108770364</v>
      </c>
      <c r="F11" s="467">
        <v>0.20964206524126144</v>
      </c>
      <c r="G11" s="467">
        <v>0.19789034723031695</v>
      </c>
      <c r="H11" s="467">
        <v>0.20899147161032339</v>
      </c>
      <c r="I11" s="467">
        <v>0.18712155087018609</v>
      </c>
      <c r="J11" s="467">
        <v>0.16177231334136694</v>
      </c>
      <c r="K11" s="467">
        <v>0.113</v>
      </c>
      <c r="L11" s="467"/>
      <c r="M11" s="459"/>
      <c r="N11" s="458"/>
      <c r="O11" s="458"/>
      <c r="P11" s="458"/>
      <c r="Q11" s="458"/>
      <c r="R11" s="458"/>
      <c r="S11" s="458"/>
      <c r="T11" s="458"/>
      <c r="U11" s="458"/>
      <c r="V11" s="458"/>
      <c r="W11" s="458"/>
      <c r="X11" s="469"/>
    </row>
    <row r="12" spans="1:24" ht="12.75">
      <c r="A12" s="400">
        <v>21</v>
      </c>
      <c r="B12" s="468">
        <v>0.50493363560000004</v>
      </c>
      <c r="C12" s="468">
        <v>0.40672667979999999</v>
      </c>
      <c r="D12" s="468">
        <v>0.3408916689</v>
      </c>
      <c r="E12" s="468">
        <v>0.29135032569999997</v>
      </c>
      <c r="F12" s="467">
        <v>0.27657663763859913</v>
      </c>
      <c r="G12" s="467">
        <v>0.25701081796429032</v>
      </c>
      <c r="H12" s="467">
        <v>0.26587508703520563</v>
      </c>
      <c r="I12" s="467">
        <v>0.24719934945828578</v>
      </c>
      <c r="J12" s="467">
        <v>0.20953311762391036</v>
      </c>
      <c r="K12" s="467">
        <v>0.15</v>
      </c>
      <c r="L12" s="467"/>
      <c r="M12" s="459"/>
      <c r="N12" s="458"/>
      <c r="O12" s="458"/>
      <c r="P12" s="458"/>
      <c r="Q12" s="458"/>
      <c r="R12" s="458"/>
      <c r="S12" s="458"/>
      <c r="T12" s="458"/>
      <c r="U12" s="458"/>
      <c r="V12" s="458"/>
      <c r="W12" s="458"/>
      <c r="X12" s="469"/>
    </row>
    <row r="13" spans="1:24" ht="12.75">
      <c r="A13" s="400">
        <v>22</v>
      </c>
      <c r="B13" s="468">
        <v>0.64473170510000011</v>
      </c>
      <c r="C13" s="468">
        <v>0.51946616329999995</v>
      </c>
      <c r="D13" s="468">
        <v>0.4442322064</v>
      </c>
      <c r="E13" s="468">
        <v>0.37957574539999994</v>
      </c>
      <c r="F13" s="467">
        <v>0.34496650020321895</v>
      </c>
      <c r="G13" s="467">
        <v>0.31788940668791538</v>
      </c>
      <c r="H13" s="467">
        <v>0.32284538233994736</v>
      </c>
      <c r="I13" s="467">
        <v>0.31278995004004589</v>
      </c>
      <c r="J13" s="467">
        <v>0.26100000000000001</v>
      </c>
      <c r="K13" s="467"/>
      <c r="L13" s="471"/>
      <c r="M13" s="459"/>
      <c r="N13" s="458"/>
      <c r="O13" s="458"/>
      <c r="P13" s="458"/>
      <c r="Q13" s="458"/>
      <c r="R13" s="458"/>
      <c r="S13" s="458"/>
      <c r="T13" s="458"/>
      <c r="U13" s="458"/>
      <c r="V13" s="458"/>
      <c r="W13" s="458"/>
      <c r="X13" s="456"/>
    </row>
    <row r="14" spans="1:24" ht="12.75">
      <c r="A14" s="400">
        <v>23</v>
      </c>
      <c r="B14" s="468">
        <v>0.78666897960000015</v>
      </c>
      <c r="C14" s="468">
        <v>0.64853927479999995</v>
      </c>
      <c r="D14" s="468">
        <v>0.55433896800000004</v>
      </c>
      <c r="E14" s="468">
        <v>0.47241089519999996</v>
      </c>
      <c r="F14" s="467">
        <v>0.42192483778089035</v>
      </c>
      <c r="G14" s="467">
        <v>0.38199404095240752</v>
      </c>
      <c r="H14" s="467">
        <v>0.38714915004699491</v>
      </c>
      <c r="I14" s="467">
        <v>0.38251837318806237</v>
      </c>
      <c r="J14" s="467">
        <v>0.31453779171283563</v>
      </c>
      <c r="K14" s="467"/>
      <c r="L14" s="471"/>
      <c r="M14" s="459"/>
      <c r="N14" s="458"/>
      <c r="O14" s="458"/>
      <c r="P14" s="458"/>
      <c r="Q14" s="458"/>
      <c r="R14" s="458"/>
      <c r="S14" s="458"/>
      <c r="T14" s="458"/>
      <c r="U14" s="458"/>
      <c r="V14" s="458"/>
      <c r="W14" s="458"/>
      <c r="X14" s="456"/>
    </row>
    <row r="15" spans="1:24" ht="12.75">
      <c r="A15" s="400">
        <v>24</v>
      </c>
      <c r="B15" s="468">
        <v>0.93168035250000014</v>
      </c>
      <c r="C15" s="468">
        <v>0.78402521339999998</v>
      </c>
      <c r="D15" s="468">
        <v>0.67375590839999999</v>
      </c>
      <c r="E15" s="468">
        <v>0.57658931849999995</v>
      </c>
      <c r="F15" s="467">
        <v>0.50226386436365655</v>
      </c>
      <c r="G15" s="467">
        <v>0.44735912241141418</v>
      </c>
      <c r="H15" s="467">
        <v>0.45359657642042767</v>
      </c>
      <c r="I15" s="467">
        <v>0.45294250886602605</v>
      </c>
      <c r="J15" s="467">
        <v>0.373</v>
      </c>
      <c r="K15" s="467"/>
      <c r="L15" s="471"/>
      <c r="M15" s="459"/>
      <c r="N15" s="458"/>
      <c r="O15" s="458"/>
      <c r="P15" s="458"/>
      <c r="Q15" s="458"/>
      <c r="R15" s="458"/>
      <c r="S15" s="458"/>
      <c r="T15" s="458"/>
      <c r="U15" s="458"/>
      <c r="V15" s="458"/>
      <c r="W15" s="458"/>
      <c r="X15" s="456"/>
    </row>
    <row r="16" spans="1:24" ht="12.75">
      <c r="A16" s="400">
        <v>25</v>
      </c>
      <c r="B16" s="468">
        <v>1.0750456828000001</v>
      </c>
      <c r="C16" s="468">
        <v>0.92634477589999997</v>
      </c>
      <c r="D16" s="468">
        <v>0.79564392539999995</v>
      </c>
      <c r="E16" s="468">
        <v>0.68785045810000001</v>
      </c>
      <c r="F16" s="467">
        <v>0.58832742138108685</v>
      </c>
      <c r="G16" s="467">
        <v>0.52016966235101525</v>
      </c>
      <c r="H16" s="467">
        <v>0.53017486849600992</v>
      </c>
      <c r="I16" s="467">
        <v>0.53389032809289405</v>
      </c>
      <c r="J16" s="467">
        <v>0.437</v>
      </c>
      <c r="K16" s="467"/>
      <c r="L16" s="471"/>
      <c r="M16" s="459"/>
      <c r="N16" s="458"/>
      <c r="O16" s="458"/>
      <c r="P16" s="458"/>
      <c r="Q16" s="458"/>
      <c r="R16" s="458"/>
      <c r="S16" s="458"/>
      <c r="T16" s="458"/>
      <c r="U16" s="458"/>
      <c r="V16" s="458"/>
      <c r="W16" s="458"/>
      <c r="X16" s="456"/>
    </row>
    <row r="17" spans="1:24" ht="12.75">
      <c r="A17" s="400">
        <v>26</v>
      </c>
      <c r="B17" s="468">
        <v>1.2053708584000002</v>
      </c>
      <c r="C17" s="468">
        <v>1.0565247105</v>
      </c>
      <c r="D17" s="468">
        <v>0.91731776609999993</v>
      </c>
      <c r="E17" s="468">
        <v>0.80268051750000002</v>
      </c>
      <c r="F17" s="467">
        <v>0.68175800198914371</v>
      </c>
      <c r="G17" s="467">
        <v>0.59783569839602169</v>
      </c>
      <c r="H17" s="467">
        <v>0.61446605623547357</v>
      </c>
      <c r="I17" s="467">
        <v>0.61799999999999999</v>
      </c>
      <c r="J17" s="467">
        <v>0.50600000000000001</v>
      </c>
      <c r="K17" s="470"/>
      <c r="L17" s="471"/>
      <c r="M17" s="459"/>
      <c r="N17" s="458"/>
      <c r="O17" s="458"/>
      <c r="P17" s="458"/>
      <c r="Q17" s="458"/>
      <c r="R17" s="458"/>
      <c r="S17" s="458"/>
      <c r="T17" s="458"/>
      <c r="U17" s="458"/>
      <c r="V17" s="458"/>
      <c r="W17" s="469"/>
      <c r="X17" s="456"/>
    </row>
    <row r="18" spans="1:24" ht="12.75">
      <c r="A18" s="400">
        <v>27</v>
      </c>
      <c r="B18" s="468">
        <v>1.3330656229000002</v>
      </c>
      <c r="C18" s="468">
        <v>1.1774710084</v>
      </c>
      <c r="D18" s="468">
        <v>1.0414236050999999</v>
      </c>
      <c r="E18" s="468">
        <v>0.91609575090000006</v>
      </c>
      <c r="F18" s="467">
        <v>0.77556880285152996</v>
      </c>
      <c r="G18" s="467">
        <v>0.68256459907584266</v>
      </c>
      <c r="H18" s="467">
        <v>0.70939618673553129</v>
      </c>
      <c r="I18" s="467">
        <v>0.70499999999999996</v>
      </c>
      <c r="K18" s="470"/>
      <c r="L18" s="471"/>
      <c r="M18" s="459"/>
      <c r="N18" s="458"/>
      <c r="O18" s="458"/>
      <c r="P18" s="458"/>
      <c r="Q18" s="458"/>
      <c r="R18" s="458"/>
      <c r="S18" s="458"/>
      <c r="T18" s="458"/>
      <c r="U18" s="458"/>
      <c r="V18" s="458"/>
      <c r="W18" s="458"/>
      <c r="X18" s="456"/>
    </row>
    <row r="19" spans="1:24" ht="12.75">
      <c r="A19" s="400">
        <v>28</v>
      </c>
      <c r="B19" s="468">
        <v>1.4619970716000001</v>
      </c>
      <c r="C19" s="468">
        <v>1.2942563201999999</v>
      </c>
      <c r="D19" s="468">
        <v>1.1538389660999999</v>
      </c>
      <c r="E19" s="468">
        <v>1.0281166739000001</v>
      </c>
      <c r="F19" s="467">
        <v>0.87352852379400725</v>
      </c>
      <c r="G19" s="467">
        <v>0.77758752199546399</v>
      </c>
      <c r="H19" s="467">
        <v>0.80964285952121284</v>
      </c>
      <c r="I19" s="467">
        <v>0.80100000000000005</v>
      </c>
      <c r="K19" s="470"/>
      <c r="L19" s="471"/>
      <c r="M19" s="459"/>
      <c r="N19" s="458"/>
      <c r="O19" s="458"/>
      <c r="P19" s="458"/>
      <c r="Q19" s="458"/>
      <c r="R19" s="458"/>
      <c r="S19" s="458"/>
      <c r="T19" s="458"/>
      <c r="U19" s="458"/>
      <c r="V19" s="458"/>
      <c r="W19" s="458"/>
      <c r="X19" s="456"/>
    </row>
    <row r="20" spans="1:24" ht="12.75">
      <c r="A20" s="400">
        <v>29</v>
      </c>
      <c r="B20" s="468">
        <v>1.5730664575000002</v>
      </c>
      <c r="C20" s="468">
        <v>1.4010540451</v>
      </c>
      <c r="D20" s="468">
        <v>1.2632942716</v>
      </c>
      <c r="E20" s="468">
        <v>1.1331627917</v>
      </c>
      <c r="F20" s="467">
        <v>0.96878291276039574</v>
      </c>
      <c r="G20" s="467">
        <v>0.87503766910236169</v>
      </c>
      <c r="H20" s="467">
        <v>0.91535690047041185</v>
      </c>
      <c r="I20" s="467">
        <v>0.89900000000000002</v>
      </c>
      <c r="K20" s="470"/>
      <c r="L20" s="471"/>
      <c r="M20" s="459"/>
      <c r="N20" s="458"/>
      <c r="O20" s="458"/>
      <c r="P20" s="458"/>
      <c r="Q20" s="458"/>
      <c r="R20" s="458"/>
      <c r="S20" s="458"/>
      <c r="T20" s="458"/>
      <c r="U20" s="458"/>
      <c r="V20" s="458"/>
      <c r="W20" s="458"/>
      <c r="X20" s="456"/>
    </row>
    <row r="21" spans="1:24" ht="12.75">
      <c r="A21" s="400">
        <v>30</v>
      </c>
      <c r="B21" s="468">
        <v>1.6697411731000003</v>
      </c>
      <c r="C21" s="468">
        <v>1.4985716277000001</v>
      </c>
      <c r="D21" s="468">
        <v>1.3652855414</v>
      </c>
      <c r="E21" s="468">
        <v>1.2356176954</v>
      </c>
      <c r="F21" s="467">
        <v>1.0643651576422648</v>
      </c>
      <c r="G21" s="467">
        <v>0.97870214834347657</v>
      </c>
      <c r="H21" s="467">
        <v>1.0246723275460392</v>
      </c>
      <c r="I21" s="467">
        <v>0.999</v>
      </c>
      <c r="K21" s="470"/>
      <c r="L21" s="460"/>
      <c r="M21" s="459"/>
      <c r="N21" s="458"/>
      <c r="O21" s="458"/>
      <c r="P21" s="458"/>
      <c r="Q21" s="458"/>
      <c r="R21" s="458"/>
      <c r="S21" s="458"/>
      <c r="T21" s="458"/>
      <c r="U21" s="458"/>
      <c r="V21" s="458"/>
      <c r="W21" s="458"/>
      <c r="X21" s="456"/>
    </row>
    <row r="22" spans="1:24" ht="12.75">
      <c r="A22" s="400">
        <v>31</v>
      </c>
      <c r="B22" s="468">
        <v>1.7463343104000002</v>
      </c>
      <c r="C22" s="468">
        <v>1.5828488134000001</v>
      </c>
      <c r="D22" s="468">
        <v>1.4613893098999999</v>
      </c>
      <c r="E22" s="468">
        <v>1.3282829239</v>
      </c>
      <c r="F22" s="467">
        <v>1.1581282713644636</v>
      </c>
      <c r="G22" s="467">
        <v>1.0846547586305118</v>
      </c>
      <c r="H22" s="467">
        <v>1.1325307899589994</v>
      </c>
      <c r="I22" s="467">
        <v>1.0960000000000001</v>
      </c>
      <c r="K22" s="470"/>
      <c r="L22" s="460"/>
      <c r="M22" s="459"/>
      <c r="N22" s="458"/>
      <c r="O22" s="458"/>
      <c r="P22" s="458"/>
      <c r="Q22" s="458"/>
      <c r="R22" s="458"/>
      <c r="S22" s="458"/>
      <c r="T22" s="458"/>
      <c r="U22" s="458"/>
      <c r="V22" s="469"/>
      <c r="W22" s="458"/>
      <c r="X22" s="456"/>
    </row>
    <row r="23" spans="1:24" ht="12.75">
      <c r="A23" s="400">
        <v>32</v>
      </c>
      <c r="B23" s="468">
        <v>1.8097323516000001</v>
      </c>
      <c r="C23" s="468">
        <v>1.6523864457000002</v>
      </c>
      <c r="D23" s="468">
        <v>1.5397446812</v>
      </c>
      <c r="E23" s="468">
        <v>1.414548114</v>
      </c>
      <c r="F23" s="467">
        <v>1.2512525679593285</v>
      </c>
      <c r="G23" s="467">
        <v>1.1893939443811479</v>
      </c>
      <c r="H23" s="467">
        <v>1.2343802743193506</v>
      </c>
      <c r="I23" s="467"/>
      <c r="K23" s="470"/>
      <c r="L23" s="460"/>
      <c r="M23" s="459"/>
      <c r="N23" s="458"/>
      <c r="O23" s="458"/>
      <c r="P23" s="458"/>
      <c r="Q23" s="458"/>
      <c r="R23" s="458"/>
      <c r="S23" s="458"/>
      <c r="T23" s="458"/>
      <c r="U23" s="458"/>
      <c r="V23" s="458"/>
      <c r="W23" s="458"/>
      <c r="X23" s="456"/>
    </row>
    <row r="24" spans="1:24" ht="12.75">
      <c r="A24" s="400">
        <v>33</v>
      </c>
      <c r="B24" s="468">
        <v>1.8608407804000002</v>
      </c>
      <c r="C24" s="468">
        <v>1.7104017557000002</v>
      </c>
      <c r="D24" s="468">
        <v>1.6071892723999999</v>
      </c>
      <c r="E24" s="468">
        <v>1.4873923930999999</v>
      </c>
      <c r="F24" s="467">
        <v>1.3377505678554269</v>
      </c>
      <c r="G24" s="467">
        <v>1.2844144297262472</v>
      </c>
      <c r="H24" s="467">
        <v>1.3303501616799664</v>
      </c>
      <c r="I24" s="467"/>
      <c r="K24" s="470"/>
      <c r="L24" s="460"/>
      <c r="M24" s="459"/>
      <c r="N24" s="458"/>
      <c r="O24" s="458"/>
      <c r="P24" s="458"/>
      <c r="Q24" s="458"/>
      <c r="R24" s="458"/>
      <c r="S24" s="458"/>
      <c r="T24" s="458"/>
      <c r="U24" s="458"/>
      <c r="V24" s="458"/>
      <c r="W24" s="458"/>
      <c r="X24" s="456"/>
    </row>
    <row r="25" spans="1:24" ht="12.75">
      <c r="A25" s="400">
        <v>34</v>
      </c>
      <c r="B25" s="468">
        <v>1.9023281986000002</v>
      </c>
      <c r="C25" s="468">
        <v>1.7597541452000003</v>
      </c>
      <c r="D25" s="468">
        <v>1.6647103136999999</v>
      </c>
      <c r="E25" s="468">
        <v>1.5505688033</v>
      </c>
      <c r="F25" s="467">
        <v>1.4161116632089414</v>
      </c>
      <c r="G25" s="467">
        <v>1.3736571335956207</v>
      </c>
      <c r="H25" s="467">
        <v>1.42</v>
      </c>
      <c r="I25" s="467"/>
      <c r="K25" s="470"/>
      <c r="L25" s="460"/>
      <c r="M25" s="459"/>
      <c r="N25" s="458"/>
      <c r="O25" s="458"/>
      <c r="P25" s="458"/>
      <c r="Q25" s="458"/>
      <c r="R25" s="458"/>
      <c r="S25" s="458"/>
      <c r="T25" s="458"/>
      <c r="U25" s="458"/>
      <c r="V25" s="458"/>
      <c r="W25" s="458"/>
      <c r="X25" s="456"/>
    </row>
    <row r="26" spans="1:24" ht="12.75">
      <c r="A26" s="400">
        <v>35</v>
      </c>
      <c r="B26" s="468">
        <v>1.9367037538000003</v>
      </c>
      <c r="C26" s="468">
        <v>1.8028912906000003</v>
      </c>
      <c r="D26" s="468">
        <v>1.7134554993</v>
      </c>
      <c r="E26" s="468">
        <v>1.6078168946</v>
      </c>
      <c r="F26" s="467">
        <v>1.4885683536936996</v>
      </c>
      <c r="G26" s="467">
        <v>1.4546384622973141</v>
      </c>
      <c r="H26" s="467">
        <v>1.5</v>
      </c>
      <c r="I26" s="467"/>
      <c r="K26" s="466"/>
      <c r="L26" s="460"/>
      <c r="M26" s="459"/>
      <c r="N26" s="458"/>
      <c r="O26" s="458"/>
      <c r="P26" s="458"/>
      <c r="Q26" s="458"/>
      <c r="R26" s="458"/>
      <c r="S26" s="458"/>
      <c r="T26" s="458"/>
      <c r="U26" s="458"/>
      <c r="V26" s="458"/>
      <c r="W26" s="458"/>
      <c r="X26" s="456"/>
    </row>
    <row r="27" spans="1:24" ht="12.75">
      <c r="A27" s="400">
        <v>36</v>
      </c>
      <c r="B27" s="468">
        <v>1.9630727413000002</v>
      </c>
      <c r="C27" s="468">
        <v>1.8367031373000002</v>
      </c>
      <c r="D27" s="468">
        <v>1.7568750332</v>
      </c>
      <c r="E27" s="468">
        <v>1.6543132129</v>
      </c>
      <c r="F27" s="467">
        <v>1.5517593052600691</v>
      </c>
      <c r="G27" s="467">
        <v>1.5219122032376597</v>
      </c>
      <c r="H27" s="467">
        <v>1.5680000000000001</v>
      </c>
      <c r="I27" s="467"/>
      <c r="K27" s="466"/>
      <c r="L27" s="460"/>
      <c r="M27" s="459"/>
      <c r="N27" s="458"/>
      <c r="O27" s="458"/>
      <c r="P27" s="458"/>
      <c r="Q27" s="458"/>
      <c r="R27" s="458"/>
      <c r="S27" s="458"/>
      <c r="T27" s="458"/>
      <c r="U27" s="469"/>
      <c r="V27" s="458"/>
      <c r="W27" s="458"/>
      <c r="X27" s="456"/>
    </row>
    <row r="28" spans="1:24" ht="12.75">
      <c r="A28" s="400">
        <v>37</v>
      </c>
      <c r="B28" s="468">
        <v>1.9839191410000001</v>
      </c>
      <c r="C28" s="468">
        <v>1.8633757436000002</v>
      </c>
      <c r="D28" s="468">
        <v>1.7895107283</v>
      </c>
      <c r="E28" s="468">
        <v>1.6948652453999999</v>
      </c>
      <c r="F28" s="467">
        <v>1.6056525863948785</v>
      </c>
      <c r="G28" s="467">
        <v>1.5760900924670953</v>
      </c>
      <c r="H28" s="467"/>
      <c r="I28" s="467"/>
      <c r="K28" s="466"/>
      <c r="L28" s="460"/>
      <c r="M28" s="459"/>
      <c r="N28" s="458"/>
      <c r="O28" s="458"/>
      <c r="P28" s="458"/>
      <c r="Q28" s="458"/>
      <c r="R28" s="458"/>
      <c r="S28" s="458"/>
      <c r="T28" s="458"/>
      <c r="U28" s="458"/>
      <c r="V28" s="458"/>
      <c r="W28" s="458"/>
      <c r="X28" s="456"/>
    </row>
    <row r="29" spans="1:24" ht="12.75">
      <c r="A29" s="400">
        <v>38</v>
      </c>
      <c r="B29" s="468">
        <v>1.9999687815</v>
      </c>
      <c r="C29" s="468">
        <v>1.8834512698000003</v>
      </c>
      <c r="D29" s="468">
        <v>1.8131981821000001</v>
      </c>
      <c r="E29" s="468">
        <v>1.7270960109</v>
      </c>
      <c r="F29" s="467">
        <v>1.6479474361368598</v>
      </c>
      <c r="G29" s="467">
        <v>1.6214254009261886</v>
      </c>
      <c r="H29" s="467"/>
      <c r="I29" s="467"/>
      <c r="K29" s="466"/>
      <c r="L29" s="460"/>
      <c r="M29" s="459"/>
      <c r="N29" s="458"/>
      <c r="O29" s="458"/>
      <c r="P29" s="458"/>
      <c r="Q29" s="458"/>
      <c r="R29" s="458"/>
      <c r="S29" s="458"/>
      <c r="T29" s="458"/>
      <c r="U29" s="458"/>
      <c r="V29" s="458"/>
      <c r="W29" s="458"/>
      <c r="X29" s="456"/>
    </row>
    <row r="30" spans="1:24" ht="12.75">
      <c r="A30" s="400">
        <v>39</v>
      </c>
      <c r="B30" s="468">
        <v>2.0114045002999998</v>
      </c>
      <c r="C30" s="468">
        <v>1.8984859439000004</v>
      </c>
      <c r="D30" s="468">
        <v>1.8319483363</v>
      </c>
      <c r="E30" s="468">
        <v>1.7522172734999999</v>
      </c>
      <c r="F30" s="467">
        <v>1.6795882187104783</v>
      </c>
      <c r="G30" s="467">
        <v>1.655</v>
      </c>
      <c r="H30" s="467"/>
      <c r="I30" s="467"/>
      <c r="K30" s="466"/>
      <c r="L30" s="460"/>
      <c r="M30" s="459"/>
      <c r="N30" s="458"/>
      <c r="O30" s="458"/>
      <c r="P30" s="458"/>
      <c r="Q30" s="458"/>
      <c r="R30" s="458"/>
      <c r="S30" s="458"/>
      <c r="T30" s="458"/>
      <c r="U30" s="458"/>
      <c r="V30" s="458"/>
      <c r="W30" s="458"/>
      <c r="X30" s="456"/>
    </row>
    <row r="31" spans="1:24" ht="12.75">
      <c r="A31" s="400">
        <v>40</v>
      </c>
      <c r="B31" s="468">
        <v>2.0204940547999999</v>
      </c>
      <c r="C31" s="468">
        <v>1.9096158670000003</v>
      </c>
      <c r="D31" s="468">
        <v>1.8450224889</v>
      </c>
      <c r="E31" s="468">
        <v>1.7695039625</v>
      </c>
      <c r="F31" s="467">
        <v>1.7019250316899777</v>
      </c>
      <c r="G31" s="467">
        <v>1.681</v>
      </c>
      <c r="H31" s="467"/>
      <c r="I31" s="467"/>
      <c r="K31" s="466"/>
      <c r="L31" s="460"/>
      <c r="M31" s="459"/>
      <c r="N31" s="458"/>
      <c r="O31" s="458"/>
      <c r="P31" s="458"/>
      <c r="Q31" s="458"/>
      <c r="R31" s="458"/>
      <c r="S31" s="458"/>
      <c r="T31" s="458"/>
      <c r="U31" s="458"/>
      <c r="V31" s="458"/>
      <c r="W31" s="458"/>
      <c r="X31" s="456"/>
    </row>
    <row r="32" spans="1:24" ht="12.75">
      <c r="A32" s="400">
        <v>41</v>
      </c>
      <c r="B32" s="468">
        <v>2.0258875408999999</v>
      </c>
      <c r="C32" s="468">
        <v>1.9158448373000003</v>
      </c>
      <c r="D32" s="468">
        <v>1.8528481036</v>
      </c>
      <c r="E32" s="468">
        <v>1.7818312125</v>
      </c>
      <c r="F32" s="467">
        <v>1.7165817428547212</v>
      </c>
      <c r="G32" s="467">
        <v>1.696</v>
      </c>
      <c r="H32" s="467"/>
      <c r="I32" s="467"/>
      <c r="K32" s="466"/>
      <c r="L32" s="460"/>
      <c r="M32" s="459"/>
      <c r="N32" s="458"/>
      <c r="O32" s="458"/>
      <c r="P32" s="458"/>
      <c r="Q32" s="458"/>
      <c r="R32" s="458"/>
      <c r="S32" s="458"/>
      <c r="T32" s="469"/>
      <c r="U32" s="458"/>
      <c r="V32" s="458"/>
      <c r="W32" s="458"/>
      <c r="X32" s="456"/>
    </row>
    <row r="33" spans="1:24" ht="12.75">
      <c r="A33" s="400">
        <v>42</v>
      </c>
      <c r="B33" s="468">
        <v>2.0288626688</v>
      </c>
      <c r="C33" s="468">
        <v>1.9202100711000003</v>
      </c>
      <c r="D33" s="468">
        <v>1.8585945212999999</v>
      </c>
      <c r="E33" s="468">
        <v>1.7894322997000001</v>
      </c>
      <c r="F33" s="467">
        <v>1.7257186453692572</v>
      </c>
      <c r="G33" s="467"/>
      <c r="H33" s="467"/>
      <c r="I33" s="467"/>
      <c r="K33" s="466"/>
      <c r="L33" s="460"/>
      <c r="M33" s="459"/>
      <c r="N33" s="458"/>
      <c r="O33" s="458"/>
      <c r="P33" s="458"/>
      <c r="Q33" s="458"/>
      <c r="R33" s="458"/>
      <c r="S33" s="458"/>
      <c r="T33" s="458"/>
      <c r="U33" s="458"/>
      <c r="V33" s="458"/>
      <c r="W33" s="458"/>
      <c r="X33" s="456"/>
    </row>
    <row r="34" spans="1:24" ht="12.75">
      <c r="A34" s="400">
        <v>43</v>
      </c>
      <c r="B34" s="468">
        <v>2.0310338017</v>
      </c>
      <c r="C34" s="468">
        <v>1.9229943455000003</v>
      </c>
      <c r="D34" s="468">
        <v>1.8620352546999999</v>
      </c>
      <c r="E34" s="468">
        <v>1.7942205576000001</v>
      </c>
      <c r="F34" s="467">
        <v>1.7311986483857726</v>
      </c>
      <c r="G34" s="467"/>
      <c r="H34" s="467"/>
      <c r="I34" s="467"/>
      <c r="K34" s="466"/>
      <c r="L34" s="460"/>
      <c r="M34" s="459"/>
      <c r="N34" s="458"/>
      <c r="O34" s="458"/>
      <c r="P34" s="458"/>
      <c r="Q34" s="458"/>
      <c r="R34" s="458"/>
      <c r="S34" s="458"/>
      <c r="T34" s="458"/>
      <c r="U34" s="458"/>
      <c r="V34" s="458"/>
      <c r="W34" s="457"/>
      <c r="X34" s="456"/>
    </row>
    <row r="35" spans="1:24" ht="12.75">
      <c r="A35" s="465">
        <v>44</v>
      </c>
      <c r="B35" s="464">
        <v>2.0326991302000001</v>
      </c>
      <c r="C35" s="464">
        <v>1.9248049305000003</v>
      </c>
      <c r="D35" s="464">
        <v>1.8654229215999998</v>
      </c>
      <c r="E35" s="464">
        <v>1.7987735676000001</v>
      </c>
      <c r="F35" s="463">
        <v>1.7370000000000001</v>
      </c>
      <c r="G35" s="463"/>
      <c r="H35" s="463"/>
      <c r="I35" s="463"/>
      <c r="J35" s="462"/>
      <c r="K35" s="461"/>
      <c r="L35" s="460"/>
      <c r="M35" s="459"/>
      <c r="N35" s="458"/>
      <c r="O35" s="458"/>
      <c r="P35" s="458"/>
      <c r="Q35" s="458"/>
      <c r="R35" s="458"/>
      <c r="S35" s="458"/>
      <c r="T35" s="458"/>
      <c r="U35" s="458"/>
      <c r="V35" s="458"/>
      <c r="W35" s="457"/>
      <c r="X35" s="456"/>
    </row>
    <row r="36" spans="1:24" ht="15">
      <c r="A36" s="455"/>
      <c r="B36" s="455"/>
      <c r="C36" s="455"/>
      <c r="D36" s="455"/>
      <c r="E36" s="455"/>
      <c r="F36" s="455"/>
      <c r="G36" s="455"/>
    </row>
    <row r="37" spans="1:24">
      <c r="A37" s="1458" t="s">
        <v>11</v>
      </c>
      <c r="B37" s="1458"/>
    </row>
    <row r="38" spans="1:24">
      <c r="A38" s="1455" t="s">
        <v>285</v>
      </c>
      <c r="B38" s="1455"/>
      <c r="C38" s="1455"/>
      <c r="D38" s="1455"/>
      <c r="E38" s="1455"/>
      <c r="F38" s="1455"/>
      <c r="G38" s="1455"/>
      <c r="H38" s="1455"/>
      <c r="I38" s="1455"/>
      <c r="J38" s="1455"/>
      <c r="K38" s="1455"/>
    </row>
    <row r="39" spans="1:24" ht="10.5" customHeight="1">
      <c r="A39" s="1455"/>
      <c r="B39" s="1455"/>
      <c r="C39" s="1455"/>
      <c r="D39" s="1455"/>
      <c r="E39" s="1455"/>
      <c r="F39" s="1455"/>
      <c r="G39" s="1455"/>
      <c r="H39" s="1455"/>
      <c r="I39" s="1455"/>
      <c r="J39" s="1455"/>
      <c r="K39" s="1455"/>
    </row>
    <row r="40" spans="1:24" ht="10.5" customHeight="1">
      <c r="A40" s="1456" t="s">
        <v>284</v>
      </c>
      <c r="B40" s="1456"/>
      <c r="C40" s="1456"/>
      <c r="D40" s="1456"/>
      <c r="E40" s="1456"/>
      <c r="F40" s="1456"/>
      <c r="G40" s="1456"/>
      <c r="H40" s="1456"/>
      <c r="I40" s="1456"/>
    </row>
    <row r="41" spans="1:24">
      <c r="B41" s="454"/>
    </row>
    <row r="42" spans="1:24" ht="10.5" customHeight="1">
      <c r="A42" s="1437" t="s">
        <v>155</v>
      </c>
      <c r="B42" s="1437"/>
      <c r="C42" s="1437"/>
    </row>
  </sheetData>
  <mergeCells count="9">
    <mergeCell ref="M4:M5"/>
    <mergeCell ref="N4:X4"/>
    <mergeCell ref="H1:I1"/>
    <mergeCell ref="A42:C42"/>
    <mergeCell ref="A1:F1"/>
    <mergeCell ref="A38:K39"/>
    <mergeCell ref="A40:I40"/>
    <mergeCell ref="A3:K3"/>
    <mergeCell ref="A37:B37"/>
  </mergeCells>
  <hyperlinks>
    <hyperlink ref="H1:I1" location="Contents!A1" display="back to contents"/>
  </hyperlinks>
  <pageMargins left="0.15748031496062992" right="0.15748031496062992" top="0.98425196850393704" bottom="0.98425196850393704" header="0.51181102362204722" footer="0.51181102362204722"/>
  <pageSetup paperSize="9" scale="88" orientation="landscape" r:id="rId1"/>
  <headerFooter alignWithMargins="0">
    <oddFooter>&amp;L© Crown Copyright 2015</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
  <sheetViews>
    <sheetView zoomScaleNormal="100" workbookViewId="0">
      <selection sqref="A1:N1"/>
    </sheetView>
  </sheetViews>
  <sheetFormatPr defaultColWidth="9.140625" defaultRowHeight="12.75"/>
  <cols>
    <col min="1" max="16384" width="9.140625" style="122"/>
  </cols>
  <sheetData>
    <row r="1" spans="1:14" ht="18">
      <c r="A1" s="1459" t="s">
        <v>970</v>
      </c>
      <c r="B1" s="1459"/>
      <c r="C1" s="1459"/>
      <c r="D1" s="1459"/>
      <c r="E1" s="1459"/>
      <c r="F1" s="1459"/>
      <c r="G1" s="1459"/>
      <c r="H1" s="1459"/>
      <c r="I1" s="1459"/>
      <c r="J1" s="1459"/>
      <c r="K1" s="1459"/>
      <c r="L1" s="1459"/>
      <c r="M1" s="1459"/>
      <c r="N1" s="1459"/>
    </row>
    <row r="56" spans="1:2">
      <c r="A56" s="1437" t="s">
        <v>155</v>
      </c>
      <c r="B56" s="1437"/>
    </row>
  </sheetData>
  <mergeCells count="2">
    <mergeCell ref="A1:N1"/>
    <mergeCell ref="A56:B56"/>
  </mergeCells>
  <pageMargins left="0.7" right="0.7" top="0.75" bottom="0.75" header="0.3" footer="0.3"/>
  <pageSetup paperSize="8" orientation="portrait" horizontalDpi="90" verticalDpi="9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5"/>
  <sheetViews>
    <sheetView workbookViewId="0">
      <selection sqref="A1:E1"/>
    </sheetView>
  </sheetViews>
  <sheetFormatPr defaultColWidth="9.140625" defaultRowHeight="12.75"/>
  <cols>
    <col min="1" max="1" width="9.140625" style="337"/>
    <col min="2" max="5" width="10.5703125" style="337" customWidth="1"/>
    <col min="6" max="16384" width="9.140625" style="337"/>
  </cols>
  <sheetData>
    <row r="1" spans="1:13" s="107" customFormat="1" ht="18" customHeight="1">
      <c r="A1" s="1435" t="s">
        <v>269</v>
      </c>
      <c r="B1" s="1435"/>
      <c r="C1" s="1435"/>
      <c r="D1" s="1435"/>
      <c r="E1" s="1435"/>
      <c r="F1" s="356"/>
      <c r="G1" s="1436" t="s">
        <v>251</v>
      </c>
      <c r="H1" s="1436"/>
      <c r="L1" s="357"/>
      <c r="M1" s="357"/>
    </row>
    <row r="2" spans="1:13" s="107" customFormat="1" ht="12.75" customHeight="1">
      <c r="A2" s="356"/>
      <c r="B2" s="356"/>
      <c r="C2" s="356"/>
      <c r="D2" s="356"/>
      <c r="E2" s="356"/>
      <c r="F2" s="356"/>
      <c r="L2" s="357"/>
      <c r="M2" s="357"/>
    </row>
    <row r="3" spans="1:13" ht="18" customHeight="1">
      <c r="A3" s="1432" t="s">
        <v>969</v>
      </c>
      <c r="B3" s="1432"/>
      <c r="C3" s="1432"/>
      <c r="D3" s="1432"/>
      <c r="E3" s="1432"/>
      <c r="F3" s="331"/>
      <c r="G3" s="329"/>
      <c r="H3" s="329"/>
    </row>
    <row r="4" spans="1:13" ht="15" customHeight="1">
      <c r="A4" s="329"/>
      <c r="B4" s="480"/>
      <c r="C4" s="480"/>
      <c r="D4" s="480"/>
      <c r="E4" s="480"/>
    </row>
    <row r="5" spans="1:13" ht="26.25" customHeight="1">
      <c r="A5" s="453" t="s">
        <v>5</v>
      </c>
      <c r="B5" s="453" t="s">
        <v>171</v>
      </c>
      <c r="C5" s="453" t="s">
        <v>172</v>
      </c>
      <c r="D5" s="453" t="s">
        <v>4</v>
      </c>
      <c r="E5" s="479" t="s">
        <v>286</v>
      </c>
      <c r="F5" s="372"/>
      <c r="G5" s="372"/>
      <c r="H5" s="372"/>
      <c r="I5" s="372"/>
    </row>
    <row r="6" spans="1:13" ht="18" customHeight="1">
      <c r="A6" s="337">
        <v>1971</v>
      </c>
      <c r="B6" s="451">
        <v>2.36</v>
      </c>
      <c r="C6" s="451">
        <v>2.4</v>
      </c>
      <c r="D6" s="451">
        <v>2.5299999999999998</v>
      </c>
      <c r="E6" s="451">
        <v>3.12</v>
      </c>
      <c r="H6" s="172">
        <v>1971</v>
      </c>
    </row>
    <row r="7" spans="1:13">
      <c r="A7" s="337">
        <v>1972</v>
      </c>
      <c r="B7" s="451">
        <v>2.17</v>
      </c>
      <c r="C7" s="451">
        <v>2.2200000000000002</v>
      </c>
      <c r="D7" s="451">
        <v>2.27</v>
      </c>
      <c r="E7" s="451">
        <v>2.93</v>
      </c>
      <c r="H7" s="172"/>
    </row>
    <row r="8" spans="1:13">
      <c r="A8" s="337">
        <v>1973</v>
      </c>
      <c r="B8" s="451">
        <v>2</v>
      </c>
      <c r="C8" s="451">
        <v>2.0499999999999998</v>
      </c>
      <c r="D8" s="451">
        <v>2.13</v>
      </c>
      <c r="E8" s="451">
        <v>2.75</v>
      </c>
      <c r="H8" s="172"/>
    </row>
    <row r="9" spans="1:13">
      <c r="A9" s="337">
        <v>1974</v>
      </c>
      <c r="B9" s="451">
        <v>1.88</v>
      </c>
      <c r="C9" s="451">
        <v>1.94</v>
      </c>
      <c r="D9" s="451">
        <v>1.97</v>
      </c>
      <c r="E9" s="451">
        <v>2.6</v>
      </c>
      <c r="H9" s="172"/>
    </row>
    <row r="10" spans="1:13">
      <c r="A10" s="337">
        <v>1975</v>
      </c>
      <c r="B10" s="451">
        <v>1.77</v>
      </c>
      <c r="C10" s="451">
        <v>1.83</v>
      </c>
      <c r="D10" s="451">
        <v>1.9</v>
      </c>
      <c r="E10" s="451">
        <v>2.58</v>
      </c>
      <c r="H10" s="172"/>
    </row>
    <row r="11" spans="1:13">
      <c r="A11" s="337">
        <v>1976</v>
      </c>
      <c r="B11" s="451">
        <v>1.71</v>
      </c>
      <c r="C11" s="451">
        <v>1.76</v>
      </c>
      <c r="D11" s="451">
        <v>1.8</v>
      </c>
      <c r="E11" s="451">
        <v>2.6</v>
      </c>
      <c r="H11" s="172">
        <v>1976</v>
      </c>
    </row>
    <row r="12" spans="1:13">
      <c r="A12" s="337">
        <v>1977</v>
      </c>
      <c r="B12" s="451">
        <v>1.65</v>
      </c>
      <c r="C12" s="451">
        <v>1.71</v>
      </c>
      <c r="D12" s="451">
        <v>1.7</v>
      </c>
      <c r="E12" s="451">
        <v>2.58</v>
      </c>
      <c r="H12" s="172"/>
    </row>
    <row r="13" spans="1:13">
      <c r="A13" s="337">
        <v>1978</v>
      </c>
      <c r="B13" s="451">
        <v>1.72</v>
      </c>
      <c r="C13" s="451">
        <v>1.79</v>
      </c>
      <c r="D13" s="451">
        <v>1.74</v>
      </c>
      <c r="E13" s="451">
        <v>2.63</v>
      </c>
      <c r="H13" s="172"/>
    </row>
    <row r="14" spans="1:13">
      <c r="A14" s="337">
        <v>1979</v>
      </c>
      <c r="B14" s="451">
        <v>1.83</v>
      </c>
      <c r="C14" s="451">
        <v>1.91</v>
      </c>
      <c r="D14" s="451">
        <v>1.84</v>
      </c>
      <c r="E14" s="451">
        <v>2.7</v>
      </c>
      <c r="H14" s="172"/>
    </row>
    <row r="15" spans="1:13">
      <c r="A15" s="337">
        <v>1980</v>
      </c>
      <c r="B15" s="451">
        <v>1.87</v>
      </c>
      <c r="C15" s="451">
        <v>1.95</v>
      </c>
      <c r="D15" s="451">
        <v>1.84</v>
      </c>
      <c r="E15" s="451">
        <v>2.6</v>
      </c>
      <c r="H15" s="172"/>
    </row>
    <row r="16" spans="1:13">
      <c r="A16" s="337">
        <v>1981</v>
      </c>
      <c r="B16" s="451">
        <v>1.79</v>
      </c>
      <c r="C16" s="451">
        <v>1.87</v>
      </c>
      <c r="D16" s="451">
        <v>1.84</v>
      </c>
      <c r="E16" s="451">
        <v>2.59</v>
      </c>
      <c r="H16" s="172">
        <v>1981</v>
      </c>
    </row>
    <row r="17" spans="1:13">
      <c r="A17" s="337">
        <v>1982</v>
      </c>
      <c r="B17" s="451">
        <v>1.76</v>
      </c>
      <c r="C17" s="451">
        <v>1.86</v>
      </c>
      <c r="D17" s="451">
        <v>1.74</v>
      </c>
      <c r="E17" s="451">
        <v>2.5299999999999998</v>
      </c>
      <c r="H17" s="172"/>
    </row>
    <row r="18" spans="1:13">
      <c r="A18" s="337">
        <v>1983</v>
      </c>
      <c r="B18" s="451">
        <v>1.75</v>
      </c>
      <c r="C18" s="451">
        <v>1.83</v>
      </c>
      <c r="D18" s="451">
        <v>1.7</v>
      </c>
      <c r="E18" s="451">
        <v>2.5099999999999998</v>
      </c>
      <c r="H18" s="172"/>
    </row>
    <row r="19" spans="1:13">
      <c r="A19" s="337">
        <v>1984</v>
      </c>
      <c r="B19" s="451">
        <v>1.75</v>
      </c>
      <c r="C19" s="451">
        <v>1.83</v>
      </c>
      <c r="D19" s="451">
        <v>1.68</v>
      </c>
      <c r="E19" s="451">
        <v>2.5</v>
      </c>
      <c r="H19" s="172"/>
      <c r="J19" s="478"/>
    </row>
    <row r="20" spans="1:13">
      <c r="A20" s="337">
        <v>1985</v>
      </c>
      <c r="B20" s="451">
        <v>1.78</v>
      </c>
      <c r="C20" s="451">
        <v>1.86</v>
      </c>
      <c r="D20" s="451">
        <v>1.7</v>
      </c>
      <c r="E20" s="451">
        <v>2.4500000000000002</v>
      </c>
      <c r="H20" s="172"/>
    </row>
    <row r="21" spans="1:13">
      <c r="A21" s="337">
        <v>1986</v>
      </c>
      <c r="B21" s="451">
        <v>1.77</v>
      </c>
      <c r="C21" s="451">
        <v>1.86</v>
      </c>
      <c r="D21" s="451">
        <v>1.67</v>
      </c>
      <c r="E21" s="451">
        <v>2.4500000000000002</v>
      </c>
      <c r="H21" s="172">
        <v>1986</v>
      </c>
    </row>
    <row r="22" spans="1:13">
      <c r="A22" s="337">
        <v>1987</v>
      </c>
      <c r="B22" s="451">
        <v>1.8</v>
      </c>
      <c r="C22" s="451">
        <v>1.88</v>
      </c>
      <c r="D22" s="451">
        <v>1.68</v>
      </c>
      <c r="E22" s="451">
        <v>2.39</v>
      </c>
      <c r="H22" s="172"/>
    </row>
    <row r="23" spans="1:13">
      <c r="A23" s="337">
        <v>1988</v>
      </c>
      <c r="B23" s="451">
        <v>1.82</v>
      </c>
      <c r="C23" s="451">
        <v>1.91</v>
      </c>
      <c r="D23" s="451">
        <v>1.68</v>
      </c>
      <c r="E23" s="451">
        <v>2.35</v>
      </c>
      <c r="H23" s="172"/>
    </row>
    <row r="24" spans="1:13">
      <c r="A24" s="337">
        <v>1989</v>
      </c>
      <c r="B24" s="451">
        <v>1.79</v>
      </c>
      <c r="C24" s="451">
        <v>1.86</v>
      </c>
      <c r="D24" s="451">
        <v>1.61</v>
      </c>
      <c r="E24" s="451">
        <v>2.19</v>
      </c>
      <c r="H24" s="172"/>
    </row>
    <row r="25" spans="1:13">
      <c r="A25" s="337">
        <v>1990</v>
      </c>
      <c r="B25" s="451">
        <v>1.84</v>
      </c>
      <c r="C25" s="451">
        <v>1.91</v>
      </c>
      <c r="D25" s="451">
        <v>1.67</v>
      </c>
      <c r="E25" s="451">
        <v>2.21</v>
      </c>
      <c r="H25" s="172"/>
      <c r="M25" s="384"/>
    </row>
    <row r="26" spans="1:13">
      <c r="A26" s="337">
        <v>1991</v>
      </c>
      <c r="B26" s="451">
        <v>1.81</v>
      </c>
      <c r="C26" s="451">
        <v>1.88</v>
      </c>
      <c r="D26" s="451">
        <v>1.7</v>
      </c>
      <c r="E26" s="451">
        <v>2.16</v>
      </c>
      <c r="H26" s="172">
        <v>1991</v>
      </c>
    </row>
    <row r="27" spans="1:13">
      <c r="A27" s="337">
        <v>1992</v>
      </c>
      <c r="B27" s="451">
        <v>1.79</v>
      </c>
      <c r="C27" s="451">
        <v>1.87</v>
      </c>
      <c r="D27" s="451">
        <v>1.67</v>
      </c>
      <c r="E27" s="451">
        <v>2.08</v>
      </c>
      <c r="H27" s="172"/>
    </row>
    <row r="28" spans="1:13">
      <c r="A28" s="337">
        <v>1993</v>
      </c>
      <c r="B28" s="451">
        <v>1.76</v>
      </c>
      <c r="C28" s="451">
        <v>1.84</v>
      </c>
      <c r="D28" s="451">
        <v>1.62</v>
      </c>
      <c r="E28" s="451">
        <v>2.0099999999999998</v>
      </c>
      <c r="H28" s="172"/>
    </row>
    <row r="29" spans="1:13">
      <c r="A29" s="337">
        <v>1994</v>
      </c>
      <c r="B29" s="451">
        <v>1.75</v>
      </c>
      <c r="C29" s="451">
        <v>1.79</v>
      </c>
      <c r="D29" s="451">
        <v>1.58</v>
      </c>
      <c r="E29" s="451">
        <v>1.95</v>
      </c>
      <c r="H29" s="172"/>
    </row>
    <row r="30" spans="1:13">
      <c r="A30" s="337">
        <v>1995</v>
      </c>
      <c r="B30" s="451">
        <v>1.72</v>
      </c>
      <c r="C30" s="451">
        <v>1.77</v>
      </c>
      <c r="D30" s="451">
        <v>1.56</v>
      </c>
      <c r="E30" s="451">
        <v>1.91</v>
      </c>
      <c r="H30" s="172"/>
    </row>
    <row r="31" spans="1:13">
      <c r="A31" s="337">
        <v>1996</v>
      </c>
      <c r="B31" s="451">
        <v>1.73</v>
      </c>
      <c r="C31" s="451">
        <v>1.81</v>
      </c>
      <c r="D31" s="451">
        <v>1.56</v>
      </c>
      <c r="E31" s="451">
        <v>1.95</v>
      </c>
      <c r="H31" s="172">
        <v>1996</v>
      </c>
    </row>
    <row r="32" spans="1:13">
      <c r="A32" s="337">
        <v>1997</v>
      </c>
      <c r="B32" s="451">
        <v>1.73</v>
      </c>
      <c r="C32" s="451">
        <v>1.81</v>
      </c>
      <c r="D32" s="451">
        <v>1.59</v>
      </c>
      <c r="E32" s="451">
        <v>1.93</v>
      </c>
      <c r="H32" s="172"/>
    </row>
    <row r="33" spans="1:12">
      <c r="A33" s="337">
        <v>1998</v>
      </c>
      <c r="B33" s="451">
        <v>1.72</v>
      </c>
      <c r="C33" s="451">
        <v>1.78</v>
      </c>
      <c r="D33" s="451">
        <v>1.55</v>
      </c>
      <c r="E33" s="451">
        <v>1.9</v>
      </c>
      <c r="H33" s="172"/>
    </row>
    <row r="34" spans="1:12">
      <c r="A34" s="337">
        <v>1999</v>
      </c>
      <c r="B34" s="451">
        <v>1.7</v>
      </c>
      <c r="C34" s="451">
        <v>1.72</v>
      </c>
      <c r="D34" s="451">
        <v>1.52</v>
      </c>
      <c r="E34" s="451">
        <v>1.86</v>
      </c>
      <c r="H34" s="172"/>
    </row>
    <row r="35" spans="1:12">
      <c r="A35" s="337">
        <v>2000</v>
      </c>
      <c r="B35" s="451">
        <v>1.66</v>
      </c>
      <c r="C35" s="451">
        <v>1.68</v>
      </c>
      <c r="D35" s="451">
        <v>1.48</v>
      </c>
      <c r="E35" s="451">
        <v>1.75</v>
      </c>
      <c r="H35" s="172"/>
      <c r="I35" s="451"/>
    </row>
    <row r="36" spans="1:12">
      <c r="A36" s="337">
        <v>2001</v>
      </c>
      <c r="B36" s="451">
        <v>1.64</v>
      </c>
      <c r="C36" s="451">
        <v>1.66</v>
      </c>
      <c r="D36" s="451">
        <v>1.49</v>
      </c>
      <c r="E36" s="451">
        <v>1.8</v>
      </c>
      <c r="H36" s="172">
        <v>2001</v>
      </c>
      <c r="I36" s="451"/>
    </row>
    <row r="37" spans="1:12">
      <c r="A37" s="337">
        <v>2002</v>
      </c>
      <c r="B37" s="451">
        <v>1.64</v>
      </c>
      <c r="C37" s="451">
        <v>1.64</v>
      </c>
      <c r="D37" s="451">
        <v>1.47</v>
      </c>
      <c r="E37" s="451">
        <v>1.76</v>
      </c>
      <c r="F37" s="451"/>
      <c r="G37" s="451"/>
      <c r="H37" s="172"/>
      <c r="I37" s="451"/>
    </row>
    <row r="38" spans="1:12">
      <c r="A38" s="337">
        <v>2003</v>
      </c>
      <c r="B38" s="451">
        <v>1.72</v>
      </c>
      <c r="C38" s="451">
        <v>1.71</v>
      </c>
      <c r="D38" s="451">
        <v>1.52</v>
      </c>
      <c r="E38" s="451">
        <v>1.79</v>
      </c>
      <c r="F38" s="451"/>
      <c r="G38" s="451"/>
      <c r="H38" s="172"/>
      <c r="I38" s="451"/>
    </row>
    <row r="39" spans="1:12">
      <c r="A39" s="337">
        <v>2004</v>
      </c>
      <c r="B39" s="451">
        <v>1.77</v>
      </c>
      <c r="C39" s="451">
        <v>1.76</v>
      </c>
      <c r="D39" s="451">
        <v>1.58</v>
      </c>
      <c r="E39" s="451">
        <v>1.84</v>
      </c>
      <c r="F39" s="451"/>
      <c r="G39" s="451"/>
      <c r="H39" s="172"/>
      <c r="I39" s="451"/>
    </row>
    <row r="40" spans="1:12">
      <c r="A40" s="337">
        <v>2005</v>
      </c>
      <c r="B40" s="451">
        <v>1.77</v>
      </c>
      <c r="C40" s="451">
        <v>1.78</v>
      </c>
      <c r="D40" s="451">
        <v>1.6</v>
      </c>
      <c r="E40" s="451">
        <v>1.84</v>
      </c>
      <c r="F40" s="451"/>
      <c r="G40" s="451"/>
      <c r="H40" s="172"/>
      <c r="I40" s="451"/>
    </row>
    <row r="41" spans="1:12">
      <c r="A41" s="337">
        <v>2006</v>
      </c>
      <c r="B41" s="451">
        <v>1.83</v>
      </c>
      <c r="C41" s="451">
        <v>1.82</v>
      </c>
      <c r="D41" s="451">
        <v>1.64</v>
      </c>
      <c r="E41" s="451">
        <v>1.9</v>
      </c>
      <c r="F41" s="451"/>
      <c r="G41" s="451"/>
      <c r="H41" s="172">
        <v>2006</v>
      </c>
      <c r="I41" s="451"/>
    </row>
    <row r="42" spans="1:12">
      <c r="A42" s="337">
        <v>2007</v>
      </c>
      <c r="B42" s="451">
        <v>1.88</v>
      </c>
      <c r="C42" s="451">
        <v>1.86</v>
      </c>
      <c r="D42" s="451">
        <v>1.7</v>
      </c>
      <c r="E42" s="451">
        <v>1.98</v>
      </c>
      <c r="H42" s="172"/>
      <c r="I42" s="451"/>
    </row>
    <row r="43" spans="1:12">
      <c r="A43" s="337">
        <v>2008</v>
      </c>
      <c r="B43" s="451">
        <v>1.92</v>
      </c>
      <c r="C43" s="451">
        <v>1.91</v>
      </c>
      <c r="D43" s="451">
        <v>1.77</v>
      </c>
      <c r="E43" s="451">
        <v>2.0499999999999998</v>
      </c>
      <c r="F43" s="451"/>
      <c r="G43" s="451"/>
      <c r="H43" s="172"/>
      <c r="I43" s="451"/>
    </row>
    <row r="44" spans="1:12" s="384" customFormat="1">
      <c r="A44" s="337">
        <v>2009</v>
      </c>
      <c r="B44" s="337">
        <v>1.91</v>
      </c>
      <c r="C44" s="337">
        <v>1.87</v>
      </c>
      <c r="D44" s="451">
        <v>1.73</v>
      </c>
      <c r="E44" s="337">
        <v>1.99</v>
      </c>
      <c r="F44" s="337"/>
      <c r="G44" s="337"/>
      <c r="H44" s="172"/>
      <c r="I44" s="337"/>
      <c r="J44" s="337"/>
      <c r="K44" s="337"/>
      <c r="L44" s="337"/>
    </row>
    <row r="45" spans="1:12">
      <c r="A45" s="337">
        <v>2010</v>
      </c>
      <c r="B45" s="451">
        <v>1.94</v>
      </c>
      <c r="C45" s="451">
        <v>1.92</v>
      </c>
      <c r="D45" s="451">
        <v>1.72</v>
      </c>
      <c r="E45" s="451">
        <v>2.02</v>
      </c>
      <c r="F45" s="451"/>
      <c r="G45" s="451"/>
      <c r="H45" s="172"/>
      <c r="I45" s="451"/>
    </row>
    <row r="46" spans="1:12">
      <c r="A46" s="337">
        <v>2011</v>
      </c>
      <c r="B46" s="337">
        <v>1.93</v>
      </c>
      <c r="C46" s="337">
        <v>1.9</v>
      </c>
      <c r="D46" s="451">
        <v>1.69</v>
      </c>
      <c r="E46" s="337">
        <v>2.02</v>
      </c>
      <c r="G46" s="451"/>
      <c r="H46" s="172">
        <v>2011</v>
      </c>
    </row>
    <row r="47" spans="1:12" ht="13.15" customHeight="1">
      <c r="A47" s="358">
        <v>2012</v>
      </c>
      <c r="B47" s="337">
        <v>1.94</v>
      </c>
      <c r="C47" s="337">
        <v>1.88</v>
      </c>
      <c r="D47" s="337">
        <v>1.67</v>
      </c>
      <c r="E47" s="337">
        <v>2.0299999999999998</v>
      </c>
      <c r="H47" s="366"/>
    </row>
    <row r="48" spans="1:12">
      <c r="A48" s="337">
        <v>2013</v>
      </c>
      <c r="B48" s="337">
        <v>1.85</v>
      </c>
      <c r="C48" s="451">
        <v>1.8</v>
      </c>
      <c r="D48" s="451">
        <v>1.61</v>
      </c>
      <c r="E48" s="337">
        <v>1.96</v>
      </c>
      <c r="H48" s="172"/>
    </row>
    <row r="49" spans="1:9">
      <c r="A49" s="337">
        <v>2014</v>
      </c>
      <c r="B49" s="337">
        <v>1.83</v>
      </c>
      <c r="C49" s="451">
        <v>1.78</v>
      </c>
      <c r="D49" s="451">
        <v>1.62</v>
      </c>
      <c r="E49" s="337">
        <v>1.97</v>
      </c>
      <c r="H49" s="172"/>
    </row>
    <row r="50" spans="1:9">
      <c r="A50" s="340">
        <v>2015</v>
      </c>
      <c r="B50" s="340">
        <v>1.82</v>
      </c>
      <c r="C50" s="340">
        <v>1.77</v>
      </c>
      <c r="D50" s="449">
        <v>1.56</v>
      </c>
      <c r="E50" s="477">
        <v>1.96</v>
      </c>
      <c r="F50" s="451"/>
      <c r="G50" s="451"/>
      <c r="H50" s="161"/>
      <c r="I50" s="451"/>
    </row>
    <row r="51" spans="1:9">
      <c r="A51" s="340">
        <v>2016</v>
      </c>
      <c r="B51" s="340">
        <v>1.81</v>
      </c>
      <c r="C51" s="340">
        <v>1.74</v>
      </c>
      <c r="D51" s="449">
        <v>1.52</v>
      </c>
      <c r="E51" s="477">
        <v>1.95</v>
      </c>
      <c r="F51" s="451"/>
      <c r="G51" s="451"/>
      <c r="H51" s="161"/>
      <c r="I51" s="451"/>
    </row>
    <row r="52" spans="1:9">
      <c r="A52" s="343">
        <v>2017</v>
      </c>
      <c r="B52" s="343">
        <v>1.76</v>
      </c>
      <c r="C52" s="343">
        <v>1.69</v>
      </c>
      <c r="D52" s="450">
        <v>1.47</v>
      </c>
      <c r="E52" s="362"/>
      <c r="F52" s="451"/>
      <c r="H52" s="161">
        <v>2017</v>
      </c>
      <c r="I52" s="451"/>
    </row>
    <row r="53" spans="1:9">
      <c r="A53" s="340"/>
      <c r="B53" s="451"/>
      <c r="C53" s="340"/>
      <c r="D53" s="449"/>
      <c r="E53" s="365"/>
      <c r="F53" s="451"/>
      <c r="G53" s="451"/>
      <c r="H53" s="451"/>
      <c r="I53" s="451"/>
    </row>
    <row r="54" spans="1:9">
      <c r="A54" s="1341" t="s">
        <v>7</v>
      </c>
      <c r="B54" s="451"/>
      <c r="C54" s="340"/>
      <c r="D54" s="449"/>
      <c r="E54" s="365"/>
      <c r="F54" s="451"/>
      <c r="G54" s="451"/>
      <c r="H54" s="451"/>
      <c r="I54" s="451"/>
    </row>
    <row r="55" spans="1:9" ht="10.5" customHeight="1">
      <c r="A55" s="1460" t="s">
        <v>1078</v>
      </c>
      <c r="B55" s="1461"/>
      <c r="C55" s="1461"/>
      <c r="D55" s="1431"/>
      <c r="E55" s="1431"/>
      <c r="F55" s="451"/>
      <c r="G55" s="451"/>
      <c r="H55" s="451"/>
      <c r="I55" s="451"/>
    </row>
    <row r="56" spans="1:9" ht="10.5" customHeight="1">
      <c r="A56" s="1431"/>
      <c r="B56" s="1431"/>
      <c r="C56" s="1431"/>
      <c r="D56" s="1431"/>
      <c r="E56" s="1431"/>
      <c r="F56" s="451"/>
      <c r="G56" s="451"/>
      <c r="H56" s="451"/>
      <c r="I56" s="451"/>
    </row>
    <row r="57" spans="1:9">
      <c r="A57" s="1340"/>
      <c r="B57" s="340"/>
      <c r="C57" s="340"/>
      <c r="D57" s="449"/>
      <c r="E57" s="365"/>
      <c r="F57" s="451"/>
      <c r="G57" s="451"/>
      <c r="H57" s="451"/>
      <c r="I57" s="451"/>
    </row>
    <row r="58" spans="1:9" ht="10.5" customHeight="1">
      <c r="A58" s="1421" t="s">
        <v>155</v>
      </c>
      <c r="B58" s="1421"/>
      <c r="C58" s="1339"/>
    </row>
    <row r="61" spans="1:9">
      <c r="B61" s="476"/>
      <c r="C61" s="476"/>
      <c r="D61" s="476"/>
      <c r="E61" s="476"/>
    </row>
    <row r="65" spans="2:2">
      <c r="B65" s="476"/>
    </row>
  </sheetData>
  <mergeCells count="5">
    <mergeCell ref="A58:B58"/>
    <mergeCell ref="A1:E1"/>
    <mergeCell ref="G1:H1"/>
    <mergeCell ref="A3:E3"/>
    <mergeCell ref="A55:E56"/>
  </mergeCells>
  <hyperlinks>
    <hyperlink ref="G1:H1" location="Contents!A1" display="back to contents"/>
  </hyperlinks>
  <pageMargins left="0.15748031496062992" right="0.15748031496062992" top="0.98425196850393704" bottom="0.98425196850393704" header="0.51181102362204722" footer="0.51181102362204722"/>
  <pageSetup paperSize="9" scale="59" orientation="landscape" r:id="rId1"/>
  <headerFooter alignWithMargins="0">
    <oddFooter>&amp;L© Crown Copyright 2015</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election activeCell="G1" sqref="G1:H1"/>
    </sheetView>
  </sheetViews>
  <sheetFormatPr defaultColWidth="9.140625" defaultRowHeight="12.75"/>
  <cols>
    <col min="1" max="16384" width="9.140625" style="1201"/>
  </cols>
  <sheetData>
    <row r="1" spans="1:13" ht="18" customHeight="1">
      <c r="A1" s="1462" t="s">
        <v>1008</v>
      </c>
      <c r="B1" s="1462"/>
      <c r="C1" s="1462"/>
      <c r="D1" s="1462"/>
      <c r="E1" s="1462"/>
      <c r="G1" s="1463" t="s">
        <v>251</v>
      </c>
      <c r="H1" s="1463"/>
      <c r="L1" s="1216"/>
      <c r="M1" s="1216"/>
    </row>
    <row r="2" spans="1:13" ht="12.75" customHeight="1">
      <c r="A2" s="1217"/>
      <c r="B2" s="1217"/>
      <c r="C2" s="1217"/>
      <c r="D2" s="1217"/>
      <c r="E2" s="1217"/>
      <c r="L2" s="1216"/>
      <c r="M2" s="1216"/>
    </row>
    <row r="3" spans="1:13">
      <c r="A3" s="1465" t="s">
        <v>1007</v>
      </c>
      <c r="B3" s="1465"/>
      <c r="C3" s="1465"/>
      <c r="D3" s="1465"/>
      <c r="E3" s="1465"/>
      <c r="F3" s="1465"/>
      <c r="G3" s="1465"/>
      <c r="H3" s="1465"/>
      <c r="I3" s="1465"/>
      <c r="J3" s="1215"/>
      <c r="K3" s="1215"/>
    </row>
    <row r="4" spans="1:13" ht="15" customHeight="1">
      <c r="A4" s="1212"/>
      <c r="B4" s="1212"/>
      <c r="C4" s="1212"/>
      <c r="D4" s="1212"/>
    </row>
    <row r="5" spans="1:13" ht="21.75" customHeight="1">
      <c r="A5" s="1214" t="s">
        <v>5</v>
      </c>
      <c r="B5" s="1213" t="s">
        <v>1006</v>
      </c>
      <c r="C5" s="1213" t="s">
        <v>1005</v>
      </c>
      <c r="D5" s="1212"/>
    </row>
    <row r="6" spans="1:13">
      <c r="A6" s="1211">
        <v>1994</v>
      </c>
      <c r="B6" s="1210">
        <v>1559.6</v>
      </c>
      <c r="C6" s="1209">
        <v>59328</v>
      </c>
      <c r="D6" s="1208"/>
      <c r="F6" s="1204">
        <v>1994</v>
      </c>
    </row>
    <row r="7" spans="1:13">
      <c r="A7" s="1211">
        <v>1995</v>
      </c>
      <c r="B7" s="1210">
        <v>1572.3</v>
      </c>
      <c r="C7" s="1209">
        <v>60500</v>
      </c>
      <c r="D7" s="1208"/>
      <c r="F7" s="1204"/>
    </row>
    <row r="8" spans="1:13">
      <c r="A8" s="1211">
        <v>1996</v>
      </c>
      <c r="B8" s="1210">
        <v>1564.1</v>
      </c>
      <c r="C8" s="1209">
        <v>60654</v>
      </c>
      <c r="D8" s="1208"/>
      <c r="F8" s="1204">
        <v>1996</v>
      </c>
    </row>
    <row r="9" spans="1:13">
      <c r="A9" s="1211">
        <v>1997</v>
      </c>
      <c r="B9" s="1210">
        <v>1527.4</v>
      </c>
      <c r="C9" s="1209">
        <v>59494</v>
      </c>
      <c r="D9" s="1208"/>
      <c r="F9" s="1204"/>
    </row>
    <row r="10" spans="1:13">
      <c r="A10" s="1211">
        <v>1998</v>
      </c>
      <c r="B10" s="1210">
        <v>1507.3</v>
      </c>
      <c r="C10" s="1209">
        <v>59164</v>
      </c>
      <c r="D10" s="1208"/>
      <c r="F10" s="1204">
        <v>1998</v>
      </c>
    </row>
    <row r="11" spans="1:13">
      <c r="A11" s="1211">
        <v>1999</v>
      </c>
      <c r="B11" s="1210">
        <v>1528.8</v>
      </c>
      <c r="C11" s="1209">
        <v>60281</v>
      </c>
      <c r="D11" s="1208"/>
      <c r="F11" s="1204"/>
    </row>
    <row r="12" spans="1:13">
      <c r="A12" s="1211">
        <v>2000</v>
      </c>
      <c r="B12" s="1210">
        <v>1443.5</v>
      </c>
      <c r="C12" s="1209">
        <v>57799</v>
      </c>
      <c r="D12" s="1208"/>
      <c r="F12" s="1204">
        <v>2000</v>
      </c>
    </row>
    <row r="13" spans="1:13">
      <c r="A13" s="1211">
        <v>2001</v>
      </c>
      <c r="B13" s="1210">
        <v>1414.6</v>
      </c>
      <c r="C13" s="1209">
        <v>57382</v>
      </c>
      <c r="D13" s="1208"/>
      <c r="F13" s="1204"/>
    </row>
    <row r="14" spans="1:13">
      <c r="A14" s="1211">
        <v>2002</v>
      </c>
      <c r="B14" s="1210">
        <v>1442.2</v>
      </c>
      <c r="C14" s="1209">
        <v>58103</v>
      </c>
      <c r="D14" s="1208"/>
      <c r="F14" s="1204">
        <v>2002</v>
      </c>
    </row>
    <row r="15" spans="1:13">
      <c r="A15" s="1211">
        <v>2003</v>
      </c>
      <c r="B15" s="1210">
        <v>1448.3</v>
      </c>
      <c r="C15" s="1209">
        <v>58472</v>
      </c>
      <c r="D15" s="1208"/>
      <c r="F15" s="1204"/>
    </row>
    <row r="16" spans="1:13">
      <c r="A16" s="1211">
        <v>2004</v>
      </c>
      <c r="B16" s="1210">
        <v>1374.1</v>
      </c>
      <c r="C16" s="1209">
        <v>56187</v>
      </c>
      <c r="D16" s="1208"/>
      <c r="F16" s="1204">
        <v>2004</v>
      </c>
    </row>
    <row r="17" spans="1:6">
      <c r="A17" s="1211">
        <v>2005</v>
      </c>
      <c r="B17" s="1210">
        <v>1341.5</v>
      </c>
      <c r="C17" s="1209">
        <v>55747</v>
      </c>
      <c r="D17" s="1208"/>
      <c r="F17" s="1204"/>
    </row>
    <row r="18" spans="1:6">
      <c r="A18" s="1211">
        <v>2006</v>
      </c>
      <c r="B18" s="1210">
        <v>1302.0999999999999</v>
      </c>
      <c r="C18" s="1209">
        <v>55093</v>
      </c>
      <c r="D18" s="1208"/>
      <c r="F18" s="1204">
        <v>2006</v>
      </c>
    </row>
    <row r="19" spans="1:6">
      <c r="A19" s="1211">
        <v>2007</v>
      </c>
      <c r="B19" s="1210">
        <v>1309</v>
      </c>
      <c r="C19" s="1209">
        <v>55986</v>
      </c>
      <c r="D19" s="1208"/>
      <c r="F19" s="1204"/>
    </row>
    <row r="20" spans="1:6">
      <c r="A20" s="1211">
        <v>2008</v>
      </c>
      <c r="B20" s="1210">
        <v>1286.8</v>
      </c>
      <c r="C20" s="1209">
        <v>55700</v>
      </c>
      <c r="D20" s="1208"/>
      <c r="F20" s="1204">
        <v>2008</v>
      </c>
    </row>
    <row r="21" spans="1:6">
      <c r="A21" s="1211">
        <v>2009</v>
      </c>
      <c r="B21" s="1210">
        <v>1224.9000000000001</v>
      </c>
      <c r="C21" s="1209">
        <v>53856</v>
      </c>
      <c r="D21" s="1208"/>
      <c r="F21" s="1204"/>
    </row>
    <row r="22" spans="1:6">
      <c r="A22" s="1211">
        <v>2010</v>
      </c>
      <c r="B22" s="1210">
        <v>1198.8</v>
      </c>
      <c r="C22" s="1209">
        <v>53967</v>
      </c>
      <c r="D22" s="1208"/>
      <c r="F22" s="1204">
        <v>2010</v>
      </c>
    </row>
    <row r="23" spans="1:6">
      <c r="A23" s="1211">
        <v>2011</v>
      </c>
      <c r="B23" s="1210">
        <v>1164.2</v>
      </c>
      <c r="C23" s="1209">
        <v>53661</v>
      </c>
      <c r="D23" s="1208"/>
      <c r="F23" s="1204"/>
    </row>
    <row r="24" spans="1:6">
      <c r="A24" s="1211">
        <v>2012</v>
      </c>
      <c r="B24" s="1210">
        <v>1173.4000000000001</v>
      </c>
      <c r="C24" s="1209">
        <v>54937</v>
      </c>
      <c r="D24" s="1208"/>
      <c r="F24" s="1204">
        <v>2012</v>
      </c>
    </row>
    <row r="25" spans="1:6">
      <c r="A25" s="1211">
        <v>2013</v>
      </c>
      <c r="B25" s="1210">
        <v>1152.3</v>
      </c>
      <c r="C25" s="1209">
        <v>54700</v>
      </c>
      <c r="D25" s="1208"/>
      <c r="F25" s="1204"/>
    </row>
    <row r="26" spans="1:6">
      <c r="A26" s="1211">
        <v>2014</v>
      </c>
      <c r="B26" s="1210">
        <v>1116.9000000000001</v>
      </c>
      <c r="C26" s="1209">
        <v>54239</v>
      </c>
      <c r="D26" s="1208"/>
      <c r="F26" s="1204">
        <v>2014</v>
      </c>
    </row>
    <row r="27" spans="1:6">
      <c r="A27" s="1211">
        <v>2015</v>
      </c>
      <c r="B27" s="1210">
        <v>1177.3</v>
      </c>
      <c r="C27" s="1209">
        <v>57579</v>
      </c>
      <c r="D27" s="1208"/>
      <c r="F27" s="1204"/>
    </row>
    <row r="28" spans="1:6">
      <c r="A28" s="1211">
        <v>2016</v>
      </c>
      <c r="B28" s="1210">
        <v>1136.4000000000001</v>
      </c>
      <c r="C28" s="1209">
        <v>56728</v>
      </c>
      <c r="D28" s="1208"/>
      <c r="F28" s="1204"/>
    </row>
    <row r="29" spans="1:6">
      <c r="A29" s="1207">
        <v>2017</v>
      </c>
      <c r="B29" s="1206">
        <v>1142.9000000000001</v>
      </c>
      <c r="C29" s="1205">
        <v>57883</v>
      </c>
      <c r="F29" s="1204">
        <v>2017</v>
      </c>
    </row>
    <row r="30" spans="1:6">
      <c r="B30" s="1202"/>
      <c r="C30" s="1202"/>
    </row>
    <row r="31" spans="1:6" ht="10.5" customHeight="1">
      <c r="A31" s="1464" t="s">
        <v>155</v>
      </c>
      <c r="B31" s="1464"/>
      <c r="C31" s="1203"/>
    </row>
    <row r="33" spans="2:3">
      <c r="B33" s="1202"/>
      <c r="C33" s="1202"/>
    </row>
  </sheetData>
  <mergeCells count="4">
    <mergeCell ref="A1:E1"/>
    <mergeCell ref="G1:H1"/>
    <mergeCell ref="A31:B31"/>
    <mergeCell ref="A3:I3"/>
  </mergeCells>
  <hyperlinks>
    <hyperlink ref="G1:H1" location="Contents!A1" display="back to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sqref="A1:E1"/>
    </sheetView>
  </sheetViews>
  <sheetFormatPr defaultRowHeight="12.75"/>
  <cols>
    <col min="1" max="2" width="9.140625" style="1201"/>
    <col min="3" max="3" width="12" style="1201" customWidth="1"/>
    <col min="4" max="4" width="11.85546875" style="1201" customWidth="1"/>
    <col min="5" max="16384" width="9.140625" style="1201"/>
  </cols>
  <sheetData>
    <row r="1" spans="1:15" ht="18" customHeight="1">
      <c r="A1" s="1462" t="s">
        <v>1008</v>
      </c>
      <c r="B1" s="1462"/>
      <c r="C1" s="1462"/>
      <c r="D1" s="1462"/>
      <c r="E1" s="1462"/>
      <c r="F1" s="1230"/>
      <c r="G1" s="1463" t="s">
        <v>251</v>
      </c>
      <c r="H1" s="1463"/>
      <c r="I1" s="1230"/>
      <c r="J1" s="1230"/>
      <c r="K1" s="1230"/>
      <c r="L1" s="1230"/>
      <c r="M1" s="1216"/>
      <c r="N1" s="1216"/>
    </row>
    <row r="2" spans="1:15" ht="12.75" customHeight="1">
      <c r="A2" s="1217"/>
      <c r="B2" s="1217"/>
      <c r="C2" s="1217"/>
      <c r="D2" s="1217"/>
      <c r="E2" s="1217"/>
      <c r="F2" s="1230"/>
      <c r="G2" s="1230"/>
      <c r="H2" s="1230"/>
      <c r="I2" s="1230"/>
      <c r="J2" s="1230"/>
      <c r="K2" s="1230"/>
      <c r="L2" s="1230"/>
      <c r="M2" s="1216"/>
      <c r="N2" s="1216"/>
    </row>
    <row r="3" spans="1:15" ht="15">
      <c r="A3" s="1466" t="s">
        <v>1015</v>
      </c>
      <c r="B3" s="1466"/>
      <c r="C3" s="1466"/>
      <c r="D3" s="1466"/>
      <c r="E3" s="1466"/>
      <c r="F3" s="1466"/>
      <c r="G3" s="1466"/>
      <c r="H3" s="1466"/>
      <c r="I3" s="1466"/>
      <c r="J3" s="1466"/>
      <c r="K3" s="1231"/>
      <c r="L3" s="1231"/>
      <c r="M3" s="1230"/>
    </row>
    <row r="4" spans="1:15" ht="15" customHeight="1">
      <c r="A4" s="1229"/>
      <c r="B4" s="1218"/>
      <c r="C4" s="1218"/>
      <c r="D4" s="1218"/>
      <c r="E4" s="1218"/>
      <c r="F4" s="1218"/>
      <c r="G4" s="1218"/>
    </row>
    <row r="5" spans="1:15" ht="52.5">
      <c r="A5" s="1228" t="s">
        <v>5</v>
      </c>
      <c r="B5" s="1228" t="s">
        <v>1014</v>
      </c>
      <c r="C5" s="1228" t="s">
        <v>1013</v>
      </c>
      <c r="D5" s="1228" t="s">
        <v>1012</v>
      </c>
      <c r="E5" s="1228" t="s">
        <v>1011</v>
      </c>
      <c r="F5" s="1218"/>
      <c r="G5" s="1218"/>
    </row>
    <row r="6" spans="1:15">
      <c r="A6" s="1224">
        <v>1974</v>
      </c>
      <c r="B6" s="1222">
        <v>13.172000000000001</v>
      </c>
      <c r="C6" s="1222"/>
      <c r="D6" s="1222"/>
      <c r="E6" s="1222">
        <v>67.400000000000006</v>
      </c>
      <c r="F6" s="1218"/>
      <c r="G6" s="1218"/>
    </row>
    <row r="7" spans="1:15">
      <c r="A7" s="1224">
        <v>1984</v>
      </c>
      <c r="B7" s="1223">
        <v>14299</v>
      </c>
      <c r="C7" s="1222"/>
      <c r="D7" s="1222"/>
      <c r="E7" s="1222">
        <v>69.099999999999994</v>
      </c>
      <c r="F7" s="1218"/>
      <c r="G7" s="1218"/>
    </row>
    <row r="8" spans="1:15">
      <c r="A8" s="1224">
        <v>1994</v>
      </c>
      <c r="B8" s="1223">
        <v>15164</v>
      </c>
      <c r="C8" s="1222">
        <v>378.3</v>
      </c>
      <c r="D8" s="1222">
        <v>231.4</v>
      </c>
      <c r="E8" s="1222">
        <v>70.900000000000006</v>
      </c>
      <c r="F8" s="1218"/>
      <c r="G8" s="1218"/>
    </row>
    <row r="9" spans="1:15">
      <c r="A9" s="1224">
        <v>2004</v>
      </c>
      <c r="B9" s="1223">
        <v>15047</v>
      </c>
      <c r="C9" s="1222">
        <v>350.5</v>
      </c>
      <c r="D9" s="1222">
        <v>195.9</v>
      </c>
      <c r="E9" s="1222">
        <v>72.3</v>
      </c>
      <c r="F9" s="1218"/>
      <c r="G9" s="1218"/>
    </row>
    <row r="10" spans="1:15">
      <c r="A10" s="1224">
        <v>2014</v>
      </c>
      <c r="B10" s="1223">
        <v>15840</v>
      </c>
      <c r="C10" s="1222">
        <v>318.60000000000002</v>
      </c>
      <c r="D10" s="1222">
        <v>165.8</v>
      </c>
      <c r="E10" s="1222">
        <v>73.8</v>
      </c>
      <c r="F10" s="1218"/>
      <c r="G10" s="1218"/>
    </row>
    <row r="11" spans="1:15">
      <c r="A11" s="1227">
        <v>2017</v>
      </c>
      <c r="B11" s="1226">
        <v>16207</v>
      </c>
      <c r="C11" s="1225">
        <v>312.60000000000002</v>
      </c>
      <c r="D11" s="1225">
        <v>154.69999999999999</v>
      </c>
      <c r="E11" s="1225">
        <v>74.400000000000006</v>
      </c>
      <c r="F11" s="1218"/>
      <c r="G11" s="1218"/>
    </row>
    <row r="12" spans="1:15">
      <c r="A12" s="1224"/>
      <c r="B12" s="1223"/>
      <c r="C12" s="1222"/>
      <c r="D12" s="1222"/>
      <c r="E12" s="1222"/>
      <c r="F12" s="1218"/>
      <c r="G12" s="1218"/>
    </row>
    <row r="13" spans="1:15">
      <c r="A13" s="1468" t="s">
        <v>308</v>
      </c>
      <c r="B13" s="1468"/>
      <c r="C13" s="1221"/>
      <c r="D13" s="1221"/>
      <c r="E13" s="1221"/>
      <c r="F13" s="1220"/>
      <c r="G13" s="1220"/>
      <c r="H13" s="1220"/>
      <c r="I13" s="1220"/>
      <c r="J13" s="1220"/>
      <c r="K13" s="1220"/>
      <c r="L13" s="1220"/>
      <c r="M13" s="1220"/>
      <c r="N13" s="1220"/>
      <c r="O13" s="1220"/>
    </row>
    <row r="14" spans="1:15" ht="10.5" customHeight="1">
      <c r="A14" s="1467" t="s">
        <v>1010</v>
      </c>
      <c r="B14" s="1467"/>
      <c r="C14" s="1467"/>
      <c r="D14" s="1467"/>
      <c r="E14" s="1467"/>
      <c r="F14" s="1467"/>
      <c r="G14" s="1467"/>
      <c r="H14" s="1467"/>
      <c r="I14" s="1467"/>
      <c r="J14" s="1467"/>
      <c r="K14" s="1467"/>
      <c r="L14" s="1220"/>
      <c r="M14" s="1220"/>
      <c r="N14" s="1220"/>
      <c r="O14" s="1220"/>
    </row>
    <row r="15" spans="1:15" ht="10.5" customHeight="1">
      <c r="A15" s="1467" t="s">
        <v>1009</v>
      </c>
      <c r="B15" s="1467"/>
      <c r="C15" s="1467"/>
      <c r="D15" s="1467"/>
      <c r="E15" s="1467"/>
      <c r="F15" s="1467"/>
      <c r="G15" s="1467"/>
      <c r="H15" s="1467"/>
      <c r="I15" s="1467"/>
      <c r="J15" s="1467"/>
      <c r="K15" s="1467"/>
      <c r="L15" s="1467"/>
      <c r="M15" s="1467"/>
      <c r="N15" s="1467"/>
      <c r="O15" s="1220"/>
    </row>
    <row r="16" spans="1:15">
      <c r="A16" s="1219"/>
      <c r="B16" s="1218"/>
      <c r="C16" s="1218"/>
      <c r="D16" s="1218"/>
      <c r="E16" s="1218"/>
      <c r="F16" s="1218"/>
      <c r="G16" s="1218"/>
    </row>
    <row r="17" spans="1:7" ht="10.5" customHeight="1">
      <c r="A17" s="1464" t="s">
        <v>155</v>
      </c>
      <c r="B17" s="1464"/>
      <c r="C17" s="1464"/>
      <c r="D17" s="1218"/>
      <c r="E17" s="1218"/>
      <c r="F17" s="1218"/>
      <c r="G17" s="1218"/>
    </row>
    <row r="18" spans="1:7">
      <c r="A18" s="1218"/>
      <c r="B18" s="1218"/>
      <c r="C18" s="1218"/>
      <c r="D18" s="1218"/>
      <c r="E18" s="1218"/>
      <c r="F18" s="1218"/>
      <c r="G18" s="1218"/>
    </row>
  </sheetData>
  <mergeCells count="7">
    <mergeCell ref="A17:C17"/>
    <mergeCell ref="A3:J3"/>
    <mergeCell ref="A1:E1"/>
    <mergeCell ref="G1:H1"/>
    <mergeCell ref="A14:K14"/>
    <mergeCell ref="A15:N15"/>
    <mergeCell ref="A13:B13"/>
  </mergeCells>
  <hyperlinks>
    <hyperlink ref="G1:H1" location="Contents!A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workbookViewId="0">
      <selection sqref="A1:E1"/>
    </sheetView>
  </sheetViews>
  <sheetFormatPr defaultRowHeight="12.75"/>
  <cols>
    <col min="1" max="1" width="12.140625" style="1201" customWidth="1"/>
    <col min="2" max="8" width="9.140625" style="1201"/>
    <col min="9" max="9" width="10.7109375" style="1201" customWidth="1"/>
    <col min="10" max="10" width="10.28515625" style="1201" customWidth="1"/>
    <col min="11" max="11" width="16.140625" style="1201" customWidth="1"/>
    <col min="12" max="12" width="11" style="1201" customWidth="1"/>
    <col min="13" max="13" width="12.140625" style="1201" customWidth="1"/>
    <col min="14" max="14" width="10.85546875" style="1201" customWidth="1"/>
    <col min="15" max="15" width="11.7109375" style="1201" customWidth="1"/>
    <col min="16" max="16" width="10.5703125" style="1201" customWidth="1"/>
    <col min="17" max="17" width="11.42578125" style="1201" customWidth="1"/>
    <col min="18" max="19" width="10.7109375" style="1201" customWidth="1"/>
    <col min="20" max="20" width="12.5703125" style="1201" customWidth="1"/>
    <col min="21" max="16384" width="9.140625" style="1201"/>
  </cols>
  <sheetData>
    <row r="1" spans="1:23" ht="18" customHeight="1">
      <c r="A1" s="1462" t="s">
        <v>1008</v>
      </c>
      <c r="B1" s="1462"/>
      <c r="C1" s="1462"/>
      <c r="D1" s="1462"/>
      <c r="E1" s="1462"/>
      <c r="G1" s="1463" t="s">
        <v>251</v>
      </c>
      <c r="H1" s="1463"/>
      <c r="L1" s="1216"/>
      <c r="M1" s="1216"/>
    </row>
    <row r="2" spans="1:23" ht="12.75" customHeight="1">
      <c r="A2" s="1217"/>
      <c r="B2" s="1217"/>
      <c r="C2" s="1217"/>
      <c r="D2" s="1217"/>
      <c r="E2" s="1217"/>
      <c r="L2" s="1216"/>
      <c r="M2" s="1216"/>
    </row>
    <row r="3" spans="1:23">
      <c r="A3" s="1469" t="s">
        <v>1038</v>
      </c>
      <c r="B3" s="1469"/>
      <c r="C3" s="1469"/>
      <c r="D3" s="1469"/>
      <c r="E3" s="1469"/>
      <c r="F3" s="1469"/>
      <c r="G3" s="1469"/>
      <c r="H3" s="1469"/>
      <c r="I3" s="1250"/>
      <c r="J3" s="1249"/>
    </row>
    <row r="4" spans="1:23" ht="15" customHeight="1">
      <c r="A4" s="1248"/>
    </row>
    <row r="5" spans="1:23" s="1244" customFormat="1" ht="76.5">
      <c r="A5" s="1247" t="s">
        <v>1037</v>
      </c>
      <c r="B5" s="1246" t="s">
        <v>1036</v>
      </c>
      <c r="C5" s="1246" t="s">
        <v>1035</v>
      </c>
      <c r="D5" s="1246" t="s">
        <v>1034</v>
      </c>
      <c r="E5" s="1246" t="s">
        <v>1033</v>
      </c>
      <c r="F5" s="1246" t="s">
        <v>1032</v>
      </c>
      <c r="G5" s="1246" t="s">
        <v>1031</v>
      </c>
      <c r="H5" s="1246" t="s">
        <v>1030</v>
      </c>
      <c r="I5" s="1245" t="s">
        <v>1029</v>
      </c>
      <c r="J5" s="1246" t="s">
        <v>1028</v>
      </c>
      <c r="K5" s="1246" t="s">
        <v>1027</v>
      </c>
      <c r="L5" s="1245" t="s">
        <v>1026</v>
      </c>
      <c r="M5" s="1246" t="s">
        <v>1025</v>
      </c>
      <c r="N5" s="1246" t="s">
        <v>1024</v>
      </c>
      <c r="O5" s="1246" t="s">
        <v>1023</v>
      </c>
      <c r="P5" s="1245" t="s">
        <v>1022</v>
      </c>
      <c r="Q5" s="1245" t="s">
        <v>1021</v>
      </c>
      <c r="R5" s="1246" t="s">
        <v>1020</v>
      </c>
      <c r="S5" s="1245" t="s">
        <v>1019</v>
      </c>
      <c r="T5" s="1245" t="s">
        <v>1018</v>
      </c>
    </row>
    <row r="6" spans="1:23">
      <c r="A6" s="1242">
        <v>1994</v>
      </c>
      <c r="B6" s="1239">
        <v>1559.6</v>
      </c>
      <c r="C6" s="1239">
        <v>378.3</v>
      </c>
      <c r="D6" s="1241">
        <v>103.8</v>
      </c>
      <c r="E6" s="1241">
        <v>58.4</v>
      </c>
      <c r="F6" s="1241">
        <v>54</v>
      </c>
      <c r="G6" s="1241">
        <v>44.4</v>
      </c>
      <c r="H6" s="1241">
        <v>22.6</v>
      </c>
      <c r="I6" s="1239">
        <v>730.2</v>
      </c>
      <c r="J6" s="1239">
        <v>398.5</v>
      </c>
      <c r="K6" s="1239">
        <v>214.9</v>
      </c>
      <c r="L6" s="1239">
        <v>197</v>
      </c>
      <c r="M6" s="1239">
        <v>60.2</v>
      </c>
      <c r="N6" s="1239">
        <v>16.7</v>
      </c>
      <c r="O6" s="1243"/>
      <c r="P6" s="1239">
        <v>33.299999999999997</v>
      </c>
      <c r="Q6" s="1239"/>
      <c r="R6" s="1239">
        <v>16.600000000000001</v>
      </c>
      <c r="S6" s="1239"/>
      <c r="T6" s="1239">
        <v>19.399999999999999</v>
      </c>
      <c r="W6" s="1232">
        <v>1994</v>
      </c>
    </row>
    <row r="7" spans="1:23">
      <c r="A7" s="1242">
        <v>1995</v>
      </c>
      <c r="B7" s="1239">
        <v>1572.3</v>
      </c>
      <c r="C7" s="1239">
        <v>377.8</v>
      </c>
      <c r="D7" s="1241">
        <v>103.2</v>
      </c>
      <c r="E7" s="1241">
        <v>58</v>
      </c>
      <c r="F7" s="1241">
        <v>52.1</v>
      </c>
      <c r="G7" s="1241">
        <v>44.3</v>
      </c>
      <c r="H7" s="1241">
        <v>22.7</v>
      </c>
      <c r="I7" s="1239">
        <v>717.9</v>
      </c>
      <c r="J7" s="1239">
        <v>386.6</v>
      </c>
      <c r="K7" s="1239">
        <v>213.2</v>
      </c>
      <c r="L7" s="1239">
        <v>211.8</v>
      </c>
      <c r="M7" s="1239">
        <v>66.2</v>
      </c>
      <c r="N7" s="1239">
        <v>18.8</v>
      </c>
      <c r="O7" s="1243"/>
      <c r="P7" s="1239">
        <v>33.9</v>
      </c>
      <c r="Q7" s="1239"/>
      <c r="R7" s="1239">
        <v>16.600000000000001</v>
      </c>
      <c r="S7" s="1239"/>
      <c r="T7" s="1239">
        <v>21.3</v>
      </c>
      <c r="W7" s="1232"/>
    </row>
    <row r="8" spans="1:23">
      <c r="A8" s="1242">
        <v>1996</v>
      </c>
      <c r="B8" s="1239">
        <v>1564.1</v>
      </c>
      <c r="C8" s="1239">
        <v>374.1</v>
      </c>
      <c r="D8" s="1241">
        <v>100.3</v>
      </c>
      <c r="E8" s="1241">
        <v>56.5</v>
      </c>
      <c r="F8" s="1241">
        <v>49.6</v>
      </c>
      <c r="G8" s="1241">
        <v>44.2</v>
      </c>
      <c r="H8" s="1241">
        <v>24.2</v>
      </c>
      <c r="I8" s="1239">
        <v>704.1</v>
      </c>
      <c r="J8" s="1239">
        <v>377.3</v>
      </c>
      <c r="K8" s="1239">
        <v>194</v>
      </c>
      <c r="L8" s="1239">
        <v>215.5</v>
      </c>
      <c r="M8" s="1239">
        <v>63.7</v>
      </c>
      <c r="N8" s="1239">
        <v>22.1</v>
      </c>
      <c r="O8" s="1243"/>
      <c r="P8" s="1239">
        <v>33.299999999999997</v>
      </c>
      <c r="Q8" s="1239"/>
      <c r="R8" s="1239">
        <v>16.899999999999999</v>
      </c>
      <c r="S8" s="1239"/>
      <c r="T8" s="1239">
        <v>22.7</v>
      </c>
      <c r="W8" s="1232">
        <v>1996</v>
      </c>
    </row>
    <row r="9" spans="1:23">
      <c r="A9" s="1242">
        <v>1997</v>
      </c>
      <c r="B9" s="1239">
        <v>1527.4</v>
      </c>
      <c r="C9" s="1239">
        <v>365.6</v>
      </c>
      <c r="D9" s="1241">
        <v>99.6</v>
      </c>
      <c r="E9" s="1241">
        <v>52.9</v>
      </c>
      <c r="F9" s="1241">
        <v>48</v>
      </c>
      <c r="G9" s="1241">
        <v>42.6</v>
      </c>
      <c r="H9" s="1241">
        <v>22.2</v>
      </c>
      <c r="I9" s="1239">
        <v>679.9</v>
      </c>
      <c r="J9" s="1239">
        <v>359.1</v>
      </c>
      <c r="K9" s="1239">
        <v>189.2</v>
      </c>
      <c r="L9" s="1239">
        <v>214.5</v>
      </c>
      <c r="M9" s="1239">
        <v>65.5</v>
      </c>
      <c r="N9" s="1239">
        <v>23.5</v>
      </c>
      <c r="O9" s="1243"/>
      <c r="P9" s="1239">
        <v>31.4</v>
      </c>
      <c r="Q9" s="1239"/>
      <c r="R9" s="1239">
        <v>17.100000000000001</v>
      </c>
      <c r="S9" s="1239"/>
      <c r="T9" s="1239">
        <v>23.9</v>
      </c>
      <c r="W9" s="1232"/>
    </row>
    <row r="10" spans="1:23">
      <c r="A10" s="1242">
        <v>1998</v>
      </c>
      <c r="B10" s="1239">
        <v>1507.3</v>
      </c>
      <c r="C10" s="1239">
        <v>359.7</v>
      </c>
      <c r="D10" s="1241">
        <v>95.9</v>
      </c>
      <c r="E10" s="1241">
        <v>50.5</v>
      </c>
      <c r="F10" s="1241">
        <v>47.3</v>
      </c>
      <c r="G10" s="1241">
        <v>41.1</v>
      </c>
      <c r="H10" s="1241">
        <v>23.4</v>
      </c>
      <c r="I10" s="1239">
        <v>654.4</v>
      </c>
      <c r="J10" s="1239">
        <v>341</v>
      </c>
      <c r="K10" s="1239">
        <v>185.3</v>
      </c>
      <c r="L10" s="1239">
        <v>215.9</v>
      </c>
      <c r="M10" s="1239">
        <v>66.7</v>
      </c>
      <c r="N10" s="1239">
        <v>24.7</v>
      </c>
      <c r="O10" s="1243"/>
      <c r="P10" s="1239">
        <v>31.5</v>
      </c>
      <c r="Q10" s="1239"/>
      <c r="R10" s="1239">
        <v>17.3</v>
      </c>
      <c r="S10" s="1239"/>
      <c r="T10" s="1239">
        <v>24.1</v>
      </c>
      <c r="W10" s="1232">
        <v>1998</v>
      </c>
    </row>
    <row r="11" spans="1:23">
      <c r="A11" s="1242">
        <v>1999</v>
      </c>
      <c r="B11" s="1239">
        <v>1528.8</v>
      </c>
      <c r="C11" s="1239">
        <v>358.8</v>
      </c>
      <c r="D11" s="1241">
        <v>95</v>
      </c>
      <c r="E11" s="1241">
        <v>55.7</v>
      </c>
      <c r="F11" s="1241">
        <v>46.5</v>
      </c>
      <c r="G11" s="1241">
        <v>42</v>
      </c>
      <c r="H11" s="1241">
        <v>23.1</v>
      </c>
      <c r="I11" s="1239">
        <v>642</v>
      </c>
      <c r="J11" s="1239">
        <v>337.8</v>
      </c>
      <c r="K11" s="1239">
        <v>181.6</v>
      </c>
      <c r="L11" s="1239">
        <v>237.1</v>
      </c>
      <c r="M11" s="1239">
        <v>73.400000000000006</v>
      </c>
      <c r="N11" s="1239">
        <v>27</v>
      </c>
      <c r="O11" s="1243"/>
      <c r="P11" s="1239">
        <v>33.299999999999997</v>
      </c>
      <c r="Q11" s="1239"/>
      <c r="R11" s="1239">
        <v>17.2</v>
      </c>
      <c r="S11" s="1239"/>
      <c r="T11" s="1239">
        <v>26.5</v>
      </c>
      <c r="W11" s="1232"/>
    </row>
    <row r="12" spans="1:23">
      <c r="A12" s="1242">
        <v>2000</v>
      </c>
      <c r="B12" s="1239">
        <v>1443.5</v>
      </c>
      <c r="C12" s="1239">
        <v>360.7</v>
      </c>
      <c r="D12" s="1241">
        <v>94.3</v>
      </c>
      <c r="E12" s="1241">
        <v>56.3</v>
      </c>
      <c r="F12" s="1241">
        <v>45.4</v>
      </c>
      <c r="G12" s="1241">
        <v>39.6</v>
      </c>
      <c r="H12" s="1241">
        <v>23.8</v>
      </c>
      <c r="I12" s="1239">
        <v>603.5</v>
      </c>
      <c r="J12" s="1239">
        <v>310</v>
      </c>
      <c r="K12" s="1239">
        <v>178.9</v>
      </c>
      <c r="L12" s="1239">
        <v>170.1</v>
      </c>
      <c r="M12" s="1239">
        <v>69.599999999999994</v>
      </c>
      <c r="N12" s="1239">
        <v>27.9</v>
      </c>
      <c r="O12" s="1240">
        <v>24.5</v>
      </c>
      <c r="P12" s="1239">
        <v>32.299999999999997</v>
      </c>
      <c r="Q12" s="1239"/>
      <c r="R12" s="1239">
        <v>17.2</v>
      </c>
      <c r="S12" s="1239"/>
      <c r="T12" s="1239">
        <v>56</v>
      </c>
      <c r="W12" s="1232">
        <v>2000</v>
      </c>
    </row>
    <row r="13" spans="1:23">
      <c r="A13" s="1242">
        <v>2001</v>
      </c>
      <c r="B13" s="1239">
        <v>1414.6</v>
      </c>
      <c r="C13" s="1239">
        <v>362</v>
      </c>
      <c r="D13" s="1241">
        <v>92.5</v>
      </c>
      <c r="E13" s="1241">
        <v>55.7</v>
      </c>
      <c r="F13" s="1241">
        <v>46.2</v>
      </c>
      <c r="G13" s="1241">
        <v>39.799999999999997</v>
      </c>
      <c r="H13" s="1241">
        <v>24.7</v>
      </c>
      <c r="I13" s="1239">
        <v>571.9</v>
      </c>
      <c r="J13" s="1239">
        <v>295</v>
      </c>
      <c r="K13" s="1239">
        <v>171.8</v>
      </c>
      <c r="L13" s="1239">
        <v>165.6</v>
      </c>
      <c r="M13" s="1239">
        <v>69.400000000000006</v>
      </c>
      <c r="N13" s="1239">
        <v>30</v>
      </c>
      <c r="O13" s="1240">
        <v>26.1</v>
      </c>
      <c r="P13" s="1239">
        <v>31.4</v>
      </c>
      <c r="Q13" s="1239"/>
      <c r="R13" s="1239">
        <v>17.399999999999999</v>
      </c>
      <c r="S13" s="1239"/>
      <c r="T13" s="1239">
        <v>58.2</v>
      </c>
      <c r="W13" s="1232"/>
    </row>
    <row r="14" spans="1:23">
      <c r="A14" s="1242">
        <v>2002</v>
      </c>
      <c r="B14" s="1239">
        <v>1442.2</v>
      </c>
      <c r="C14" s="1239">
        <v>356.3</v>
      </c>
      <c r="D14" s="1241">
        <v>94.5</v>
      </c>
      <c r="E14" s="1241">
        <v>56</v>
      </c>
      <c r="F14" s="1241">
        <v>44.5</v>
      </c>
      <c r="G14" s="1241">
        <v>37.9</v>
      </c>
      <c r="H14" s="1241">
        <v>23.6</v>
      </c>
      <c r="I14" s="1239">
        <v>577.20000000000005</v>
      </c>
      <c r="J14" s="1239">
        <v>290</v>
      </c>
      <c r="K14" s="1239">
        <v>177.4</v>
      </c>
      <c r="L14" s="1239">
        <v>176.9</v>
      </c>
      <c r="M14" s="1239">
        <v>69.400000000000006</v>
      </c>
      <c r="N14" s="1239">
        <v>31.5</v>
      </c>
      <c r="O14" s="1240">
        <v>28.1</v>
      </c>
      <c r="P14" s="1239">
        <v>31.6</v>
      </c>
      <c r="Q14" s="1239"/>
      <c r="R14" s="1239">
        <v>17.600000000000001</v>
      </c>
      <c r="S14" s="1239"/>
      <c r="T14" s="1239">
        <v>61.2</v>
      </c>
      <c r="W14" s="1232">
        <v>2002</v>
      </c>
    </row>
    <row r="15" spans="1:23">
      <c r="A15" s="1242">
        <v>2003</v>
      </c>
      <c r="B15" s="1239">
        <v>1448.3</v>
      </c>
      <c r="C15" s="1239">
        <v>355.8</v>
      </c>
      <c r="D15" s="1241">
        <v>90.4</v>
      </c>
      <c r="E15" s="1241">
        <v>55.1</v>
      </c>
      <c r="F15" s="1241">
        <v>45.7</v>
      </c>
      <c r="G15" s="1241">
        <v>38.4</v>
      </c>
      <c r="H15" s="1241">
        <v>24.7</v>
      </c>
      <c r="I15" s="1239">
        <v>561.6</v>
      </c>
      <c r="J15" s="1239">
        <v>283.39999999999998</v>
      </c>
      <c r="K15" s="1239">
        <v>170.9</v>
      </c>
      <c r="L15" s="1239">
        <v>193.2</v>
      </c>
      <c r="M15" s="1239">
        <v>73</v>
      </c>
      <c r="N15" s="1239">
        <v>32.1</v>
      </c>
      <c r="O15" s="1240">
        <v>28.3</v>
      </c>
      <c r="P15" s="1239">
        <v>31.8</v>
      </c>
      <c r="Q15" s="1239"/>
      <c r="R15" s="1239">
        <v>15.6</v>
      </c>
      <c r="S15" s="1239"/>
      <c r="T15" s="1239">
        <v>66.099999999999994</v>
      </c>
      <c r="W15" s="1232"/>
    </row>
    <row r="16" spans="1:23">
      <c r="A16" s="1242">
        <v>2004</v>
      </c>
      <c r="B16" s="1239">
        <v>1374.1</v>
      </c>
      <c r="C16" s="1239">
        <v>350.5</v>
      </c>
      <c r="D16" s="1241">
        <v>89.9</v>
      </c>
      <c r="E16" s="1241">
        <v>55</v>
      </c>
      <c r="F16" s="1241">
        <v>43</v>
      </c>
      <c r="G16" s="1241">
        <v>37.200000000000003</v>
      </c>
      <c r="H16" s="1241">
        <v>21.7</v>
      </c>
      <c r="I16" s="1239">
        <v>522.9</v>
      </c>
      <c r="J16" s="1239">
        <v>263.89999999999998</v>
      </c>
      <c r="K16" s="1239">
        <v>160.4</v>
      </c>
      <c r="L16" s="1239">
        <v>172.7</v>
      </c>
      <c r="M16" s="1239">
        <v>66.099999999999994</v>
      </c>
      <c r="N16" s="1239">
        <v>30.6</v>
      </c>
      <c r="O16" s="1240">
        <v>27.3</v>
      </c>
      <c r="P16" s="1239">
        <v>33</v>
      </c>
      <c r="Q16" s="1239"/>
      <c r="R16" s="1239">
        <v>16.3</v>
      </c>
      <c r="S16" s="1239"/>
      <c r="T16" s="1239">
        <v>65.599999999999994</v>
      </c>
      <c r="W16" s="1232">
        <v>2004</v>
      </c>
    </row>
    <row r="17" spans="1:23">
      <c r="A17" s="1242">
        <v>2005</v>
      </c>
      <c r="B17" s="1239">
        <v>1341.5</v>
      </c>
      <c r="C17" s="1239">
        <v>347.6</v>
      </c>
      <c r="D17" s="1241">
        <v>91.1</v>
      </c>
      <c r="E17" s="1241">
        <v>51.7</v>
      </c>
      <c r="F17" s="1241">
        <v>44.9</v>
      </c>
      <c r="G17" s="1241">
        <v>36.5</v>
      </c>
      <c r="H17" s="1241">
        <v>23.2</v>
      </c>
      <c r="I17" s="1239">
        <v>494.5</v>
      </c>
      <c r="J17" s="1239">
        <v>248.4</v>
      </c>
      <c r="K17" s="1239">
        <v>148.19999999999999</v>
      </c>
      <c r="L17" s="1239">
        <v>178.2</v>
      </c>
      <c r="M17" s="1239">
        <v>67.599999999999994</v>
      </c>
      <c r="N17" s="1239">
        <v>31.1</v>
      </c>
      <c r="O17" s="1240">
        <v>27.6</v>
      </c>
      <c r="P17" s="1239">
        <v>29.9</v>
      </c>
      <c r="Q17" s="1239"/>
      <c r="R17" s="1239">
        <v>14.8</v>
      </c>
      <c r="S17" s="1239"/>
      <c r="T17" s="1239">
        <v>61.5</v>
      </c>
      <c r="W17" s="1232"/>
    </row>
    <row r="18" spans="1:23">
      <c r="A18" s="1242">
        <v>2006</v>
      </c>
      <c r="B18" s="1239">
        <v>1302.0999999999999</v>
      </c>
      <c r="C18" s="1239">
        <v>342.7</v>
      </c>
      <c r="D18" s="1241">
        <v>91.3</v>
      </c>
      <c r="E18" s="1241">
        <v>49.9</v>
      </c>
      <c r="F18" s="1241">
        <v>43.4</v>
      </c>
      <c r="G18" s="1241">
        <v>36</v>
      </c>
      <c r="H18" s="1241">
        <v>24</v>
      </c>
      <c r="I18" s="1239">
        <v>454</v>
      </c>
      <c r="J18" s="1239">
        <v>226.4</v>
      </c>
      <c r="K18" s="1239">
        <v>136.1</v>
      </c>
      <c r="L18" s="1239">
        <v>176.8</v>
      </c>
      <c r="M18" s="1239">
        <v>66.400000000000006</v>
      </c>
      <c r="N18" s="1239">
        <v>31.3</v>
      </c>
      <c r="O18" s="1240">
        <v>28.5</v>
      </c>
      <c r="P18" s="1239">
        <v>29</v>
      </c>
      <c r="Q18" s="1239"/>
      <c r="R18" s="1239">
        <v>14.7</v>
      </c>
      <c r="S18" s="1239"/>
      <c r="T18" s="1239">
        <v>67.900000000000006</v>
      </c>
      <c r="W18" s="1232">
        <v>2006</v>
      </c>
    </row>
    <row r="19" spans="1:23">
      <c r="A19" s="1242">
        <v>2007</v>
      </c>
      <c r="B19" s="1239">
        <v>1309</v>
      </c>
      <c r="C19" s="1239">
        <v>342.9</v>
      </c>
      <c r="D19" s="1241">
        <v>91.4</v>
      </c>
      <c r="E19" s="1241">
        <v>52.2</v>
      </c>
      <c r="F19" s="1241">
        <v>40.9</v>
      </c>
      <c r="G19" s="1241">
        <v>35.6</v>
      </c>
      <c r="H19" s="1241">
        <v>23.5</v>
      </c>
      <c r="I19" s="1239">
        <v>443.1</v>
      </c>
      <c r="J19" s="1239">
        <v>217.6</v>
      </c>
      <c r="K19" s="1239">
        <v>131.5</v>
      </c>
      <c r="L19" s="1239">
        <v>179.8</v>
      </c>
      <c r="M19" s="1239">
        <v>66.8</v>
      </c>
      <c r="N19" s="1239">
        <v>28</v>
      </c>
      <c r="O19" s="1240">
        <v>25.5</v>
      </c>
      <c r="P19" s="1239">
        <v>29.6</v>
      </c>
      <c r="Q19" s="1239"/>
      <c r="R19" s="1239">
        <v>16.100000000000001</v>
      </c>
      <c r="S19" s="1239"/>
      <c r="T19" s="1239">
        <v>78.400000000000006</v>
      </c>
      <c r="W19" s="1232"/>
    </row>
    <row r="20" spans="1:23">
      <c r="A20" s="1242">
        <v>2008</v>
      </c>
      <c r="B20" s="1239">
        <v>1286.8</v>
      </c>
      <c r="C20" s="1239">
        <v>337.9</v>
      </c>
      <c r="D20" s="1241">
        <v>89.3</v>
      </c>
      <c r="E20" s="1241">
        <v>50.7</v>
      </c>
      <c r="F20" s="1241">
        <v>39.799999999999997</v>
      </c>
      <c r="G20" s="1241">
        <v>35.4</v>
      </c>
      <c r="H20" s="1241">
        <v>22.3</v>
      </c>
      <c r="I20" s="1239">
        <v>420.6</v>
      </c>
      <c r="J20" s="1239">
        <v>204.1</v>
      </c>
      <c r="K20" s="1239">
        <v>130</v>
      </c>
      <c r="L20" s="1239">
        <v>179.6</v>
      </c>
      <c r="M20" s="1239">
        <v>64.599999999999994</v>
      </c>
      <c r="N20" s="1239">
        <v>27.9</v>
      </c>
      <c r="O20" s="1240">
        <v>25.9</v>
      </c>
      <c r="P20" s="1239">
        <v>28.7</v>
      </c>
      <c r="Q20" s="1239"/>
      <c r="R20" s="1239">
        <v>16.100000000000001</v>
      </c>
      <c r="S20" s="1239"/>
      <c r="T20" s="1239">
        <v>82.8</v>
      </c>
      <c r="W20" s="1232">
        <v>2008</v>
      </c>
    </row>
    <row r="21" spans="1:23">
      <c r="A21" s="1242">
        <v>2009</v>
      </c>
      <c r="B21" s="1239">
        <v>1224.9000000000001</v>
      </c>
      <c r="C21" s="1239">
        <v>331.1</v>
      </c>
      <c r="D21" s="1241">
        <v>89.4</v>
      </c>
      <c r="E21" s="1241">
        <v>47.8</v>
      </c>
      <c r="F21" s="1241">
        <v>38.200000000000003</v>
      </c>
      <c r="G21" s="1241">
        <v>34.700000000000003</v>
      </c>
      <c r="H21" s="1241">
        <v>21.5</v>
      </c>
      <c r="I21" s="1239">
        <v>390.2</v>
      </c>
      <c r="J21" s="1239">
        <v>188.2</v>
      </c>
      <c r="K21" s="1239">
        <v>117.9</v>
      </c>
      <c r="L21" s="1239">
        <v>168.4</v>
      </c>
      <c r="M21" s="1239">
        <v>62.6</v>
      </c>
      <c r="N21" s="1239">
        <v>25.2</v>
      </c>
      <c r="O21" s="1240">
        <v>23</v>
      </c>
      <c r="P21" s="1239">
        <v>29.4</v>
      </c>
      <c r="Q21" s="1239"/>
      <c r="R21" s="1239">
        <v>14</v>
      </c>
      <c r="S21" s="1239"/>
      <c r="T21" s="1239">
        <v>81.3</v>
      </c>
      <c r="W21" s="1232"/>
    </row>
    <row r="22" spans="1:23">
      <c r="A22" s="1242">
        <v>2010</v>
      </c>
      <c r="B22" s="1239">
        <v>1198.8</v>
      </c>
      <c r="C22" s="1239">
        <v>328.7</v>
      </c>
      <c r="D22" s="1241">
        <v>86.4</v>
      </c>
      <c r="E22" s="1241">
        <v>49.8</v>
      </c>
      <c r="F22" s="1241">
        <v>37.9</v>
      </c>
      <c r="G22" s="1241">
        <v>33.200000000000003</v>
      </c>
      <c r="H22" s="1241">
        <v>23.2</v>
      </c>
      <c r="I22" s="1239">
        <v>373.3</v>
      </c>
      <c r="J22" s="1239">
        <v>181.1</v>
      </c>
      <c r="K22" s="1239">
        <v>109.9</v>
      </c>
      <c r="L22" s="1239">
        <v>158.80000000000001</v>
      </c>
      <c r="M22" s="1239">
        <v>57.5</v>
      </c>
      <c r="N22" s="1239">
        <v>25.6</v>
      </c>
      <c r="O22" s="1240">
        <v>22.8</v>
      </c>
      <c r="P22" s="1239">
        <v>28.4</v>
      </c>
      <c r="Q22" s="1239"/>
      <c r="R22" s="1239">
        <v>14.7</v>
      </c>
      <c r="S22" s="1239"/>
      <c r="T22" s="1239">
        <v>82.9</v>
      </c>
      <c r="W22" s="1232">
        <v>2010</v>
      </c>
    </row>
    <row r="23" spans="1:23">
      <c r="A23" s="1242">
        <v>2011</v>
      </c>
      <c r="B23" s="1239">
        <v>1164.2</v>
      </c>
      <c r="C23" s="1239">
        <v>326.2</v>
      </c>
      <c r="D23" s="1241">
        <v>87.9</v>
      </c>
      <c r="E23" s="1241">
        <v>52.3</v>
      </c>
      <c r="F23" s="1241">
        <v>38</v>
      </c>
      <c r="G23" s="1241">
        <v>33</v>
      </c>
      <c r="H23" s="1241">
        <v>22.5</v>
      </c>
      <c r="I23" s="1239">
        <v>351.4</v>
      </c>
      <c r="J23" s="1239">
        <v>166.2</v>
      </c>
      <c r="K23" s="1239">
        <v>103.7</v>
      </c>
      <c r="L23" s="1239">
        <v>150.69999999999999</v>
      </c>
      <c r="M23" s="1239">
        <v>61.4</v>
      </c>
      <c r="N23" s="1239">
        <v>24.1</v>
      </c>
      <c r="O23" s="1240">
        <v>21.9</v>
      </c>
      <c r="P23" s="1239">
        <v>27.9</v>
      </c>
      <c r="Q23" s="1239">
        <v>34.700000000000003</v>
      </c>
      <c r="R23" s="1239">
        <v>14.4</v>
      </c>
      <c r="S23" s="1239">
        <v>16.600000000000001</v>
      </c>
      <c r="T23" s="1239">
        <v>91.6</v>
      </c>
      <c r="W23" s="1232"/>
    </row>
    <row r="24" spans="1:23">
      <c r="A24" s="1242">
        <v>2012</v>
      </c>
      <c r="B24" s="1239">
        <v>1173.4000000000001</v>
      </c>
      <c r="C24" s="1239">
        <v>329.7</v>
      </c>
      <c r="D24" s="1241">
        <v>86.5</v>
      </c>
      <c r="E24" s="1241">
        <v>49.7</v>
      </c>
      <c r="F24" s="1241">
        <v>38.6</v>
      </c>
      <c r="G24" s="1241">
        <v>34.6</v>
      </c>
      <c r="H24" s="1241">
        <v>22.6</v>
      </c>
      <c r="I24" s="1239">
        <v>343.8</v>
      </c>
      <c r="J24" s="1239">
        <v>160.4</v>
      </c>
      <c r="K24" s="1239">
        <v>98.9</v>
      </c>
      <c r="L24" s="1239">
        <v>156.69999999999999</v>
      </c>
      <c r="M24" s="1239">
        <v>64.2</v>
      </c>
      <c r="N24" s="1239">
        <v>20.7</v>
      </c>
      <c r="O24" s="1240">
        <v>18.399999999999999</v>
      </c>
      <c r="P24" s="1239">
        <v>26.1</v>
      </c>
      <c r="Q24" s="1239">
        <v>33.200000000000003</v>
      </c>
      <c r="R24" s="1239">
        <v>14.2</v>
      </c>
      <c r="S24" s="1239">
        <v>15.5</v>
      </c>
      <c r="T24" s="1239">
        <v>105.4</v>
      </c>
      <c r="W24" s="1232">
        <v>2012</v>
      </c>
    </row>
    <row r="25" spans="1:23">
      <c r="A25" s="1242">
        <v>2013</v>
      </c>
      <c r="B25" s="1239">
        <v>1152.3</v>
      </c>
      <c r="C25" s="1239">
        <v>324.7</v>
      </c>
      <c r="D25" s="1241">
        <v>84</v>
      </c>
      <c r="E25" s="1241">
        <v>47.2</v>
      </c>
      <c r="F25" s="1241">
        <v>36.4</v>
      </c>
      <c r="G25" s="1241">
        <v>32.9</v>
      </c>
      <c r="H25" s="1241">
        <v>22</v>
      </c>
      <c r="I25" s="1239">
        <v>332.2</v>
      </c>
      <c r="J25" s="1239">
        <v>152.4</v>
      </c>
      <c r="K25" s="1239">
        <v>96.5</v>
      </c>
      <c r="L25" s="1239">
        <v>151.5</v>
      </c>
      <c r="M25" s="1239">
        <v>61.4</v>
      </c>
      <c r="N25" s="1239">
        <v>20.9</v>
      </c>
      <c r="O25" s="1240">
        <v>19</v>
      </c>
      <c r="P25" s="1239">
        <v>26.5</v>
      </c>
      <c r="Q25" s="1239">
        <v>33.700000000000003</v>
      </c>
      <c r="R25" s="1239">
        <v>14</v>
      </c>
      <c r="S25" s="1239">
        <v>14.9</v>
      </c>
      <c r="T25" s="1239">
        <v>108.3</v>
      </c>
      <c r="W25" s="1232"/>
    </row>
    <row r="26" spans="1:23">
      <c r="A26" s="1242">
        <v>2014</v>
      </c>
      <c r="B26" s="1239">
        <v>1116.9000000000001</v>
      </c>
      <c r="C26" s="1239">
        <v>318.60000000000002</v>
      </c>
      <c r="D26" s="1241">
        <v>82.5</v>
      </c>
      <c r="E26" s="1241">
        <v>46.7</v>
      </c>
      <c r="F26" s="1241">
        <v>34.299999999999997</v>
      </c>
      <c r="G26" s="1241">
        <v>31.9</v>
      </c>
      <c r="H26" s="1241">
        <v>20.9</v>
      </c>
      <c r="I26" s="1239">
        <v>312.89999999999998</v>
      </c>
      <c r="J26" s="1239">
        <v>141.5</v>
      </c>
      <c r="K26" s="1239">
        <v>87.4</v>
      </c>
      <c r="L26" s="1239">
        <v>140.4</v>
      </c>
      <c r="M26" s="1239">
        <v>59.3</v>
      </c>
      <c r="N26" s="1239">
        <v>21.8</v>
      </c>
      <c r="O26" s="1240">
        <v>19.5</v>
      </c>
      <c r="P26" s="1239">
        <v>26.8</v>
      </c>
      <c r="Q26" s="1239">
        <v>35</v>
      </c>
      <c r="R26" s="1239">
        <v>12.3</v>
      </c>
      <c r="S26" s="1239">
        <v>13</v>
      </c>
      <c r="T26" s="1239">
        <v>107.3</v>
      </c>
      <c r="W26" s="1232">
        <v>2014</v>
      </c>
    </row>
    <row r="27" spans="1:23">
      <c r="A27" s="1242">
        <v>2015</v>
      </c>
      <c r="B27" s="1239">
        <v>1177.3</v>
      </c>
      <c r="C27" s="1239">
        <v>320.3</v>
      </c>
      <c r="D27" s="1241">
        <v>80.2</v>
      </c>
      <c r="E27" s="1241">
        <v>51.3</v>
      </c>
      <c r="F27" s="1241">
        <v>34.700000000000003</v>
      </c>
      <c r="G27" s="1241">
        <v>32</v>
      </c>
      <c r="H27" s="1241">
        <v>22.9</v>
      </c>
      <c r="I27" s="1239">
        <v>326</v>
      </c>
      <c r="J27" s="1239">
        <v>145.69999999999999</v>
      </c>
      <c r="K27" s="1239">
        <v>90.4</v>
      </c>
      <c r="L27" s="1239">
        <v>159.80000000000001</v>
      </c>
      <c r="M27" s="1239">
        <v>65.7</v>
      </c>
      <c r="N27" s="1239">
        <v>21.5</v>
      </c>
      <c r="O27" s="1240">
        <v>19.5</v>
      </c>
      <c r="P27" s="1239">
        <v>28.4</v>
      </c>
      <c r="Q27" s="1239">
        <v>37.6</v>
      </c>
      <c r="R27" s="1239">
        <v>12.3</v>
      </c>
      <c r="S27" s="1239">
        <v>12.6</v>
      </c>
      <c r="T27" s="1239">
        <v>124</v>
      </c>
      <c r="W27" s="1232"/>
    </row>
    <row r="28" spans="1:23">
      <c r="A28" s="1242">
        <v>2016</v>
      </c>
      <c r="B28" s="1239">
        <v>1136.4000000000001</v>
      </c>
      <c r="C28" s="1239">
        <v>311.3</v>
      </c>
      <c r="D28" s="1241">
        <v>78.7</v>
      </c>
      <c r="E28" s="1241">
        <v>44.7</v>
      </c>
      <c r="F28" s="1241">
        <v>35.6</v>
      </c>
      <c r="G28" s="1241">
        <v>32.700000000000003</v>
      </c>
      <c r="H28" s="1241">
        <v>21.5</v>
      </c>
      <c r="I28" s="1239">
        <v>305.89999999999998</v>
      </c>
      <c r="J28" s="1239">
        <v>133.6</v>
      </c>
      <c r="K28" s="1239">
        <v>84.9</v>
      </c>
      <c r="L28" s="1239">
        <v>148.5</v>
      </c>
      <c r="M28" s="1239">
        <v>62.3</v>
      </c>
      <c r="N28" s="1239">
        <v>23.5</v>
      </c>
      <c r="O28" s="1240">
        <v>21.1</v>
      </c>
      <c r="P28" s="1239">
        <v>31.1</v>
      </c>
      <c r="Q28" s="1239">
        <v>43.6</v>
      </c>
      <c r="R28" s="1239">
        <v>12.8</v>
      </c>
      <c r="S28" s="1239">
        <v>13.4</v>
      </c>
      <c r="T28" s="1239">
        <v>117.9</v>
      </c>
      <c r="W28" s="1232"/>
    </row>
    <row r="29" spans="1:23">
      <c r="A29" s="1238">
        <v>2017</v>
      </c>
      <c r="B29" s="1236">
        <v>1142.9000000000001</v>
      </c>
      <c r="C29" s="1236">
        <v>312.60000000000002</v>
      </c>
      <c r="D29" s="1206">
        <v>78.099999999999994</v>
      </c>
      <c r="E29" s="1206">
        <v>49</v>
      </c>
      <c r="F29" s="1206">
        <v>32.5</v>
      </c>
      <c r="G29" s="1206">
        <v>33.5</v>
      </c>
      <c r="H29" s="1206">
        <v>21.9</v>
      </c>
      <c r="I29" s="1236">
        <v>300.39999999999998</v>
      </c>
      <c r="J29" s="1236">
        <v>131.80000000000001</v>
      </c>
      <c r="K29" s="1236">
        <v>79.400000000000006</v>
      </c>
      <c r="L29" s="1236">
        <v>137.1</v>
      </c>
      <c r="M29" s="1236">
        <v>61.3</v>
      </c>
      <c r="N29" s="1236">
        <v>22.7</v>
      </c>
      <c r="O29" s="1237">
        <v>20.5</v>
      </c>
      <c r="P29" s="1236">
        <v>31.3</v>
      </c>
      <c r="Q29" s="1236">
        <v>46</v>
      </c>
      <c r="R29" s="1236">
        <v>12.2</v>
      </c>
      <c r="S29" s="1236">
        <v>12.6</v>
      </c>
      <c r="T29" s="1236">
        <v>135.69999999999999</v>
      </c>
      <c r="W29" s="1232">
        <v>2017</v>
      </c>
    </row>
    <row r="30" spans="1:23">
      <c r="A30" s="1235"/>
      <c r="B30" s="1233"/>
      <c r="C30" s="1233"/>
      <c r="D30" s="1210"/>
      <c r="E30" s="1210"/>
      <c r="F30" s="1210"/>
      <c r="G30" s="1210"/>
      <c r="H30" s="1210"/>
      <c r="I30" s="1233"/>
      <c r="J30" s="1233"/>
      <c r="K30" s="1233"/>
      <c r="L30" s="1233"/>
      <c r="M30" s="1233"/>
      <c r="N30" s="1233"/>
      <c r="O30" s="1234"/>
      <c r="P30" s="1233"/>
      <c r="Q30" s="1233"/>
      <c r="R30" s="1233"/>
      <c r="S30" s="1233"/>
      <c r="T30" s="1233"/>
      <c r="W30" s="1232"/>
    </row>
    <row r="31" spans="1:23" ht="10.5" customHeight="1">
      <c r="A31" s="1470" t="s">
        <v>308</v>
      </c>
      <c r="B31" s="1470"/>
    </row>
    <row r="32" spans="1:23" s="1335" customFormat="1" ht="10.5" customHeight="1">
      <c r="A32" s="1334" t="s">
        <v>1017</v>
      </c>
    </row>
    <row r="33" spans="1:20" s="1335" customFormat="1" ht="10.5" customHeight="1">
      <c r="A33" s="1472" t="s">
        <v>1016</v>
      </c>
      <c r="B33" s="1472"/>
      <c r="C33" s="1472"/>
      <c r="D33" s="1472"/>
      <c r="E33" s="1472"/>
      <c r="F33" s="1472"/>
      <c r="G33" s="1472"/>
      <c r="H33" s="1472"/>
      <c r="I33" s="1472"/>
      <c r="J33" s="1472"/>
      <c r="K33" s="1472"/>
      <c r="L33" s="1472"/>
      <c r="M33" s="1472"/>
      <c r="N33" s="1472"/>
      <c r="O33" s="1472"/>
      <c r="P33" s="1472"/>
    </row>
    <row r="34" spans="1:20" s="1335" customFormat="1" ht="10.5" customHeight="1">
      <c r="A34" s="1471" t="s">
        <v>1074</v>
      </c>
      <c r="B34" s="1471"/>
      <c r="C34" s="1471"/>
      <c r="D34" s="1471"/>
      <c r="E34" s="1471"/>
      <c r="F34" s="1471"/>
      <c r="G34" s="1471"/>
      <c r="H34" s="1471"/>
      <c r="I34" s="1471"/>
      <c r="J34" s="1471"/>
      <c r="K34" s="1471"/>
      <c r="L34" s="1471"/>
      <c r="M34" s="1471"/>
      <c r="N34" s="1471"/>
      <c r="O34" s="1471"/>
      <c r="P34" s="1471"/>
    </row>
    <row r="35" spans="1:20">
      <c r="A35" s="1473" t="s">
        <v>1073</v>
      </c>
      <c r="B35" s="1473"/>
      <c r="C35" s="1473"/>
      <c r="D35" s="1473"/>
      <c r="E35" s="1473"/>
      <c r="F35" s="1473"/>
      <c r="G35" s="1473"/>
      <c r="H35" s="1473"/>
      <c r="I35" s="1473"/>
      <c r="J35" s="1473"/>
      <c r="K35" s="1473"/>
      <c r="L35" s="1473"/>
      <c r="M35" s="1473"/>
      <c r="N35" s="1473"/>
      <c r="O35" s="1473"/>
      <c r="P35" s="1473"/>
      <c r="Q35" s="1473"/>
      <c r="R35" s="1473"/>
      <c r="S35" s="1473"/>
      <c r="T35" s="1473"/>
    </row>
    <row r="37" spans="1:20" ht="10.5" customHeight="1">
      <c r="A37" s="1464" t="s">
        <v>155</v>
      </c>
      <c r="B37" s="1464"/>
      <c r="C37" s="1464"/>
      <c r="D37" s="1202"/>
      <c r="E37" s="1202"/>
      <c r="F37" s="1202"/>
      <c r="G37" s="1202"/>
      <c r="H37" s="1202"/>
      <c r="I37" s="1202"/>
      <c r="J37" s="1202"/>
      <c r="K37" s="1202"/>
      <c r="L37" s="1202"/>
      <c r="M37" s="1202"/>
      <c r="N37" s="1202"/>
      <c r="O37" s="1202"/>
      <c r="P37" s="1202"/>
      <c r="Q37" s="1202"/>
      <c r="R37" s="1202"/>
      <c r="S37" s="1202"/>
      <c r="T37" s="1202"/>
    </row>
  </sheetData>
  <mergeCells count="8">
    <mergeCell ref="A1:E1"/>
    <mergeCell ref="A37:C37"/>
    <mergeCell ref="G1:H1"/>
    <mergeCell ref="A3:H3"/>
    <mergeCell ref="A31:B31"/>
    <mergeCell ref="A34:P34"/>
    <mergeCell ref="A33:P33"/>
    <mergeCell ref="A35:T35"/>
  </mergeCells>
  <hyperlinks>
    <hyperlink ref="G1:H1" location="Contents!A1" display="back to contents"/>
    <hyperlink ref="A32" r:id="rId1" display="1) The National Statistics definition of alcohol deaths was changed in November 2017 following a consultation exercise.  Figures are shown here on both the old and new basis to preserve the comparability of the time serie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sqref="A1:D1"/>
    </sheetView>
  </sheetViews>
  <sheetFormatPr defaultRowHeight="12.75"/>
  <cols>
    <col min="1" max="2" width="9.140625" style="1218"/>
    <col min="3" max="3" width="13.140625" style="1218" customWidth="1"/>
    <col min="4" max="4" width="13.7109375" style="1218" customWidth="1"/>
    <col min="5" max="5" width="12.7109375" style="1218" customWidth="1"/>
    <col min="6" max="16384" width="9.140625" style="1218"/>
  </cols>
  <sheetData>
    <row r="1" spans="1:14" ht="18" customHeight="1">
      <c r="A1" s="1462" t="s">
        <v>1008</v>
      </c>
      <c r="B1" s="1462"/>
      <c r="C1" s="1462"/>
      <c r="D1" s="1462"/>
      <c r="E1" s="1217"/>
      <c r="F1" s="1463" t="s">
        <v>251</v>
      </c>
      <c r="G1" s="1463"/>
      <c r="H1" s="1230"/>
      <c r="I1" s="1230"/>
      <c r="J1" s="1230"/>
      <c r="K1" s="1230"/>
      <c r="L1" s="1230"/>
      <c r="M1" s="1252"/>
      <c r="N1" s="1252"/>
    </row>
    <row r="2" spans="1:14" ht="12.75" customHeight="1">
      <c r="A2" s="1217"/>
      <c r="B2" s="1217"/>
      <c r="C2" s="1217"/>
      <c r="D2" s="1217"/>
      <c r="E2" s="1217"/>
      <c r="F2" s="1230"/>
      <c r="G2" s="1230"/>
      <c r="H2" s="1230"/>
      <c r="I2" s="1230"/>
      <c r="J2" s="1230"/>
      <c r="K2" s="1230"/>
      <c r="L2" s="1230"/>
      <c r="M2" s="1252"/>
      <c r="N2" s="1252"/>
    </row>
    <row r="3" spans="1:14" ht="14.25">
      <c r="A3" s="1466" t="s">
        <v>1042</v>
      </c>
      <c r="B3" s="1466"/>
      <c r="C3" s="1466"/>
      <c r="D3" s="1466"/>
      <c r="E3" s="1466"/>
      <c r="F3" s="1466"/>
      <c r="G3" s="1466"/>
      <c r="H3" s="1466"/>
      <c r="I3" s="1466"/>
      <c r="J3" s="1466"/>
      <c r="K3" s="1466"/>
      <c r="L3" s="1231"/>
      <c r="M3" s="1231"/>
    </row>
    <row r="4" spans="1:14" ht="15" customHeight="1"/>
    <row r="5" spans="1:14" ht="53.25" customHeight="1">
      <c r="A5" s="1245" t="s">
        <v>5</v>
      </c>
      <c r="B5" s="1245" t="s">
        <v>1014</v>
      </c>
      <c r="C5" s="1245" t="s">
        <v>1041</v>
      </c>
      <c r="D5" s="1245" t="s">
        <v>1040</v>
      </c>
      <c r="E5" s="1245" t="s">
        <v>1011</v>
      </c>
    </row>
    <row r="6" spans="1:14">
      <c r="A6" s="1224">
        <v>1974</v>
      </c>
      <c r="B6" s="1223">
        <v>19028</v>
      </c>
      <c r="C6" s="1222"/>
      <c r="D6" s="1222"/>
      <c r="E6" s="1222">
        <v>71.599999999999994</v>
      </c>
    </row>
    <row r="7" spans="1:14">
      <c r="A7" s="1224">
        <v>1984</v>
      </c>
      <c r="B7" s="1223">
        <v>18107</v>
      </c>
      <c r="C7" s="1222"/>
      <c r="D7" s="1222"/>
      <c r="E7" s="1222">
        <v>72.5</v>
      </c>
    </row>
    <row r="8" spans="1:14">
      <c r="A8" s="1224">
        <v>1994</v>
      </c>
      <c r="B8" s="1223">
        <v>15234</v>
      </c>
      <c r="C8" s="1222">
        <v>398.5</v>
      </c>
      <c r="D8" s="1222">
        <v>183.9</v>
      </c>
      <c r="E8" s="1222">
        <v>75</v>
      </c>
    </row>
    <row r="9" spans="1:14">
      <c r="A9" s="1224">
        <v>2004</v>
      </c>
      <c r="B9" s="1222">
        <v>10.778</v>
      </c>
      <c r="C9" s="1222">
        <v>263.89999999999998</v>
      </c>
      <c r="D9" s="1222">
        <v>98.9</v>
      </c>
      <c r="E9" s="1222">
        <v>77</v>
      </c>
    </row>
    <row r="10" spans="1:14">
      <c r="A10" s="1224">
        <v>2014</v>
      </c>
      <c r="B10" s="1223">
        <v>6872</v>
      </c>
      <c r="C10" s="1222">
        <v>141.5</v>
      </c>
      <c r="D10" s="1222">
        <v>52.5</v>
      </c>
      <c r="E10" s="1222">
        <v>77.5</v>
      </c>
    </row>
    <row r="11" spans="1:14">
      <c r="A11" s="1227">
        <v>2017</v>
      </c>
      <c r="B11" s="1226">
        <v>6727</v>
      </c>
      <c r="C11" s="1225">
        <v>131.80000000000001</v>
      </c>
      <c r="D11" s="1225">
        <v>52</v>
      </c>
      <c r="E11" s="1225">
        <v>76.900000000000006</v>
      </c>
    </row>
    <row r="12" spans="1:14">
      <c r="A12" s="1224"/>
      <c r="B12" s="1223"/>
      <c r="C12" s="1222"/>
      <c r="D12" s="1222"/>
      <c r="E12" s="1222"/>
    </row>
    <row r="13" spans="1:14" ht="10.5" customHeight="1">
      <c r="A13" s="1474" t="s">
        <v>308</v>
      </c>
      <c r="B13" s="1474"/>
      <c r="C13" s="1222"/>
      <c r="D13" s="1222"/>
      <c r="E13" s="1222"/>
    </row>
    <row r="14" spans="1:14" ht="10.5" customHeight="1">
      <c r="A14" s="1467" t="s">
        <v>1039</v>
      </c>
      <c r="B14" s="1467"/>
      <c r="C14" s="1467"/>
      <c r="D14" s="1467"/>
      <c r="E14" s="1467"/>
      <c r="F14" s="1467"/>
      <c r="G14" s="1467"/>
      <c r="H14" s="1467"/>
      <c r="I14" s="1467"/>
      <c r="J14" s="1467"/>
      <c r="K14" s="1467"/>
      <c r="L14" s="1467"/>
    </row>
    <row r="15" spans="1:14" ht="10.5" customHeight="1">
      <c r="A15" s="1467" t="s">
        <v>1009</v>
      </c>
      <c r="B15" s="1467"/>
      <c r="C15" s="1467"/>
      <c r="D15" s="1467"/>
      <c r="E15" s="1467"/>
      <c r="F15" s="1467"/>
      <c r="G15" s="1467"/>
      <c r="H15" s="1467"/>
      <c r="I15" s="1467"/>
      <c r="J15" s="1467"/>
      <c r="K15" s="1467"/>
      <c r="L15" s="1467"/>
      <c r="M15" s="1467"/>
    </row>
    <row r="17" spans="1:3" ht="10.5" customHeight="1">
      <c r="A17" s="1464" t="s">
        <v>155</v>
      </c>
      <c r="B17" s="1464"/>
      <c r="C17" s="1464"/>
    </row>
  </sheetData>
  <mergeCells count="7">
    <mergeCell ref="A17:C17"/>
    <mergeCell ref="A1:D1"/>
    <mergeCell ref="F1:G1"/>
    <mergeCell ref="A3:K3"/>
    <mergeCell ref="A13:B13"/>
    <mergeCell ref="A14:L14"/>
    <mergeCell ref="A15:M15"/>
  </mergeCells>
  <hyperlinks>
    <hyperlink ref="F1:G1" location="Contents!A1" display="back to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sqref="A1:D1"/>
    </sheetView>
  </sheetViews>
  <sheetFormatPr defaultRowHeight="12.75"/>
  <cols>
    <col min="1" max="1" width="9.140625" style="1218"/>
    <col min="2" max="2" width="9.28515625" style="1218" customWidth="1"/>
    <col min="3" max="3" width="13.140625" style="1218" customWidth="1"/>
    <col min="4" max="4" width="13.85546875" style="1218" customWidth="1"/>
    <col min="5" max="5" width="14.5703125" style="1218" customWidth="1"/>
    <col min="6" max="16384" width="9.140625" style="1218"/>
  </cols>
  <sheetData>
    <row r="1" spans="1:14" ht="18" customHeight="1">
      <c r="A1" s="1462" t="s">
        <v>1008</v>
      </c>
      <c r="B1" s="1462"/>
      <c r="C1" s="1462"/>
      <c r="D1" s="1462"/>
      <c r="E1" s="1217"/>
      <c r="F1" s="1463" t="s">
        <v>251</v>
      </c>
      <c r="G1" s="1463"/>
      <c r="H1" s="1230"/>
      <c r="I1" s="1230"/>
      <c r="J1" s="1230"/>
      <c r="K1" s="1230"/>
      <c r="L1" s="1230"/>
      <c r="M1" s="1252"/>
      <c r="N1" s="1252"/>
    </row>
    <row r="2" spans="1:14" ht="12.75" customHeight="1">
      <c r="A2" s="1217"/>
      <c r="B2" s="1217"/>
      <c r="C2" s="1217"/>
      <c r="D2" s="1217"/>
      <c r="E2" s="1217"/>
      <c r="F2" s="1230"/>
      <c r="G2" s="1230"/>
      <c r="H2" s="1230"/>
      <c r="I2" s="1230"/>
      <c r="J2" s="1230"/>
      <c r="K2" s="1230"/>
      <c r="L2" s="1230"/>
      <c r="M2" s="1252"/>
      <c r="N2" s="1252"/>
    </row>
    <row r="3" spans="1:14" ht="14.25">
      <c r="A3" s="1466" t="s">
        <v>1044</v>
      </c>
      <c r="B3" s="1466"/>
      <c r="C3" s="1466"/>
      <c r="D3" s="1466"/>
      <c r="E3" s="1466"/>
      <c r="F3" s="1466"/>
      <c r="G3" s="1466"/>
      <c r="H3" s="1466"/>
      <c r="I3" s="1466"/>
      <c r="J3" s="1466"/>
      <c r="K3" s="1466"/>
      <c r="L3" s="1231"/>
      <c r="M3" s="1231"/>
    </row>
    <row r="4" spans="1:14" ht="15" customHeight="1"/>
    <row r="5" spans="1:14" ht="59.25" customHeight="1">
      <c r="A5" s="1245" t="s">
        <v>5</v>
      </c>
      <c r="B5" s="1245" t="s">
        <v>1014</v>
      </c>
      <c r="C5" s="1245" t="s">
        <v>1041</v>
      </c>
      <c r="D5" s="1245" t="s">
        <v>1040</v>
      </c>
      <c r="E5" s="1245" t="s">
        <v>1011</v>
      </c>
      <c r="F5" s="1212"/>
    </row>
    <row r="6" spans="1:14">
      <c r="A6" s="1224">
        <v>1974</v>
      </c>
      <c r="B6" s="1223">
        <v>10197</v>
      </c>
      <c r="C6" s="1222"/>
      <c r="D6" s="1222"/>
      <c r="E6" s="1222">
        <v>75.5</v>
      </c>
      <c r="F6" s="1212"/>
    </row>
    <row r="7" spans="1:14">
      <c r="A7" s="1224">
        <v>1984</v>
      </c>
      <c r="B7" s="1223">
        <v>8378</v>
      </c>
      <c r="C7" s="1222"/>
      <c r="D7" s="1222"/>
      <c r="E7" s="1222">
        <v>77.400000000000006</v>
      </c>
      <c r="F7" s="1212"/>
    </row>
    <row r="8" spans="1:14">
      <c r="A8" s="1224">
        <v>1994</v>
      </c>
      <c r="B8" s="1223">
        <v>7684</v>
      </c>
      <c r="C8" s="1222">
        <v>214.9</v>
      </c>
      <c r="D8" s="1222">
        <v>56.7</v>
      </c>
      <c r="E8" s="1222">
        <v>79.400000000000006</v>
      </c>
      <c r="F8" s="1212"/>
    </row>
    <row r="9" spans="1:14">
      <c r="A9" s="1224">
        <v>2004</v>
      </c>
      <c r="B9" s="1223">
        <v>6155</v>
      </c>
      <c r="C9" s="1222">
        <v>160.4</v>
      </c>
      <c r="D9" s="1222">
        <v>32</v>
      </c>
      <c r="E9" s="1222">
        <v>81.5</v>
      </c>
      <c r="F9" s="1212"/>
    </row>
    <row r="10" spans="1:14">
      <c r="A10" s="1224">
        <v>2014</v>
      </c>
      <c r="B10" s="1223">
        <v>4123</v>
      </c>
      <c r="C10" s="1222">
        <v>87.4</v>
      </c>
      <c r="D10" s="1222">
        <v>17.399999999999999</v>
      </c>
      <c r="E10" s="1222">
        <v>82.4</v>
      </c>
      <c r="F10" s="1212"/>
    </row>
    <row r="11" spans="1:14">
      <c r="A11" s="1227">
        <v>2017</v>
      </c>
      <c r="B11" s="1226">
        <v>3927</v>
      </c>
      <c r="C11" s="1225">
        <v>79.400000000000006</v>
      </c>
      <c r="D11" s="1225">
        <v>16.399999999999999</v>
      </c>
      <c r="E11" s="1225">
        <v>82.2</v>
      </c>
      <c r="F11" s="1212"/>
    </row>
    <row r="12" spans="1:14">
      <c r="A12" s="1224"/>
      <c r="B12" s="1223"/>
      <c r="C12" s="1222"/>
      <c r="D12" s="1222"/>
      <c r="E12" s="1222"/>
      <c r="F12" s="1212"/>
    </row>
    <row r="13" spans="1:14" ht="10.5" customHeight="1">
      <c r="A13" s="1474" t="s">
        <v>308</v>
      </c>
      <c r="B13" s="1474"/>
      <c r="C13" s="1253"/>
      <c r="D13" s="1253"/>
      <c r="E13" s="1253"/>
    </row>
    <row r="14" spans="1:14">
      <c r="A14" s="1467" t="s">
        <v>1043</v>
      </c>
      <c r="B14" s="1467"/>
      <c r="C14" s="1467"/>
      <c r="D14" s="1467"/>
      <c r="E14" s="1467"/>
      <c r="F14" s="1467"/>
      <c r="G14" s="1467"/>
      <c r="H14" s="1467"/>
      <c r="I14" s="1467"/>
      <c r="J14" s="1467"/>
      <c r="K14" s="1467"/>
    </row>
    <row r="15" spans="1:14" ht="10.5" customHeight="1">
      <c r="A15" s="1475" t="s">
        <v>1009</v>
      </c>
      <c r="B15" s="1475"/>
      <c r="C15" s="1475"/>
      <c r="D15" s="1475"/>
      <c r="E15" s="1475"/>
      <c r="F15" s="1475"/>
      <c r="G15" s="1475"/>
      <c r="H15" s="1475"/>
      <c r="I15" s="1475"/>
      <c r="J15" s="1475"/>
      <c r="K15" s="1475"/>
      <c r="L15" s="1475"/>
      <c r="M15" s="1475"/>
    </row>
    <row r="17" spans="1:3" ht="10.5" customHeight="1">
      <c r="A17" s="1464" t="s">
        <v>155</v>
      </c>
      <c r="B17" s="1464"/>
      <c r="C17" s="1464"/>
    </row>
  </sheetData>
  <mergeCells count="7">
    <mergeCell ref="A17:C17"/>
    <mergeCell ref="A1:D1"/>
    <mergeCell ref="F1:G1"/>
    <mergeCell ref="A14:K14"/>
    <mergeCell ref="A15:M15"/>
    <mergeCell ref="A3:K3"/>
    <mergeCell ref="A13:B13"/>
  </mergeCells>
  <hyperlinks>
    <hyperlink ref="F1:G1" location="Contents!A1" display="back to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sqref="A1:E1"/>
    </sheetView>
  </sheetViews>
  <sheetFormatPr defaultRowHeight="12.75"/>
  <cols>
    <col min="1" max="2" width="9.140625" style="1218"/>
    <col min="3" max="3" width="12.42578125" style="1218" customWidth="1"/>
    <col min="4" max="4" width="12.5703125" style="1218" customWidth="1"/>
    <col min="5" max="5" width="14" style="1218" customWidth="1"/>
    <col min="6" max="16384" width="9.140625" style="1218"/>
  </cols>
  <sheetData>
    <row r="1" spans="1:14" ht="18" customHeight="1">
      <c r="A1" s="1462" t="s">
        <v>1008</v>
      </c>
      <c r="B1" s="1462"/>
      <c r="C1" s="1462"/>
      <c r="D1" s="1462"/>
      <c r="E1" s="1462"/>
      <c r="F1" s="1230"/>
      <c r="G1" s="1230"/>
      <c r="H1" s="1230"/>
      <c r="I1" s="1230"/>
      <c r="J1" s="1230"/>
      <c r="K1" s="1230"/>
      <c r="L1" s="1230"/>
      <c r="M1" s="1476" t="s">
        <v>388</v>
      </c>
      <c r="N1" s="1476"/>
    </row>
    <row r="2" spans="1:14" ht="12.75" customHeight="1">
      <c r="A2" s="1217"/>
      <c r="B2" s="1217"/>
      <c r="C2" s="1217"/>
      <c r="D2" s="1217"/>
      <c r="E2" s="1217"/>
      <c r="F2" s="1230"/>
      <c r="G2" s="1230"/>
      <c r="H2" s="1230"/>
      <c r="I2" s="1230"/>
      <c r="J2" s="1230"/>
      <c r="K2" s="1230"/>
      <c r="L2" s="1230"/>
      <c r="M2" s="1252"/>
      <c r="N2" s="1252"/>
    </row>
    <row r="3" spans="1:14" ht="14.25">
      <c r="A3" s="1466" t="s">
        <v>1046</v>
      </c>
      <c r="B3" s="1466"/>
      <c r="C3" s="1466"/>
      <c r="D3" s="1466"/>
      <c r="E3" s="1466"/>
      <c r="F3" s="1466"/>
      <c r="G3" s="1466"/>
      <c r="H3" s="1466"/>
      <c r="I3" s="1466"/>
      <c r="J3" s="1466"/>
    </row>
    <row r="4" spans="1:14" ht="15" customHeight="1">
      <c r="A4" s="1231"/>
    </row>
    <row r="5" spans="1:14" ht="55.5" customHeight="1">
      <c r="A5" s="1245" t="s">
        <v>5</v>
      </c>
      <c r="B5" s="1245" t="s">
        <v>1014</v>
      </c>
      <c r="C5" s="1245" t="s">
        <v>1041</v>
      </c>
      <c r="D5" s="1245" t="s">
        <v>1040</v>
      </c>
      <c r="E5" s="1245" t="s">
        <v>1011</v>
      </c>
    </row>
    <row r="6" spans="1:14">
      <c r="A6" s="1224">
        <v>1974</v>
      </c>
      <c r="B6" s="1223">
        <v>6285</v>
      </c>
      <c r="C6" s="1222"/>
      <c r="D6" s="1222"/>
      <c r="E6" s="1222">
        <v>71.900000000000006</v>
      </c>
    </row>
    <row r="7" spans="1:14">
      <c r="A7" s="1224">
        <v>1984</v>
      </c>
      <c r="B7" s="1223">
        <v>7099</v>
      </c>
      <c r="C7" s="1222"/>
      <c r="D7" s="1222"/>
      <c r="E7" s="1222">
        <v>76.599999999999994</v>
      </c>
    </row>
    <row r="8" spans="1:14">
      <c r="A8" s="1224">
        <v>1994</v>
      </c>
      <c r="B8" s="1223">
        <v>6981</v>
      </c>
      <c r="C8" s="1222">
        <v>197</v>
      </c>
      <c r="D8" s="1222">
        <v>55.3</v>
      </c>
      <c r="E8" s="1222">
        <v>79</v>
      </c>
    </row>
    <row r="9" spans="1:14">
      <c r="A9" s="1224">
        <v>2004</v>
      </c>
      <c r="B9" s="1223">
        <v>6743</v>
      </c>
      <c r="C9" s="1222">
        <v>172.7</v>
      </c>
      <c r="D9" s="1222">
        <v>47</v>
      </c>
      <c r="E9" s="1222">
        <v>79.8</v>
      </c>
    </row>
    <row r="10" spans="1:14">
      <c r="A10" s="1224">
        <v>2014</v>
      </c>
      <c r="B10" s="1223">
        <v>6706</v>
      </c>
      <c r="C10" s="1222">
        <v>140.4</v>
      </c>
      <c r="D10" s="1222">
        <v>40</v>
      </c>
      <c r="E10" s="1222">
        <v>80.3</v>
      </c>
    </row>
    <row r="11" spans="1:14">
      <c r="A11" s="1227">
        <v>2017</v>
      </c>
      <c r="B11" s="1226">
        <v>6854</v>
      </c>
      <c r="C11" s="1225">
        <v>137.1</v>
      </c>
      <c r="D11" s="1225">
        <v>39</v>
      </c>
      <c r="E11" s="1225">
        <v>80.599999999999994</v>
      </c>
    </row>
    <row r="12" spans="1:14">
      <c r="A12" s="1256"/>
      <c r="B12" s="1223"/>
      <c r="C12" s="1222"/>
      <c r="D12" s="1222"/>
      <c r="E12" s="1222"/>
    </row>
    <row r="13" spans="1:14" ht="10.5" customHeight="1">
      <c r="A13" s="1477" t="s">
        <v>308</v>
      </c>
      <c r="B13" s="1477"/>
      <c r="C13" s="1222"/>
      <c r="D13" s="1222"/>
      <c r="E13" s="1222"/>
    </row>
    <row r="14" spans="1:14" ht="10.5" customHeight="1">
      <c r="A14" s="1467" t="s">
        <v>1045</v>
      </c>
      <c r="B14" s="1467"/>
      <c r="C14" s="1467"/>
      <c r="D14" s="1467"/>
      <c r="E14" s="1467"/>
      <c r="F14" s="1467"/>
      <c r="G14" s="1467"/>
      <c r="H14" s="1467"/>
      <c r="I14" s="1467"/>
      <c r="J14" s="1467"/>
      <c r="K14" s="1467"/>
    </row>
    <row r="15" spans="1:14" ht="10.5" customHeight="1">
      <c r="A15" s="1467" t="s">
        <v>1009</v>
      </c>
      <c r="B15" s="1467"/>
      <c r="C15" s="1467"/>
      <c r="D15" s="1467"/>
      <c r="E15" s="1467"/>
      <c r="F15" s="1467"/>
      <c r="G15" s="1467"/>
      <c r="H15" s="1467"/>
      <c r="I15" s="1467"/>
      <c r="J15" s="1467"/>
      <c r="K15" s="1467"/>
      <c r="L15" s="1467"/>
      <c r="M15" s="1467"/>
    </row>
    <row r="16" spans="1:14">
      <c r="A16" s="1255"/>
    </row>
    <row r="17" spans="1:3" ht="10.5" customHeight="1">
      <c r="A17" s="1464" t="s">
        <v>155</v>
      </c>
      <c r="B17" s="1464"/>
      <c r="C17" s="1464"/>
    </row>
  </sheetData>
  <mergeCells count="7">
    <mergeCell ref="A1:E1"/>
    <mergeCell ref="M1:N1"/>
    <mergeCell ref="A17:C17"/>
    <mergeCell ref="A14:K14"/>
    <mergeCell ref="A15:M15"/>
    <mergeCell ref="A3:J3"/>
    <mergeCell ref="A13:B13"/>
  </mergeCells>
  <hyperlinks>
    <hyperlink ref="M1:N1" location="Contents!A1" display="Back to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sqref="A1:D1"/>
    </sheetView>
  </sheetViews>
  <sheetFormatPr defaultRowHeight="12.75"/>
  <cols>
    <col min="1" max="2" width="9.140625" style="1218"/>
    <col min="3" max="3" width="13.42578125" style="1218" customWidth="1"/>
    <col min="4" max="4" width="13.5703125" style="1218" customWidth="1"/>
    <col min="5" max="5" width="13" style="1218" customWidth="1"/>
    <col min="6" max="16384" width="9.140625" style="1218"/>
  </cols>
  <sheetData>
    <row r="1" spans="1:14" ht="18" customHeight="1">
      <c r="A1" s="1462" t="s">
        <v>1008</v>
      </c>
      <c r="B1" s="1462"/>
      <c r="C1" s="1462"/>
      <c r="D1" s="1462"/>
      <c r="E1" s="1217"/>
      <c r="F1" s="1463" t="s">
        <v>251</v>
      </c>
      <c r="G1" s="1463"/>
      <c r="H1" s="1230"/>
      <c r="I1" s="1230"/>
      <c r="J1" s="1230"/>
      <c r="K1" s="1230"/>
      <c r="L1" s="1230"/>
      <c r="M1" s="1252"/>
      <c r="N1" s="1252"/>
    </row>
    <row r="2" spans="1:14" ht="12.75" customHeight="1">
      <c r="A2" s="1217"/>
      <c r="B2" s="1217"/>
      <c r="C2" s="1217"/>
      <c r="D2" s="1217"/>
      <c r="E2" s="1217"/>
      <c r="F2" s="1230"/>
      <c r="G2" s="1230"/>
      <c r="H2" s="1230"/>
      <c r="I2" s="1230"/>
      <c r="J2" s="1230"/>
      <c r="K2" s="1230"/>
      <c r="L2" s="1230"/>
      <c r="M2" s="1252"/>
      <c r="N2" s="1252"/>
    </row>
    <row r="3" spans="1:14" ht="14.25">
      <c r="A3" s="1466" t="s">
        <v>1049</v>
      </c>
      <c r="B3" s="1466"/>
      <c r="C3" s="1466"/>
      <c r="D3" s="1466"/>
      <c r="E3" s="1466"/>
      <c r="F3" s="1466"/>
      <c r="G3" s="1466"/>
      <c r="H3" s="1466"/>
      <c r="I3" s="1466"/>
      <c r="J3" s="1466"/>
      <c r="K3" s="1466"/>
      <c r="L3" s="1231"/>
      <c r="M3" s="1231"/>
    </row>
    <row r="4" spans="1:14" ht="15" customHeight="1">
      <c r="A4" s="1257"/>
    </row>
    <row r="5" spans="1:14" ht="52.5" customHeight="1">
      <c r="A5" s="1245" t="s">
        <v>5</v>
      </c>
      <c r="B5" s="1245" t="s">
        <v>1014</v>
      </c>
      <c r="C5" s="1245" t="s">
        <v>1041</v>
      </c>
      <c r="D5" s="1245" t="s">
        <v>1040</v>
      </c>
      <c r="E5" s="1245" t="s">
        <v>1011</v>
      </c>
    </row>
    <row r="6" spans="1:14">
      <c r="A6" s="1224">
        <v>1984</v>
      </c>
      <c r="B6" s="1222">
        <v>389</v>
      </c>
      <c r="C6" s="1222"/>
      <c r="D6" s="1222"/>
      <c r="E6" s="1222">
        <v>83.3</v>
      </c>
    </row>
    <row r="7" spans="1:14">
      <c r="A7" s="1224">
        <v>1994</v>
      </c>
      <c r="B7" s="1222" t="s">
        <v>1048</v>
      </c>
      <c r="C7" s="1222">
        <v>19.399999999999999</v>
      </c>
      <c r="D7" s="1222">
        <v>1.6</v>
      </c>
      <c r="E7" s="1222">
        <v>84.8</v>
      </c>
    </row>
    <row r="8" spans="1:14">
      <c r="A8" s="1224">
        <v>2004</v>
      </c>
      <c r="B8" s="1223">
        <v>2354</v>
      </c>
      <c r="C8" s="1222">
        <v>65.599999999999994</v>
      </c>
      <c r="D8" s="1222">
        <v>5.3</v>
      </c>
      <c r="E8" s="1222">
        <v>85.7</v>
      </c>
    </row>
    <row r="9" spans="1:14">
      <c r="A9" s="1224">
        <v>2014</v>
      </c>
      <c r="B9" s="1223">
        <v>4915</v>
      </c>
      <c r="C9" s="1222">
        <v>107.3</v>
      </c>
      <c r="D9" s="1222">
        <v>5.8</v>
      </c>
      <c r="E9" s="1222">
        <v>86.9</v>
      </c>
    </row>
    <row r="10" spans="1:14">
      <c r="A10" s="1227">
        <v>2017</v>
      </c>
      <c r="B10" s="1226">
        <v>6549</v>
      </c>
      <c r="C10" s="1225">
        <v>135.69999999999999</v>
      </c>
      <c r="D10" s="1225">
        <v>7.1</v>
      </c>
      <c r="E10" s="1225">
        <v>86.9</v>
      </c>
    </row>
    <row r="11" spans="1:14">
      <c r="A11" s="1256"/>
      <c r="B11" s="1223"/>
      <c r="C11" s="1222"/>
      <c r="D11" s="1222"/>
      <c r="E11" s="1222"/>
    </row>
    <row r="12" spans="1:14" ht="10.5" customHeight="1">
      <c r="A12" s="1474" t="s">
        <v>308</v>
      </c>
      <c r="B12" s="1474"/>
      <c r="C12" s="1222"/>
      <c r="D12" s="1222"/>
      <c r="E12" s="1222"/>
    </row>
    <row r="13" spans="1:14" ht="10.5" customHeight="1">
      <c r="A13" s="1467" t="s">
        <v>1047</v>
      </c>
      <c r="B13" s="1467"/>
      <c r="C13" s="1467"/>
      <c r="D13" s="1467"/>
      <c r="E13" s="1467"/>
      <c r="F13" s="1467"/>
      <c r="G13" s="1467"/>
      <c r="H13" s="1467"/>
      <c r="I13" s="1467"/>
      <c r="J13" s="1467"/>
      <c r="K13" s="1467"/>
    </row>
    <row r="14" spans="1:14" ht="10.5" customHeight="1">
      <c r="A14" s="1251" t="s">
        <v>1009</v>
      </c>
    </row>
    <row r="15" spans="1:14">
      <c r="A15" s="1255"/>
    </row>
    <row r="16" spans="1:14" ht="10.5" customHeight="1">
      <c r="A16" s="1464" t="s">
        <v>155</v>
      </c>
      <c r="B16" s="1464"/>
      <c r="C16" s="1464"/>
    </row>
  </sheetData>
  <mergeCells count="6">
    <mergeCell ref="A16:C16"/>
    <mergeCell ref="A1:D1"/>
    <mergeCell ref="F1:G1"/>
    <mergeCell ref="A3:K3"/>
    <mergeCell ref="A12:B12"/>
    <mergeCell ref="A13:K13"/>
  </mergeCells>
  <hyperlinks>
    <hyperlink ref="F1:G1" location="Contents!A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workbookViewId="0">
      <selection sqref="A1:D1"/>
    </sheetView>
  </sheetViews>
  <sheetFormatPr defaultColWidth="9.140625" defaultRowHeight="12.75"/>
  <cols>
    <col min="1" max="1" width="9.140625" style="280"/>
    <col min="2" max="2" width="14.42578125" style="251" customWidth="1"/>
    <col min="3" max="3" width="11.85546875" style="247" customWidth="1"/>
    <col min="4" max="4" width="17.140625" style="247" customWidth="1"/>
    <col min="5" max="5" width="4.5703125" style="247" bestFit="1" customWidth="1"/>
    <col min="6" max="6" width="13.5703125" style="252" customWidth="1"/>
    <col min="7" max="7" width="7.140625" style="247" customWidth="1"/>
    <col min="8" max="16384" width="9.140625" style="247"/>
  </cols>
  <sheetData>
    <row r="1" spans="1:12" ht="18" customHeight="1">
      <c r="A1" s="1384" t="s">
        <v>220</v>
      </c>
      <c r="B1" s="1388"/>
      <c r="C1" s="1388"/>
      <c r="D1" s="1388"/>
      <c r="F1" s="238" t="s">
        <v>251</v>
      </c>
      <c r="G1" s="238"/>
    </row>
    <row r="2" spans="1:12" ht="12.75" customHeight="1">
      <c r="A2" s="239"/>
      <c r="B2" s="248"/>
      <c r="C2" s="248"/>
      <c r="D2" s="248"/>
      <c r="E2" s="238"/>
      <c r="F2" s="238"/>
      <c r="G2" s="239"/>
    </row>
    <row r="3" spans="1:12" ht="18" customHeight="1">
      <c r="A3" s="1389" t="s">
        <v>150</v>
      </c>
      <c r="B3" s="1389"/>
      <c r="C3" s="1389"/>
      <c r="D3" s="1389"/>
      <c r="E3" s="1389"/>
      <c r="F3" s="1389"/>
      <c r="G3" s="249"/>
    </row>
    <row r="4" spans="1:12" ht="15" customHeight="1">
      <c r="A4" s="250"/>
    </row>
    <row r="5" spans="1:12" s="254" customFormat="1" ht="27.75" customHeight="1">
      <c r="A5" s="253" t="s">
        <v>65</v>
      </c>
      <c r="B5" s="253" t="s">
        <v>66</v>
      </c>
      <c r="C5" s="253" t="s">
        <v>68</v>
      </c>
      <c r="D5" s="253" t="s">
        <v>67</v>
      </c>
      <c r="F5" s="255"/>
      <c r="I5" s="17"/>
      <c r="J5" s="17"/>
      <c r="K5" s="18"/>
      <c r="L5" s="17"/>
    </row>
    <row r="6" spans="1:12" s="258" customFormat="1" ht="15" customHeight="1">
      <c r="A6" s="256">
        <v>1971</v>
      </c>
      <c r="B6" s="61" t="s">
        <v>78</v>
      </c>
      <c r="C6" s="257">
        <v>-21700</v>
      </c>
      <c r="D6" s="257">
        <v>26100</v>
      </c>
      <c r="F6" s="259"/>
      <c r="G6" s="260"/>
      <c r="H6" s="96"/>
      <c r="I6" s="94"/>
      <c r="J6" s="94"/>
      <c r="K6" s="95"/>
      <c r="L6" s="94"/>
    </row>
    <row r="7" spans="1:12" s="258" customFormat="1" ht="15" customHeight="1">
      <c r="A7" s="256">
        <v>1972</v>
      </c>
      <c r="B7" s="261" t="s">
        <v>79</v>
      </c>
      <c r="C7" s="257">
        <v>-27600</v>
      </c>
      <c r="D7" s="257">
        <v>18800</v>
      </c>
      <c r="F7" s="259"/>
      <c r="G7" s="260"/>
      <c r="H7" s="96"/>
      <c r="I7" s="94"/>
      <c r="J7" s="94"/>
      <c r="K7" s="95"/>
      <c r="L7" s="94"/>
    </row>
    <row r="8" spans="1:12" s="258" customFormat="1" ht="15" customHeight="1">
      <c r="A8" s="256">
        <v>1973</v>
      </c>
      <c r="B8" s="261" t="s">
        <v>80</v>
      </c>
      <c r="C8" s="257">
        <v>-10700</v>
      </c>
      <c r="D8" s="257">
        <v>12400</v>
      </c>
      <c r="F8" s="259"/>
      <c r="G8" s="260"/>
      <c r="I8" s="94"/>
      <c r="J8" s="94"/>
      <c r="K8" s="95"/>
      <c r="L8" s="94"/>
    </row>
    <row r="9" spans="1:12" s="258" customFormat="1" ht="15" customHeight="1">
      <c r="A9" s="256">
        <v>1974</v>
      </c>
      <c r="B9" s="261" t="s">
        <v>81</v>
      </c>
      <c r="C9" s="257">
        <v>-2000</v>
      </c>
      <c r="D9" s="257">
        <v>6800</v>
      </c>
      <c r="F9" s="259"/>
      <c r="G9" s="260"/>
      <c r="I9" s="94"/>
      <c r="J9" s="94"/>
      <c r="K9" s="95"/>
      <c r="L9" s="94"/>
    </row>
    <row r="10" spans="1:12" s="258" customFormat="1" ht="15" customHeight="1">
      <c r="A10" s="256">
        <v>1975</v>
      </c>
      <c r="B10" s="261" t="s">
        <v>82</v>
      </c>
      <c r="C10" s="257">
        <v>-19000</v>
      </c>
      <c r="D10" s="257">
        <v>4600</v>
      </c>
      <c r="F10" s="259"/>
      <c r="G10" s="260"/>
      <c r="I10" s="94"/>
      <c r="J10" s="94"/>
      <c r="K10" s="95"/>
      <c r="L10" s="94"/>
    </row>
    <row r="11" spans="1:12" s="258" customFormat="1" ht="15" customHeight="1">
      <c r="A11" s="256">
        <v>1976</v>
      </c>
      <c r="B11" s="261" t="s">
        <v>83</v>
      </c>
      <c r="C11" s="257">
        <v>-4800</v>
      </c>
      <c r="D11" s="257">
        <v>2700</v>
      </c>
      <c r="F11" s="259"/>
      <c r="G11" s="260"/>
      <c r="I11" s="94"/>
      <c r="J11" s="94"/>
      <c r="K11" s="95"/>
      <c r="L11" s="94"/>
    </row>
    <row r="12" spans="1:12" s="258" customFormat="1" ht="15" customHeight="1">
      <c r="A12" s="256">
        <v>1977</v>
      </c>
      <c r="B12" s="261" t="s">
        <v>84</v>
      </c>
      <c r="C12" s="257">
        <v>-9800</v>
      </c>
      <c r="D12" s="257">
        <v>-1100</v>
      </c>
      <c r="F12" s="259"/>
      <c r="G12" s="260"/>
      <c r="I12" s="94"/>
      <c r="J12" s="94"/>
      <c r="K12" s="95"/>
      <c r="L12" s="94"/>
    </row>
    <row r="13" spans="1:12" s="258" customFormat="1" ht="15" customHeight="1">
      <c r="A13" s="256">
        <v>1978</v>
      </c>
      <c r="B13" s="262" t="s">
        <v>85</v>
      </c>
      <c r="C13" s="257">
        <v>-16300</v>
      </c>
      <c r="D13" s="257">
        <v>-1000</v>
      </c>
      <c r="F13" s="259"/>
      <c r="G13" s="260"/>
      <c r="I13" s="94"/>
      <c r="J13" s="94"/>
      <c r="K13" s="95"/>
      <c r="L13" s="94"/>
    </row>
    <row r="14" spans="1:12" s="258" customFormat="1" ht="15" customHeight="1">
      <c r="A14" s="256">
        <v>1979</v>
      </c>
      <c r="B14" s="262" t="s">
        <v>86</v>
      </c>
      <c r="C14" s="257">
        <v>-14600</v>
      </c>
      <c r="D14" s="257">
        <v>1800</v>
      </c>
      <c r="F14" s="259"/>
      <c r="I14" s="94"/>
      <c r="J14" s="94"/>
      <c r="K14" s="95"/>
      <c r="L14" s="94"/>
    </row>
    <row r="15" spans="1:12" s="258" customFormat="1" ht="15" customHeight="1">
      <c r="A15" s="256">
        <v>1980</v>
      </c>
      <c r="B15" s="262" t="s">
        <v>87</v>
      </c>
      <c r="C15" s="257">
        <v>-16300</v>
      </c>
      <c r="D15" s="257">
        <v>4300</v>
      </c>
      <c r="F15" s="259"/>
      <c r="I15" s="94"/>
      <c r="J15" s="94"/>
      <c r="K15" s="95"/>
      <c r="L15" s="94"/>
    </row>
    <row r="16" spans="1:12" s="258" customFormat="1" ht="15" customHeight="1">
      <c r="A16" s="256">
        <v>1981</v>
      </c>
      <c r="B16" s="262" t="s">
        <v>88</v>
      </c>
      <c r="C16" s="257">
        <v>-23100</v>
      </c>
      <c r="D16" s="257">
        <v>6600</v>
      </c>
      <c r="F16" s="259"/>
      <c r="I16" s="94"/>
      <c r="J16" s="94"/>
      <c r="K16" s="95"/>
      <c r="L16" s="94"/>
    </row>
    <row r="17" spans="1:11" s="258" customFormat="1" ht="15" customHeight="1">
      <c r="A17" s="256">
        <v>1982</v>
      </c>
      <c r="B17" s="262" t="s">
        <v>89</v>
      </c>
      <c r="C17" s="257">
        <v>-16900</v>
      </c>
      <c r="D17" s="257">
        <v>1500</v>
      </c>
      <c r="F17" s="263"/>
      <c r="H17" s="94"/>
      <c r="I17" s="94"/>
      <c r="J17" s="95"/>
      <c r="K17" s="94"/>
    </row>
    <row r="18" spans="1:11" s="258" customFormat="1" ht="15" customHeight="1">
      <c r="A18" s="256">
        <v>1983</v>
      </c>
      <c r="B18" s="262" t="s">
        <v>90</v>
      </c>
      <c r="C18" s="257">
        <v>-19700</v>
      </c>
      <c r="D18" s="257">
        <v>1800</v>
      </c>
      <c r="F18" s="263"/>
      <c r="H18" s="247"/>
      <c r="I18" s="94"/>
      <c r="J18" s="95"/>
      <c r="K18" s="94"/>
    </row>
    <row r="19" spans="1:11" s="258" customFormat="1" ht="15" customHeight="1">
      <c r="A19" s="256">
        <v>1984</v>
      </c>
      <c r="B19" s="262" t="s">
        <v>91</v>
      </c>
      <c r="C19" s="257">
        <v>-12000</v>
      </c>
      <c r="D19" s="257">
        <v>1400</v>
      </c>
      <c r="F19" s="263"/>
      <c r="H19" s="247"/>
      <c r="I19" s="94"/>
      <c r="J19" s="95"/>
      <c r="K19" s="94"/>
    </row>
    <row r="20" spans="1:11" s="258" customFormat="1" ht="15" customHeight="1">
      <c r="A20" s="256">
        <v>1985</v>
      </c>
      <c r="B20" s="262" t="s">
        <v>92</v>
      </c>
      <c r="C20" s="257">
        <v>-15000</v>
      </c>
      <c r="D20" s="257">
        <v>3700</v>
      </c>
      <c r="F20" s="263"/>
      <c r="H20" s="247"/>
      <c r="I20" s="94"/>
      <c r="J20" s="95"/>
      <c r="K20" s="94"/>
    </row>
    <row r="21" spans="1:11" ht="15" customHeight="1">
      <c r="A21" s="264">
        <v>1986</v>
      </c>
      <c r="B21" s="251" t="s">
        <v>93</v>
      </c>
      <c r="C21" s="265">
        <v>-17600</v>
      </c>
      <c r="D21" s="265">
        <v>1600</v>
      </c>
      <c r="F21" s="263"/>
      <c r="I21" s="17"/>
      <c r="J21" s="18"/>
      <c r="K21" s="17"/>
    </row>
    <row r="22" spans="1:11" ht="15" customHeight="1">
      <c r="A22" s="264">
        <v>1987</v>
      </c>
      <c r="B22" s="251" t="s">
        <v>94</v>
      </c>
      <c r="C22" s="265">
        <v>-18000</v>
      </c>
      <c r="D22" s="265">
        <v>4700</v>
      </c>
      <c r="F22" s="263"/>
      <c r="I22" s="17"/>
      <c r="J22" s="18"/>
      <c r="K22" s="17"/>
    </row>
    <row r="23" spans="1:11" ht="15" customHeight="1">
      <c r="A23" s="264">
        <v>1988</v>
      </c>
      <c r="B23" s="251" t="s">
        <v>95</v>
      </c>
      <c r="C23" s="265">
        <v>-27200</v>
      </c>
      <c r="D23" s="265">
        <v>4900</v>
      </c>
      <c r="F23" s="263"/>
      <c r="I23" s="17"/>
      <c r="J23" s="18"/>
      <c r="K23" s="17"/>
    </row>
    <row r="24" spans="1:11" ht="15" customHeight="1">
      <c r="A24" s="264">
        <v>1989</v>
      </c>
      <c r="B24" s="251" t="s">
        <v>96</v>
      </c>
      <c r="C24" s="265">
        <v>-2900</v>
      </c>
      <c r="D24" s="265">
        <v>3100</v>
      </c>
      <c r="F24" s="263"/>
      <c r="I24" s="17"/>
      <c r="J24" s="18"/>
      <c r="K24" s="17"/>
    </row>
    <row r="25" spans="1:11" ht="15" customHeight="1">
      <c r="A25" s="264">
        <v>1990</v>
      </c>
      <c r="B25" s="251" t="s">
        <v>97</v>
      </c>
      <c r="C25" s="265">
        <v>5000</v>
      </c>
      <c r="D25" s="265">
        <v>-1400</v>
      </c>
      <c r="F25" s="263"/>
      <c r="I25" s="17"/>
      <c r="J25" s="18"/>
      <c r="K25" s="17"/>
    </row>
    <row r="26" spans="1:11" ht="15" customHeight="1">
      <c r="A26" s="266">
        <v>1991</v>
      </c>
      <c r="B26" s="266" t="s">
        <v>98</v>
      </c>
      <c r="C26" s="93">
        <v>-1900</v>
      </c>
      <c r="D26" s="267">
        <v>5800</v>
      </c>
      <c r="F26" s="263"/>
      <c r="I26" s="17"/>
      <c r="J26" s="18"/>
      <c r="K26" s="17"/>
    </row>
    <row r="27" spans="1:11" ht="15" customHeight="1">
      <c r="A27" s="266">
        <v>1992</v>
      </c>
      <c r="B27" s="266" t="s">
        <v>99</v>
      </c>
      <c r="C27" s="93">
        <v>-1900</v>
      </c>
      <c r="D27" s="267">
        <v>5900</v>
      </c>
      <c r="F27" s="263"/>
      <c r="I27" s="17"/>
      <c r="J27" s="18"/>
      <c r="K27" s="17"/>
    </row>
    <row r="28" spans="1:11" ht="15" customHeight="1">
      <c r="A28" s="266">
        <v>1993</v>
      </c>
      <c r="B28" s="266" t="s">
        <v>100</v>
      </c>
      <c r="C28" s="93">
        <v>4700</v>
      </c>
      <c r="D28" s="267">
        <v>2400</v>
      </c>
      <c r="F28" s="263"/>
      <c r="I28" s="17"/>
      <c r="J28" s="18"/>
      <c r="K28" s="17"/>
    </row>
    <row r="29" spans="1:11" ht="15" customHeight="1">
      <c r="A29" s="266">
        <v>1994</v>
      </c>
      <c r="B29" s="266" t="s">
        <v>101</v>
      </c>
      <c r="C29" s="93">
        <v>9400</v>
      </c>
      <c r="D29" s="267">
        <v>500</v>
      </c>
      <c r="F29" s="263"/>
      <c r="I29" s="17"/>
      <c r="J29" s="18"/>
      <c r="K29" s="17"/>
    </row>
    <row r="30" spans="1:11" ht="15" customHeight="1">
      <c r="A30" s="266">
        <v>1995</v>
      </c>
      <c r="B30" s="266" t="s">
        <v>102</v>
      </c>
      <c r="C30" s="93">
        <v>2400</v>
      </c>
      <c r="D30" s="267">
        <v>900</v>
      </c>
      <c r="F30" s="263"/>
      <c r="I30" s="17"/>
      <c r="J30" s="18"/>
      <c r="K30" s="17"/>
    </row>
    <row r="31" spans="1:11" ht="15" customHeight="1">
      <c r="A31" s="266">
        <v>1996</v>
      </c>
      <c r="B31" s="266" t="s">
        <v>103</v>
      </c>
      <c r="C31" s="93">
        <v>-7200</v>
      </c>
      <c r="D31" s="267">
        <v>-2300</v>
      </c>
      <c r="F31" s="263"/>
      <c r="I31" s="17"/>
      <c r="J31" s="18"/>
      <c r="K31" s="17"/>
    </row>
    <row r="32" spans="1:11" ht="15" customHeight="1">
      <c r="A32" s="266">
        <v>1997</v>
      </c>
      <c r="B32" s="266" t="s">
        <v>104</v>
      </c>
      <c r="C32" s="93">
        <v>-7500</v>
      </c>
      <c r="D32" s="267">
        <v>100</v>
      </c>
      <c r="F32" s="263"/>
      <c r="I32" s="17"/>
      <c r="J32" s="18"/>
      <c r="K32" s="17"/>
    </row>
    <row r="33" spans="1:10" ht="15" customHeight="1">
      <c r="A33" s="266">
        <v>1998</v>
      </c>
      <c r="B33" s="266" t="s">
        <v>105</v>
      </c>
      <c r="C33" s="93">
        <v>-5700</v>
      </c>
      <c r="D33" s="267">
        <v>-500</v>
      </c>
      <c r="F33" s="263"/>
      <c r="G33" s="17"/>
      <c r="I33" s="18"/>
      <c r="J33" s="17"/>
    </row>
    <row r="34" spans="1:10" ht="15" customHeight="1">
      <c r="A34" s="266">
        <v>1999</v>
      </c>
      <c r="B34" s="266" t="s">
        <v>106</v>
      </c>
      <c r="C34" s="93">
        <v>-2200</v>
      </c>
      <c r="D34" s="267">
        <v>-3700</v>
      </c>
      <c r="F34" s="263"/>
      <c r="G34" s="17"/>
      <c r="I34" s="18"/>
      <c r="J34" s="17"/>
    </row>
    <row r="35" spans="1:10" ht="15" customHeight="1">
      <c r="A35" s="266">
        <v>2000</v>
      </c>
      <c r="B35" s="266" t="s">
        <v>107</v>
      </c>
      <c r="C35" s="93">
        <v>-3600</v>
      </c>
      <c r="D35" s="267">
        <v>-5700</v>
      </c>
      <c r="F35" s="263"/>
      <c r="G35" s="17"/>
      <c r="I35" s="18"/>
      <c r="J35" s="17"/>
    </row>
    <row r="36" spans="1:10" ht="15" customHeight="1">
      <c r="A36" s="266">
        <v>2001</v>
      </c>
      <c r="B36" s="266" t="s">
        <v>108</v>
      </c>
      <c r="C36" s="93">
        <v>5200</v>
      </c>
      <c r="D36" s="267">
        <v>-3900</v>
      </c>
      <c r="F36" s="263"/>
      <c r="G36" s="17"/>
      <c r="I36" s="18"/>
      <c r="J36" s="17"/>
    </row>
    <row r="37" spans="1:10" ht="15" customHeight="1">
      <c r="A37" s="268">
        <v>2002</v>
      </c>
      <c r="B37" s="268" t="s">
        <v>25</v>
      </c>
      <c r="C37" s="269">
        <v>6300</v>
      </c>
      <c r="D37" s="269">
        <v>-6100</v>
      </c>
      <c r="F37" s="263"/>
      <c r="G37" s="17"/>
      <c r="I37" s="18"/>
      <c r="J37" s="17"/>
    </row>
    <row r="38" spans="1:10" ht="15" customHeight="1">
      <c r="A38" s="268">
        <v>2003</v>
      </c>
      <c r="B38" s="268" t="s">
        <v>26</v>
      </c>
      <c r="C38" s="269">
        <v>5600</v>
      </c>
      <c r="D38" s="269">
        <v>-6500</v>
      </c>
      <c r="F38" s="263"/>
      <c r="G38" s="17"/>
      <c r="I38" s="18"/>
      <c r="J38" s="17"/>
    </row>
    <row r="39" spans="1:10" ht="15" customHeight="1">
      <c r="A39" s="268">
        <v>2004</v>
      </c>
      <c r="B39" s="268" t="s">
        <v>27</v>
      </c>
      <c r="C39" s="269">
        <v>18600</v>
      </c>
      <c r="D39" s="269">
        <v>-4000</v>
      </c>
      <c r="F39" s="263"/>
      <c r="G39" s="17"/>
      <c r="I39" s="18"/>
      <c r="J39" s="17"/>
    </row>
    <row r="40" spans="1:10" ht="15" customHeight="1">
      <c r="A40" s="268">
        <v>2005</v>
      </c>
      <c r="B40" s="268" t="s">
        <v>28</v>
      </c>
      <c r="C40" s="269">
        <v>25300</v>
      </c>
      <c r="D40" s="269">
        <v>-2300</v>
      </c>
      <c r="F40" s="263"/>
      <c r="G40" s="17"/>
      <c r="I40" s="18"/>
      <c r="J40" s="17"/>
    </row>
    <row r="41" spans="1:10" ht="15" customHeight="1">
      <c r="A41" s="268">
        <v>2006</v>
      </c>
      <c r="B41" s="268" t="s">
        <v>29</v>
      </c>
      <c r="C41" s="269">
        <v>18800</v>
      </c>
      <c r="D41" s="269">
        <v>-300</v>
      </c>
      <c r="F41" s="263"/>
      <c r="G41" s="17"/>
      <c r="I41" s="18"/>
      <c r="J41" s="17"/>
    </row>
    <row r="42" spans="1:10" ht="15" customHeight="1">
      <c r="A42" s="268">
        <v>2007</v>
      </c>
      <c r="B42" s="268" t="s">
        <v>30</v>
      </c>
      <c r="C42" s="269">
        <v>33000</v>
      </c>
      <c r="D42" s="269">
        <v>1100</v>
      </c>
      <c r="F42" s="263"/>
      <c r="G42" s="17"/>
      <c r="I42" s="18"/>
      <c r="J42" s="17"/>
    </row>
    <row r="43" spans="1:10" ht="15" customHeight="1">
      <c r="A43" s="268">
        <v>2008</v>
      </c>
      <c r="B43" s="268" t="s">
        <v>31</v>
      </c>
      <c r="C43" s="269">
        <v>26400</v>
      </c>
      <c r="D43" s="269">
        <v>3900</v>
      </c>
      <c r="F43" s="263"/>
      <c r="G43" s="17"/>
      <c r="I43" s="18"/>
      <c r="J43" s="17"/>
    </row>
    <row r="44" spans="1:10" ht="15" customHeight="1">
      <c r="A44" s="268">
        <v>2009</v>
      </c>
      <c r="B44" s="268" t="s">
        <v>32</v>
      </c>
      <c r="C44" s="269">
        <v>24400</v>
      </c>
      <c r="D44" s="269">
        <v>4600</v>
      </c>
      <c r="E44" s="18"/>
      <c r="F44" s="263"/>
      <c r="G44" s="17"/>
      <c r="I44" s="18"/>
      <c r="J44" s="17"/>
    </row>
    <row r="45" spans="1:10" ht="13.5" customHeight="1">
      <c r="A45" s="268">
        <v>2010</v>
      </c>
      <c r="B45" s="268" t="s">
        <v>33</v>
      </c>
      <c r="C45" s="269">
        <v>26100</v>
      </c>
      <c r="D45" s="269">
        <v>5200</v>
      </c>
      <c r="E45" s="18"/>
      <c r="F45" s="263"/>
      <c r="G45" s="18"/>
      <c r="I45" s="18"/>
      <c r="J45" s="18"/>
    </row>
    <row r="46" spans="1:10" ht="13.5" customHeight="1">
      <c r="A46" s="268">
        <v>2011</v>
      </c>
      <c r="B46" s="270" t="s">
        <v>34</v>
      </c>
      <c r="C46" s="269">
        <v>30200</v>
      </c>
      <c r="D46" s="269">
        <v>4800</v>
      </c>
      <c r="E46" s="240"/>
      <c r="F46" s="263"/>
      <c r="G46" s="18"/>
      <c r="I46" s="18"/>
      <c r="J46" s="18"/>
    </row>
    <row r="47" spans="1:10" ht="13.5" customHeight="1">
      <c r="A47" s="268">
        <v>2012</v>
      </c>
      <c r="B47" s="268" t="s">
        <v>35</v>
      </c>
      <c r="C47" s="269">
        <v>12700</v>
      </c>
      <c r="D47" s="269">
        <v>4200</v>
      </c>
      <c r="E47" s="240"/>
      <c r="F47" s="263"/>
    </row>
    <row r="48" spans="1:10" ht="13.5" customHeight="1">
      <c r="A48" s="268">
        <v>2013</v>
      </c>
      <c r="B48" s="270" t="s">
        <v>36</v>
      </c>
      <c r="C48" s="269">
        <v>10000</v>
      </c>
      <c r="D48" s="269">
        <v>900</v>
      </c>
      <c r="E48" s="240"/>
      <c r="F48" s="263"/>
    </row>
    <row r="49" spans="1:6" ht="13.5" customHeight="1">
      <c r="A49" s="268">
        <v>2014</v>
      </c>
      <c r="B49" s="268" t="s">
        <v>37</v>
      </c>
      <c r="C49" s="269">
        <v>17600</v>
      </c>
      <c r="D49" s="269">
        <v>3500</v>
      </c>
      <c r="E49" s="240"/>
      <c r="F49" s="263"/>
    </row>
    <row r="50" spans="1:6" ht="13.5" customHeight="1">
      <c r="A50" s="251">
        <v>2015</v>
      </c>
      <c r="B50" s="270" t="s">
        <v>38</v>
      </c>
      <c r="C50" s="269">
        <v>28000</v>
      </c>
      <c r="D50" s="269">
        <v>-2032</v>
      </c>
      <c r="E50" s="240"/>
      <c r="F50" s="263"/>
    </row>
    <row r="51" spans="1:6" ht="13.5" customHeight="1">
      <c r="A51" s="262">
        <v>2016</v>
      </c>
      <c r="B51" s="268" t="s">
        <v>39</v>
      </c>
      <c r="C51" s="271">
        <v>31700</v>
      </c>
      <c r="D51" s="272">
        <v>-800</v>
      </c>
      <c r="F51" s="263"/>
    </row>
    <row r="52" spans="1:6" ht="13.5" customHeight="1">
      <c r="A52" s="273">
        <v>2017</v>
      </c>
      <c r="B52" s="274" t="s">
        <v>40</v>
      </c>
      <c r="C52" s="275">
        <v>23900</v>
      </c>
      <c r="D52" s="276">
        <v>-3800</v>
      </c>
      <c r="F52" s="263"/>
    </row>
    <row r="53" spans="1:6" ht="13.5" customHeight="1">
      <c r="A53" s="262">
        <v>2018</v>
      </c>
      <c r="B53" s="268" t="s">
        <v>41</v>
      </c>
      <c r="C53" s="272">
        <v>23500</v>
      </c>
      <c r="D53" s="269">
        <v>-400</v>
      </c>
      <c r="F53" s="263"/>
    </row>
    <row r="54" spans="1:6" ht="13.5" customHeight="1">
      <c r="A54" s="262">
        <v>2019</v>
      </c>
      <c r="B54" s="268" t="s">
        <v>42</v>
      </c>
      <c r="C54" s="272">
        <v>21500</v>
      </c>
      <c r="D54" s="269">
        <v>-300</v>
      </c>
      <c r="F54" s="263"/>
    </row>
    <row r="55" spans="1:6" ht="13.5" customHeight="1">
      <c r="A55" s="262">
        <v>2020</v>
      </c>
      <c r="B55" s="268" t="s">
        <v>43</v>
      </c>
      <c r="C55" s="272">
        <v>20400</v>
      </c>
      <c r="D55" s="269">
        <v>-200</v>
      </c>
      <c r="F55" s="263"/>
    </row>
    <row r="56" spans="1:6" ht="13.5" customHeight="1">
      <c r="A56" s="262">
        <v>2021</v>
      </c>
      <c r="B56" s="268" t="s">
        <v>44</v>
      </c>
      <c r="C56" s="272">
        <v>18000</v>
      </c>
      <c r="D56" s="269">
        <v>-100</v>
      </c>
      <c r="F56" s="263"/>
    </row>
    <row r="57" spans="1:6" ht="13.5" customHeight="1">
      <c r="A57" s="262">
        <v>2022</v>
      </c>
      <c r="B57" s="268" t="s">
        <v>45</v>
      </c>
      <c r="C57" s="272">
        <v>15500</v>
      </c>
      <c r="D57" s="269">
        <v>-200</v>
      </c>
      <c r="F57" s="263"/>
    </row>
    <row r="58" spans="1:6" ht="13.5" customHeight="1">
      <c r="A58" s="262">
        <v>2023</v>
      </c>
      <c r="B58" s="268" t="s">
        <v>46</v>
      </c>
      <c r="C58" s="272">
        <v>14500</v>
      </c>
      <c r="D58" s="269">
        <v>-300</v>
      </c>
      <c r="F58" s="263"/>
    </row>
    <row r="59" spans="1:6" ht="13.5" customHeight="1">
      <c r="A59" s="262">
        <v>2024</v>
      </c>
      <c r="B59" s="268" t="s">
        <v>47</v>
      </c>
      <c r="C59" s="272">
        <v>14600</v>
      </c>
      <c r="D59" s="269">
        <v>-600</v>
      </c>
      <c r="F59" s="263"/>
    </row>
    <row r="60" spans="1:6" ht="13.5" customHeight="1">
      <c r="A60" s="262">
        <v>2025</v>
      </c>
      <c r="B60" s="268" t="s">
        <v>48</v>
      </c>
      <c r="C60" s="272">
        <v>14700</v>
      </c>
      <c r="D60" s="269">
        <v>-1000</v>
      </c>
      <c r="F60" s="263"/>
    </row>
    <row r="61" spans="1:6" ht="13.5" customHeight="1">
      <c r="A61" s="262">
        <v>2026</v>
      </c>
      <c r="B61" s="268" t="s">
        <v>49</v>
      </c>
      <c r="C61" s="272">
        <v>14800</v>
      </c>
      <c r="D61" s="269">
        <v>-1600</v>
      </c>
      <c r="F61" s="263"/>
    </row>
    <row r="62" spans="1:6" ht="13.5" customHeight="1">
      <c r="A62" s="262">
        <v>2027</v>
      </c>
      <c r="B62" s="268" t="s">
        <v>50</v>
      </c>
      <c r="C62" s="272">
        <v>14900</v>
      </c>
      <c r="D62" s="269">
        <v>-2200</v>
      </c>
      <c r="F62" s="263"/>
    </row>
    <row r="63" spans="1:6" ht="13.5" customHeight="1">
      <c r="A63" s="262">
        <v>2028</v>
      </c>
      <c r="B63" s="268" t="s">
        <v>51</v>
      </c>
      <c r="C63" s="272">
        <v>15000</v>
      </c>
      <c r="D63" s="269">
        <v>-2900</v>
      </c>
      <c r="F63" s="263"/>
    </row>
    <row r="64" spans="1:6" ht="13.5" customHeight="1">
      <c r="A64" s="262">
        <v>2029</v>
      </c>
      <c r="B64" s="268" t="s">
        <v>52</v>
      </c>
      <c r="C64" s="272">
        <v>15000</v>
      </c>
      <c r="D64" s="269">
        <v>-3600</v>
      </c>
      <c r="F64" s="263"/>
    </row>
    <row r="65" spans="1:6" ht="13.5" customHeight="1">
      <c r="A65" s="262">
        <v>2030</v>
      </c>
      <c r="B65" s="268" t="s">
        <v>53</v>
      </c>
      <c r="C65" s="272">
        <v>14900</v>
      </c>
      <c r="D65" s="269">
        <v>-4400</v>
      </c>
      <c r="F65" s="263"/>
    </row>
    <row r="66" spans="1:6" ht="13.5" customHeight="1">
      <c r="A66" s="262">
        <v>2031</v>
      </c>
      <c r="B66" s="268" t="s">
        <v>54</v>
      </c>
      <c r="C66" s="272">
        <v>14900</v>
      </c>
      <c r="D66" s="269">
        <v>-5200</v>
      </c>
      <c r="F66" s="263"/>
    </row>
    <row r="67" spans="1:6" ht="13.5" customHeight="1">
      <c r="A67" s="262">
        <v>2032</v>
      </c>
      <c r="B67" s="268" t="s">
        <v>55</v>
      </c>
      <c r="C67" s="272">
        <v>14800</v>
      </c>
      <c r="D67" s="269">
        <v>-6000</v>
      </c>
      <c r="F67" s="263"/>
    </row>
    <row r="68" spans="1:6" ht="13.5" customHeight="1">
      <c r="A68" s="262">
        <v>2033</v>
      </c>
      <c r="B68" s="268" t="s">
        <v>56</v>
      </c>
      <c r="C68" s="272">
        <v>14700</v>
      </c>
      <c r="D68" s="269">
        <v>-6800</v>
      </c>
      <c r="F68" s="263"/>
    </row>
    <row r="69" spans="1:6" ht="13.5" customHeight="1">
      <c r="A69" s="262">
        <v>2034</v>
      </c>
      <c r="B69" s="268" t="s">
        <v>57</v>
      </c>
      <c r="C69" s="272">
        <v>14600</v>
      </c>
      <c r="D69" s="269">
        <v>-7600</v>
      </c>
      <c r="F69" s="263"/>
    </row>
    <row r="70" spans="1:6" ht="13.5" customHeight="1">
      <c r="A70" s="262">
        <v>2035</v>
      </c>
      <c r="B70" s="268" t="s">
        <v>58</v>
      </c>
      <c r="C70" s="272">
        <v>14600</v>
      </c>
      <c r="D70" s="269">
        <v>-8200</v>
      </c>
      <c r="F70" s="263"/>
    </row>
    <row r="71" spans="1:6" ht="13.5" customHeight="1">
      <c r="A71" s="262">
        <v>2036</v>
      </c>
      <c r="B71" s="268" t="s">
        <v>59</v>
      </c>
      <c r="C71" s="272">
        <v>14500</v>
      </c>
      <c r="D71" s="269">
        <v>-8800</v>
      </c>
      <c r="F71" s="263"/>
    </row>
    <row r="72" spans="1:6" ht="13.5" customHeight="1">
      <c r="A72" s="262">
        <v>2037</v>
      </c>
      <c r="B72" s="268" t="s">
        <v>60</v>
      </c>
      <c r="C72" s="272">
        <v>14400</v>
      </c>
      <c r="D72" s="269">
        <v>-9300</v>
      </c>
      <c r="F72" s="263"/>
    </row>
    <row r="73" spans="1:6" ht="13.5" customHeight="1">
      <c r="A73" s="262">
        <v>2038</v>
      </c>
      <c r="B73" s="268" t="s">
        <v>61</v>
      </c>
      <c r="C73" s="272">
        <v>14500</v>
      </c>
      <c r="D73" s="269">
        <v>-9700</v>
      </c>
      <c r="F73" s="263"/>
    </row>
    <row r="74" spans="1:6" ht="13.5" customHeight="1">
      <c r="A74" s="262">
        <v>2039</v>
      </c>
      <c r="B74" s="268" t="s">
        <v>62</v>
      </c>
      <c r="C74" s="272">
        <v>14500</v>
      </c>
      <c r="D74" s="269">
        <v>-10100</v>
      </c>
      <c r="F74" s="263"/>
    </row>
    <row r="75" spans="1:6" ht="13.5" customHeight="1">
      <c r="A75" s="262">
        <v>2040</v>
      </c>
      <c r="B75" s="268" t="s">
        <v>63</v>
      </c>
      <c r="C75" s="272">
        <v>14500</v>
      </c>
      <c r="D75" s="269">
        <v>-10400</v>
      </c>
      <c r="F75" s="263"/>
    </row>
    <row r="76" spans="1:6">
      <c r="A76" s="273">
        <v>2041</v>
      </c>
      <c r="B76" s="277" t="s">
        <v>64</v>
      </c>
      <c r="C76" s="276">
        <v>14600</v>
      </c>
      <c r="D76" s="276">
        <v>-10800</v>
      </c>
      <c r="F76" s="263"/>
    </row>
    <row r="77" spans="1:6">
      <c r="A77" s="278"/>
      <c r="B77" s="268"/>
      <c r="C77" s="279"/>
      <c r="D77" s="279"/>
    </row>
    <row r="78" spans="1:6" ht="10.5" customHeight="1">
      <c r="A78" s="1392" t="s">
        <v>11</v>
      </c>
      <c r="B78" s="1392"/>
      <c r="C78" s="18"/>
      <c r="D78" s="19"/>
    </row>
    <row r="79" spans="1:6">
      <c r="A79" s="1391" t="s">
        <v>233</v>
      </c>
      <c r="B79" s="1391"/>
      <c r="C79" s="1391"/>
      <c r="D79" s="1391"/>
    </row>
    <row r="80" spans="1:6">
      <c r="A80" s="1393" t="s">
        <v>77</v>
      </c>
      <c r="B80" s="1393"/>
      <c r="C80" s="1393"/>
      <c r="D80" s="1393"/>
    </row>
    <row r="81" spans="1:4" ht="10.5" customHeight="1">
      <c r="A81" s="1393"/>
      <c r="B81" s="1393"/>
      <c r="C81" s="1393"/>
      <c r="D81" s="1393"/>
    </row>
    <row r="82" spans="1:4">
      <c r="A82" s="240"/>
      <c r="B82" s="92"/>
      <c r="C82" s="240"/>
      <c r="D82" s="240"/>
    </row>
    <row r="83" spans="1:4" ht="10.5" customHeight="1">
      <c r="A83" s="1390" t="s">
        <v>155</v>
      </c>
      <c r="B83" s="1390"/>
    </row>
  </sheetData>
  <mergeCells count="6">
    <mergeCell ref="A1:D1"/>
    <mergeCell ref="A3:F3"/>
    <mergeCell ref="A83:B83"/>
    <mergeCell ref="A79:D79"/>
    <mergeCell ref="A78:B78"/>
    <mergeCell ref="A80:D81"/>
  </mergeCells>
  <hyperlinks>
    <hyperlink ref="F1:G1" location="Contents!A1" display="Back to Contents"/>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sqref="A1:E1"/>
    </sheetView>
  </sheetViews>
  <sheetFormatPr defaultRowHeight="12.75"/>
  <cols>
    <col min="1" max="1" width="11" style="1218" customWidth="1"/>
    <col min="2" max="2" width="9.140625" style="1218"/>
    <col min="3" max="3" width="9.140625" style="1218" customWidth="1"/>
    <col min="4" max="4" width="9.140625" style="1218"/>
    <col min="5" max="5" width="11.42578125" style="1218" customWidth="1"/>
    <col min="6" max="6" width="9.140625" style="1218"/>
    <col min="7" max="7" width="12.85546875" style="1218" customWidth="1"/>
    <col min="8" max="8" width="9.140625" style="1218"/>
    <col min="9" max="9" width="10.7109375" style="1218" customWidth="1"/>
    <col min="10" max="16384" width="9.140625" style="1218"/>
  </cols>
  <sheetData>
    <row r="1" spans="1:14" ht="18" customHeight="1">
      <c r="A1" s="1462" t="s">
        <v>1008</v>
      </c>
      <c r="B1" s="1462"/>
      <c r="C1" s="1462"/>
      <c r="D1" s="1462"/>
      <c r="E1" s="1462"/>
      <c r="F1" s="1230"/>
      <c r="G1" s="1463" t="s">
        <v>251</v>
      </c>
      <c r="H1" s="1463"/>
      <c r="I1" s="1230"/>
      <c r="J1" s="1230"/>
      <c r="K1" s="1230"/>
      <c r="L1" s="1230"/>
      <c r="M1" s="1252"/>
      <c r="N1" s="1252"/>
    </row>
    <row r="2" spans="1:14" ht="12.75" customHeight="1">
      <c r="A2" s="1217"/>
      <c r="B2" s="1217"/>
      <c r="C2" s="1217"/>
      <c r="D2" s="1217"/>
      <c r="E2" s="1217"/>
      <c r="F2" s="1230"/>
      <c r="G2" s="1230"/>
      <c r="H2" s="1230"/>
      <c r="I2" s="1230"/>
      <c r="J2" s="1230"/>
      <c r="K2" s="1230"/>
      <c r="L2" s="1230"/>
      <c r="M2" s="1252"/>
      <c r="N2" s="1252"/>
    </row>
    <row r="3" spans="1:14" ht="14.25">
      <c r="A3" s="1466" t="s">
        <v>1053</v>
      </c>
      <c r="B3" s="1466"/>
      <c r="C3" s="1466"/>
      <c r="D3" s="1466"/>
      <c r="E3" s="1466"/>
      <c r="F3" s="1466"/>
      <c r="G3" s="1466"/>
      <c r="H3" s="1466"/>
      <c r="I3" s="1466"/>
      <c r="J3" s="1466"/>
      <c r="K3" s="1466"/>
      <c r="L3" s="1466"/>
      <c r="M3" s="1231"/>
      <c r="N3" s="1231"/>
    </row>
    <row r="4" spans="1:14" ht="15" customHeight="1">
      <c r="A4" s="1258"/>
    </row>
    <row r="5" spans="1:14" ht="36" customHeight="1">
      <c r="A5" s="1481" t="s">
        <v>5</v>
      </c>
      <c r="B5" s="1478" t="s">
        <v>1014</v>
      </c>
      <c r="C5" s="1480"/>
      <c r="D5" s="1478" t="s">
        <v>1041</v>
      </c>
      <c r="E5" s="1480"/>
      <c r="F5" s="1478" t="s">
        <v>1040</v>
      </c>
      <c r="G5" s="1479"/>
      <c r="H5" s="1478" t="s">
        <v>1011</v>
      </c>
      <c r="I5" s="1479"/>
    </row>
    <row r="6" spans="1:14">
      <c r="A6" s="1482"/>
      <c r="B6" s="1260" t="s">
        <v>1052</v>
      </c>
      <c r="C6" s="1259" t="s">
        <v>1051</v>
      </c>
      <c r="D6" s="1260" t="s">
        <v>1052</v>
      </c>
      <c r="E6" s="1259" t="s">
        <v>1051</v>
      </c>
      <c r="F6" s="1260" t="s">
        <v>1052</v>
      </c>
      <c r="G6" s="1259" t="s">
        <v>1051</v>
      </c>
      <c r="H6" s="1260" t="s">
        <v>1052</v>
      </c>
      <c r="I6" s="1259" t="s">
        <v>1051</v>
      </c>
    </row>
    <row r="7" spans="1:14">
      <c r="A7" s="1224">
        <v>1984</v>
      </c>
      <c r="B7" s="1264">
        <v>572</v>
      </c>
      <c r="C7" s="1263"/>
      <c r="D7" s="1264"/>
      <c r="E7" s="1263"/>
      <c r="F7" s="1264"/>
      <c r="G7" s="1263"/>
      <c r="H7" s="1264">
        <v>57.6</v>
      </c>
      <c r="I7" s="1263"/>
    </row>
    <row r="8" spans="1:14">
      <c r="A8" s="1224">
        <v>1994</v>
      </c>
      <c r="B8" s="1264">
        <v>741</v>
      </c>
      <c r="C8" s="1263"/>
      <c r="D8" s="1264">
        <v>16.7</v>
      </c>
      <c r="E8" s="1263"/>
      <c r="F8" s="1264">
        <v>16.7</v>
      </c>
      <c r="G8" s="1263"/>
      <c r="H8" s="1264">
        <v>57</v>
      </c>
      <c r="I8" s="1263"/>
    </row>
    <row r="9" spans="1:14">
      <c r="A9" s="1224">
        <v>2004</v>
      </c>
      <c r="B9" s="1266">
        <v>1478</v>
      </c>
      <c r="C9" s="1265">
        <v>1331</v>
      </c>
      <c r="D9" s="1264">
        <v>30.6</v>
      </c>
      <c r="E9" s="1263">
        <v>27.3</v>
      </c>
      <c r="F9" s="1264">
        <v>30.9</v>
      </c>
      <c r="G9" s="1263">
        <v>28.4</v>
      </c>
      <c r="H9" s="1264">
        <v>56.3</v>
      </c>
      <c r="I9" s="1263">
        <v>55.3</v>
      </c>
    </row>
    <row r="10" spans="1:14">
      <c r="A10" s="1224">
        <v>2014</v>
      </c>
      <c r="B10" s="1266">
        <v>1152</v>
      </c>
      <c r="C10" s="1265">
        <v>1036</v>
      </c>
      <c r="D10" s="1264">
        <v>21.8</v>
      </c>
      <c r="E10" s="1263">
        <v>19.5</v>
      </c>
      <c r="F10" s="1264">
        <v>21.2</v>
      </c>
      <c r="G10" s="1263">
        <v>19.7</v>
      </c>
      <c r="H10" s="1264">
        <v>58.5</v>
      </c>
      <c r="I10" s="1263">
        <v>57.3</v>
      </c>
    </row>
    <row r="11" spans="1:14">
      <c r="A11" s="1227">
        <v>2017</v>
      </c>
      <c r="B11" s="1262">
        <v>1235</v>
      </c>
      <c r="C11" s="1261">
        <v>1120</v>
      </c>
      <c r="D11" s="1260">
        <v>22.7</v>
      </c>
      <c r="E11" s="1259">
        <v>20.5</v>
      </c>
      <c r="F11" s="1260">
        <v>22.1</v>
      </c>
      <c r="G11" s="1259">
        <v>20.7</v>
      </c>
      <c r="H11" s="1260">
        <v>59.9</v>
      </c>
      <c r="I11" s="1259">
        <v>58.9</v>
      </c>
    </row>
    <row r="12" spans="1:14">
      <c r="A12" s="1256"/>
      <c r="B12" s="1223"/>
      <c r="C12" s="1223"/>
      <c r="D12" s="1222"/>
      <c r="E12" s="1222"/>
      <c r="F12" s="1222"/>
      <c r="G12" s="1222"/>
      <c r="H12" s="1222"/>
      <c r="I12" s="1222"/>
    </row>
    <row r="13" spans="1:14" ht="10.5" customHeight="1">
      <c r="A13" s="1474" t="s">
        <v>308</v>
      </c>
      <c r="B13" s="1474"/>
      <c r="C13" s="1223"/>
      <c r="D13" s="1222"/>
      <c r="E13" s="1222"/>
      <c r="F13" s="1222"/>
      <c r="G13" s="1222"/>
      <c r="H13" s="1222"/>
      <c r="I13" s="1222"/>
    </row>
    <row r="14" spans="1:14">
      <c r="A14" s="1467" t="s">
        <v>1050</v>
      </c>
      <c r="B14" s="1467"/>
      <c r="C14" s="1467"/>
      <c r="D14" s="1467"/>
      <c r="E14" s="1467"/>
      <c r="F14" s="1467"/>
      <c r="G14" s="1467"/>
    </row>
    <row r="15" spans="1:14" ht="10.5" customHeight="1">
      <c r="A15" s="1467" t="s">
        <v>1009</v>
      </c>
      <c r="B15" s="1467"/>
      <c r="C15" s="1467"/>
      <c r="D15" s="1467"/>
      <c r="E15" s="1467"/>
      <c r="F15" s="1467"/>
      <c r="G15" s="1467"/>
      <c r="H15" s="1467"/>
      <c r="I15" s="1467"/>
      <c r="J15" s="1467"/>
      <c r="K15" s="1467"/>
      <c r="L15" s="1467"/>
      <c r="M15" s="1467"/>
      <c r="N15" s="1467"/>
    </row>
    <row r="16" spans="1:14" ht="15">
      <c r="A16" s="1258"/>
    </row>
    <row r="17" spans="1:3" ht="10.5" customHeight="1">
      <c r="A17" s="1464" t="s">
        <v>155</v>
      </c>
      <c r="B17" s="1464"/>
      <c r="C17" s="1464"/>
    </row>
  </sheetData>
  <mergeCells count="12">
    <mergeCell ref="A1:E1"/>
    <mergeCell ref="A17:C17"/>
    <mergeCell ref="H5:I5"/>
    <mergeCell ref="F5:G5"/>
    <mergeCell ref="D5:E5"/>
    <mergeCell ref="B5:C5"/>
    <mergeCell ref="A5:A6"/>
    <mergeCell ref="G1:H1"/>
    <mergeCell ref="A3:L3"/>
    <mergeCell ref="A13:B13"/>
    <mergeCell ref="A14:G14"/>
    <mergeCell ref="A15:N15"/>
  </mergeCells>
  <hyperlinks>
    <hyperlink ref="G1:H1" location="Contents!A1" display="back to contents"/>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sqref="A1:E1"/>
    </sheetView>
  </sheetViews>
  <sheetFormatPr defaultRowHeight="12.75"/>
  <cols>
    <col min="1" max="4" width="9.140625" style="1218"/>
    <col min="5" max="5" width="10.7109375" style="1218" customWidth="1"/>
    <col min="6" max="6" width="9.140625" style="1218"/>
    <col min="7" max="7" width="12" style="1218" customWidth="1"/>
    <col min="8" max="8" width="9.140625" style="1218"/>
    <col min="9" max="9" width="10.28515625" style="1218" customWidth="1"/>
    <col min="10" max="16384" width="9.140625" style="1218"/>
  </cols>
  <sheetData>
    <row r="1" spans="1:14" ht="18" customHeight="1">
      <c r="A1" s="1462" t="s">
        <v>1008</v>
      </c>
      <c r="B1" s="1462"/>
      <c r="C1" s="1462"/>
      <c r="D1" s="1462"/>
      <c r="E1" s="1462"/>
      <c r="F1" s="1230"/>
      <c r="G1" s="1463" t="s">
        <v>251</v>
      </c>
      <c r="H1" s="1463"/>
      <c r="I1" s="1230"/>
      <c r="J1" s="1230"/>
      <c r="K1" s="1230"/>
      <c r="L1" s="1230"/>
      <c r="M1" s="1252"/>
      <c r="N1" s="1252"/>
    </row>
    <row r="2" spans="1:14" ht="12.75" customHeight="1">
      <c r="A2" s="1217"/>
      <c r="B2" s="1217"/>
      <c r="C2" s="1217"/>
      <c r="D2" s="1217"/>
      <c r="E2" s="1217"/>
      <c r="F2" s="1230"/>
      <c r="G2" s="1230"/>
      <c r="H2" s="1230"/>
      <c r="I2" s="1230"/>
      <c r="J2" s="1230"/>
      <c r="K2" s="1230"/>
      <c r="L2" s="1230"/>
      <c r="M2" s="1252"/>
      <c r="N2" s="1252"/>
    </row>
    <row r="3" spans="1:14" ht="14.25">
      <c r="A3" s="1466" t="s">
        <v>1055</v>
      </c>
      <c r="B3" s="1466"/>
      <c r="C3" s="1466"/>
      <c r="D3" s="1466"/>
      <c r="E3" s="1466"/>
      <c r="F3" s="1466"/>
      <c r="G3" s="1466"/>
      <c r="H3" s="1466"/>
      <c r="I3" s="1466"/>
      <c r="J3" s="1466"/>
      <c r="K3" s="1466"/>
      <c r="L3" s="1466"/>
      <c r="M3" s="1466"/>
    </row>
    <row r="4" spans="1:14" ht="15" customHeight="1">
      <c r="A4" s="1258"/>
    </row>
    <row r="5" spans="1:14" ht="34.5" customHeight="1">
      <c r="A5" s="1478" t="s">
        <v>5</v>
      </c>
      <c r="B5" s="1478" t="s">
        <v>1014</v>
      </c>
      <c r="C5" s="1486"/>
      <c r="D5" s="1478" t="s">
        <v>1041</v>
      </c>
      <c r="E5" s="1480"/>
      <c r="F5" s="1481" t="s">
        <v>1040</v>
      </c>
      <c r="G5" s="1487"/>
      <c r="H5" s="1478" t="s">
        <v>1011</v>
      </c>
      <c r="I5" s="1479"/>
    </row>
    <row r="6" spans="1:14">
      <c r="A6" s="1485"/>
      <c r="B6" s="1260" t="s">
        <v>1052</v>
      </c>
      <c r="C6" s="1225" t="s">
        <v>1051</v>
      </c>
      <c r="D6" s="1260" t="s">
        <v>1052</v>
      </c>
      <c r="E6" s="1259" t="s">
        <v>1051</v>
      </c>
      <c r="F6" s="1225" t="s">
        <v>1052</v>
      </c>
      <c r="G6" s="1225" t="s">
        <v>1051</v>
      </c>
      <c r="H6" s="1260" t="s">
        <v>1052</v>
      </c>
      <c r="I6" s="1259" t="s">
        <v>1051</v>
      </c>
    </row>
    <row r="7" spans="1:14">
      <c r="A7" s="1269">
        <v>1984</v>
      </c>
      <c r="B7" s="1223">
        <v>1997</v>
      </c>
      <c r="C7" s="1222"/>
      <c r="D7" s="1264"/>
      <c r="E7" s="1263"/>
      <c r="F7" s="1222"/>
      <c r="G7" s="1222"/>
      <c r="H7" s="1264">
        <v>56.1</v>
      </c>
      <c r="I7" s="1263"/>
    </row>
    <row r="8" spans="1:14">
      <c r="A8" s="1268">
        <v>1994</v>
      </c>
      <c r="B8" s="1223">
        <v>1362</v>
      </c>
      <c r="C8" s="1222"/>
      <c r="D8" s="1264">
        <v>33.299999999999997</v>
      </c>
      <c r="E8" s="1263"/>
      <c r="F8" s="1222">
        <v>17.600000000000001</v>
      </c>
      <c r="G8" s="1222"/>
      <c r="H8" s="1264">
        <v>60.9</v>
      </c>
      <c r="I8" s="1263"/>
    </row>
    <row r="9" spans="1:14">
      <c r="A9" s="1268">
        <v>2004</v>
      </c>
      <c r="B9" s="1223">
        <v>1390</v>
      </c>
      <c r="C9" s="1222"/>
      <c r="D9" s="1264">
        <v>33</v>
      </c>
      <c r="E9" s="1263"/>
      <c r="F9" s="1222">
        <v>15.7</v>
      </c>
      <c r="G9" s="1222"/>
      <c r="H9" s="1264">
        <v>65.900000000000006</v>
      </c>
      <c r="I9" s="1263"/>
    </row>
    <row r="10" spans="1:14">
      <c r="A10" s="1268">
        <v>2014</v>
      </c>
      <c r="B10" s="1223">
        <v>1320</v>
      </c>
      <c r="C10" s="1223">
        <v>1750</v>
      </c>
      <c r="D10" s="1264">
        <v>26.8</v>
      </c>
      <c r="E10" s="1263">
        <v>35</v>
      </c>
      <c r="F10" s="1222">
        <v>11.9</v>
      </c>
      <c r="G10" s="1222">
        <v>20.8</v>
      </c>
      <c r="H10" s="1264">
        <v>70.099999999999994</v>
      </c>
      <c r="I10" s="1263">
        <v>62.9</v>
      </c>
    </row>
    <row r="11" spans="1:14">
      <c r="A11" s="1267">
        <v>2017</v>
      </c>
      <c r="B11" s="1226">
        <v>1579</v>
      </c>
      <c r="C11" s="1226">
        <v>2348</v>
      </c>
      <c r="D11" s="1260">
        <v>31.3</v>
      </c>
      <c r="E11" s="1259">
        <v>46</v>
      </c>
      <c r="F11" s="1225">
        <v>12.8</v>
      </c>
      <c r="G11" s="1225">
        <v>28.8</v>
      </c>
      <c r="H11" s="1260">
        <v>72.599999999999994</v>
      </c>
      <c r="I11" s="1259">
        <v>62.5</v>
      </c>
    </row>
    <row r="12" spans="1:14">
      <c r="A12" s="1256"/>
      <c r="B12" s="1223"/>
      <c r="C12" s="1223"/>
      <c r="D12" s="1222"/>
      <c r="E12" s="1222"/>
      <c r="F12" s="1222"/>
      <c r="G12" s="1222"/>
      <c r="H12" s="1222"/>
      <c r="I12" s="1222"/>
    </row>
    <row r="13" spans="1:14" ht="10.5" customHeight="1">
      <c r="A13" s="1468" t="s">
        <v>308</v>
      </c>
      <c r="B13" s="1468"/>
      <c r="C13" s="1254"/>
      <c r="D13" s="1253"/>
      <c r="E13" s="1253"/>
      <c r="F13" s="1253"/>
      <c r="G13" s="1253"/>
      <c r="H13" s="1253"/>
      <c r="I13" s="1253"/>
    </row>
    <row r="14" spans="1:14" ht="10.5" customHeight="1">
      <c r="A14" s="1483" t="s">
        <v>1054</v>
      </c>
      <c r="B14" s="1484"/>
      <c r="C14" s="1484"/>
      <c r="D14" s="1484"/>
      <c r="E14" s="1484"/>
      <c r="F14" s="1484"/>
      <c r="G14" s="1484"/>
      <c r="H14" s="1484"/>
    </row>
    <row r="15" spans="1:14" ht="10.5" customHeight="1">
      <c r="A15" s="1475" t="s">
        <v>1009</v>
      </c>
      <c r="B15" s="1475"/>
      <c r="C15" s="1475"/>
      <c r="D15" s="1475"/>
      <c r="E15" s="1475"/>
      <c r="F15" s="1475"/>
      <c r="G15" s="1475"/>
      <c r="H15" s="1475"/>
      <c r="I15" s="1475"/>
      <c r="J15" s="1475"/>
      <c r="K15" s="1475"/>
      <c r="L15" s="1475"/>
      <c r="M15" s="1475"/>
      <c r="N15" s="1475"/>
    </row>
    <row r="16" spans="1:14">
      <c r="A16" s="1251"/>
    </row>
    <row r="17" spans="1:3" ht="10.5" customHeight="1">
      <c r="A17" s="1464" t="s">
        <v>155</v>
      </c>
      <c r="B17" s="1464"/>
      <c r="C17" s="1464"/>
    </row>
  </sheetData>
  <mergeCells count="12">
    <mergeCell ref="G1:H1"/>
    <mergeCell ref="A14:H14"/>
    <mergeCell ref="A17:C17"/>
    <mergeCell ref="A5:A6"/>
    <mergeCell ref="A1:E1"/>
    <mergeCell ref="B5:C5"/>
    <mergeCell ref="D5:E5"/>
    <mergeCell ref="F5:G5"/>
    <mergeCell ref="H5:I5"/>
    <mergeCell ref="A3:M3"/>
    <mergeCell ref="A15:N15"/>
    <mergeCell ref="A13:B13"/>
  </mergeCells>
  <hyperlinks>
    <hyperlink ref="A14:H14" r:id="rId1" display="1) For details of ICD codes used refer to the definition of the statistics page on the NRS website."/>
    <hyperlink ref="G1:H1" location="Contents!A1" display="back to conten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sqref="A1:E1"/>
    </sheetView>
  </sheetViews>
  <sheetFormatPr defaultRowHeight="12.75"/>
  <cols>
    <col min="1" max="4" width="9.140625" style="1201"/>
    <col min="5" max="5" width="11.7109375" style="1201" customWidth="1"/>
    <col min="6" max="6" width="9.140625" style="1201"/>
    <col min="7" max="7" width="12.85546875" style="1201" customWidth="1"/>
    <col min="8" max="8" width="9.140625" style="1201"/>
    <col min="9" max="9" width="10.7109375" style="1201" customWidth="1"/>
    <col min="10" max="16384" width="9.140625" style="1201"/>
  </cols>
  <sheetData>
    <row r="1" spans="1:15" ht="18" customHeight="1">
      <c r="A1" s="1462" t="s">
        <v>1008</v>
      </c>
      <c r="B1" s="1462"/>
      <c r="C1" s="1462"/>
      <c r="D1" s="1462"/>
      <c r="E1" s="1462"/>
      <c r="F1" s="1230"/>
      <c r="G1" s="1463" t="s">
        <v>251</v>
      </c>
      <c r="H1" s="1463"/>
      <c r="I1" s="1230"/>
      <c r="J1" s="1230"/>
      <c r="K1" s="1230"/>
      <c r="L1" s="1230"/>
      <c r="M1" s="1252"/>
      <c r="N1" s="1252"/>
    </row>
    <row r="2" spans="1:15" ht="12.75" customHeight="1">
      <c r="A2" s="1217"/>
      <c r="B2" s="1217"/>
      <c r="C2" s="1217"/>
      <c r="D2" s="1217"/>
      <c r="E2" s="1217"/>
      <c r="F2" s="1230"/>
      <c r="G2" s="1230"/>
      <c r="H2" s="1230"/>
      <c r="I2" s="1230"/>
      <c r="J2" s="1230"/>
      <c r="K2" s="1230"/>
      <c r="L2" s="1230"/>
      <c r="M2" s="1252"/>
      <c r="N2" s="1252"/>
    </row>
    <row r="3" spans="1:15" ht="14.25">
      <c r="A3" s="1466" t="s">
        <v>1056</v>
      </c>
      <c r="B3" s="1466"/>
      <c r="C3" s="1466"/>
      <c r="D3" s="1466"/>
      <c r="E3" s="1466"/>
      <c r="F3" s="1466"/>
      <c r="G3" s="1466"/>
      <c r="H3" s="1466"/>
      <c r="I3" s="1466"/>
      <c r="J3" s="1466"/>
      <c r="K3" s="1466"/>
      <c r="L3" s="1466"/>
      <c r="M3" s="1218"/>
      <c r="N3" s="1218"/>
      <c r="O3" s="1218"/>
    </row>
    <row r="4" spans="1:15" ht="15" customHeight="1">
      <c r="A4" s="1258"/>
      <c r="B4" s="1218"/>
      <c r="C4" s="1218"/>
      <c r="D4" s="1218"/>
      <c r="E4" s="1218"/>
      <c r="F4" s="1218"/>
      <c r="G4" s="1218"/>
      <c r="H4" s="1218"/>
      <c r="I4" s="1218"/>
    </row>
    <row r="5" spans="1:15" ht="34.5" customHeight="1">
      <c r="A5" s="1478" t="s">
        <v>5</v>
      </c>
      <c r="B5" s="1478" t="s">
        <v>1014</v>
      </c>
      <c r="C5" s="1486"/>
      <c r="D5" s="1478" t="s">
        <v>1041</v>
      </c>
      <c r="E5" s="1480"/>
      <c r="F5" s="1481" t="s">
        <v>1040</v>
      </c>
      <c r="G5" s="1487"/>
      <c r="H5" s="1478" t="s">
        <v>1011</v>
      </c>
      <c r="I5" s="1479"/>
    </row>
    <row r="6" spans="1:15">
      <c r="A6" s="1485"/>
      <c r="B6" s="1260" t="s">
        <v>1052</v>
      </c>
      <c r="C6" s="1225" t="s">
        <v>1051</v>
      </c>
      <c r="D6" s="1260" t="s">
        <v>1052</v>
      </c>
      <c r="E6" s="1259" t="s">
        <v>1051</v>
      </c>
      <c r="F6" s="1225" t="s">
        <v>1052</v>
      </c>
      <c r="G6" s="1225" t="s">
        <v>1051</v>
      </c>
      <c r="H6" s="1260" t="s">
        <v>1052</v>
      </c>
      <c r="I6" s="1259" t="s">
        <v>1051</v>
      </c>
    </row>
    <row r="7" spans="1:15">
      <c r="A7" s="1269">
        <v>1974</v>
      </c>
      <c r="B7" s="1273">
        <v>642</v>
      </c>
      <c r="C7" s="1273"/>
      <c r="D7" s="1272"/>
      <c r="E7" s="1271"/>
      <c r="F7" s="1273"/>
      <c r="G7" s="1273"/>
      <c r="H7" s="1272">
        <v>48.1</v>
      </c>
      <c r="I7" s="1271"/>
    </row>
    <row r="8" spans="1:15">
      <c r="A8" s="1268">
        <v>1984</v>
      </c>
      <c r="B8" s="1222">
        <v>688</v>
      </c>
      <c r="C8" s="1222"/>
      <c r="D8" s="1264"/>
      <c r="E8" s="1263"/>
      <c r="F8" s="1222"/>
      <c r="G8" s="1222"/>
      <c r="H8" s="1264">
        <v>47.7</v>
      </c>
      <c r="I8" s="1263"/>
    </row>
    <row r="9" spans="1:15">
      <c r="A9" s="1268">
        <v>1994</v>
      </c>
      <c r="B9" s="1222">
        <v>834</v>
      </c>
      <c r="C9" s="1222"/>
      <c r="D9" s="1264">
        <v>16.600000000000001</v>
      </c>
      <c r="E9" s="1263"/>
      <c r="F9" s="1222">
        <v>16.600000000000001</v>
      </c>
      <c r="G9" s="1222"/>
      <c r="H9" s="1264">
        <v>43.2</v>
      </c>
      <c r="I9" s="1263"/>
    </row>
    <row r="10" spans="1:15">
      <c r="A10" s="1268">
        <v>2004</v>
      </c>
      <c r="B10" s="1222">
        <v>835</v>
      </c>
      <c r="C10" s="1222"/>
      <c r="D10" s="1264">
        <v>16.3</v>
      </c>
      <c r="E10" s="1263"/>
      <c r="F10" s="1222">
        <v>16.5</v>
      </c>
      <c r="G10" s="1222"/>
      <c r="H10" s="1264">
        <v>44.3</v>
      </c>
      <c r="I10" s="1263"/>
    </row>
    <row r="11" spans="1:15">
      <c r="A11" s="1268">
        <v>2014</v>
      </c>
      <c r="B11" s="1222">
        <v>659</v>
      </c>
      <c r="C11" s="1222">
        <v>696</v>
      </c>
      <c r="D11" s="1264">
        <v>12.3</v>
      </c>
      <c r="E11" s="1263">
        <v>13</v>
      </c>
      <c r="F11" s="1222">
        <v>12.8</v>
      </c>
      <c r="G11" s="1222">
        <v>13.5</v>
      </c>
      <c r="H11" s="1264">
        <v>46.2</v>
      </c>
      <c r="I11" s="1263">
        <v>45.9</v>
      </c>
    </row>
    <row r="12" spans="1:15">
      <c r="A12" s="1267">
        <v>2017</v>
      </c>
      <c r="B12" s="1225">
        <v>664</v>
      </c>
      <c r="C12" s="1225">
        <v>680</v>
      </c>
      <c r="D12" s="1260">
        <v>12.2</v>
      </c>
      <c r="E12" s="1259">
        <v>12.6</v>
      </c>
      <c r="F12" s="1225">
        <v>12.7</v>
      </c>
      <c r="G12" s="1225">
        <v>13</v>
      </c>
      <c r="H12" s="1260">
        <v>46</v>
      </c>
      <c r="I12" s="1259">
        <v>46</v>
      </c>
    </row>
    <row r="13" spans="1:15" ht="15.75">
      <c r="A13" s="1270"/>
      <c r="B13" s="1253"/>
      <c r="C13" s="1253"/>
      <c r="D13" s="1253"/>
      <c r="E13" s="1253"/>
      <c r="F13" s="1253"/>
      <c r="G13" s="1253"/>
      <c r="H13" s="1253"/>
      <c r="I13" s="1253"/>
    </row>
    <row r="14" spans="1:15" ht="10.5" customHeight="1">
      <c r="A14" s="1468" t="s">
        <v>308</v>
      </c>
      <c r="B14" s="1468"/>
      <c r="C14" s="1253"/>
      <c r="D14" s="1253"/>
      <c r="E14" s="1253"/>
      <c r="F14" s="1253"/>
      <c r="G14" s="1253"/>
      <c r="H14" s="1253"/>
      <c r="I14" s="1253"/>
    </row>
    <row r="15" spans="1:15" s="1335" customFormat="1" ht="10.5" customHeight="1">
      <c r="A15" s="1336" t="s">
        <v>1054</v>
      </c>
      <c r="B15" s="1337"/>
      <c r="C15" s="1337"/>
      <c r="D15" s="1337"/>
      <c r="E15" s="1337"/>
      <c r="F15" s="1337"/>
      <c r="G15" s="1337"/>
      <c r="H15" s="1337"/>
      <c r="I15" s="1337"/>
    </row>
    <row r="16" spans="1:15" ht="10.5" customHeight="1">
      <c r="A16" s="1467" t="s">
        <v>1009</v>
      </c>
      <c r="B16" s="1467"/>
      <c r="C16" s="1467"/>
      <c r="D16" s="1467"/>
      <c r="E16" s="1467"/>
      <c r="F16" s="1467"/>
      <c r="G16" s="1467"/>
      <c r="H16" s="1467"/>
      <c r="I16" s="1467"/>
      <c r="J16" s="1467"/>
      <c r="K16" s="1467"/>
      <c r="L16" s="1467"/>
      <c r="M16" s="1467"/>
      <c r="N16" s="1467"/>
    </row>
    <row r="17" spans="1:3">
      <c r="A17" s="1220"/>
    </row>
    <row r="18" spans="1:3" ht="10.5" customHeight="1">
      <c r="A18" s="1464" t="s">
        <v>155</v>
      </c>
      <c r="B18" s="1464"/>
      <c r="C18" s="1464"/>
    </row>
  </sheetData>
  <mergeCells count="11">
    <mergeCell ref="H5:I5"/>
    <mergeCell ref="A5:A6"/>
    <mergeCell ref="A3:L3"/>
    <mergeCell ref="A16:N16"/>
    <mergeCell ref="G1:H1"/>
    <mergeCell ref="A14:B14"/>
    <mergeCell ref="A18:C18"/>
    <mergeCell ref="A1:E1"/>
    <mergeCell ref="B5:C5"/>
    <mergeCell ref="D5:E5"/>
    <mergeCell ref="F5:G5"/>
  </mergeCells>
  <hyperlinks>
    <hyperlink ref="A15" r:id="rId1" display="https://www.nrscotland.gov.uk/statistics-and-data/statistics/statistics-by-theme/vital-events/deaths/suicides/the-definition-of-the-statistics"/>
    <hyperlink ref="G1:H1" location="Contents!A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zoomScaleNormal="100" workbookViewId="0">
      <selection sqref="A1:E1"/>
    </sheetView>
  </sheetViews>
  <sheetFormatPr defaultColWidth="9.140625" defaultRowHeight="12.75"/>
  <cols>
    <col min="1" max="1" width="8.140625" style="1274" customWidth="1"/>
    <col min="2" max="3" width="10.42578125" style="1274" customWidth="1"/>
    <col min="4" max="8" width="8.85546875" style="1274" customWidth="1"/>
    <col min="9" max="9" width="6.140625" style="1274" customWidth="1"/>
    <col min="10" max="10" width="8.85546875" style="1274" customWidth="1"/>
    <col min="11" max="12" width="10.28515625" style="1274" customWidth="1"/>
    <col min="13" max="13" width="12.140625" style="1274" customWidth="1"/>
    <col min="14" max="15" width="9.42578125" style="1274" customWidth="1"/>
    <col min="16" max="16384" width="9.140625" style="1274"/>
  </cols>
  <sheetData>
    <row r="1" spans="1:19" s="1305" customFormat="1" ht="18" customHeight="1">
      <c r="A1" s="1462" t="s">
        <v>1008</v>
      </c>
      <c r="B1" s="1462"/>
      <c r="C1" s="1462"/>
      <c r="D1" s="1462"/>
      <c r="E1" s="1462"/>
      <c r="F1" s="1217"/>
      <c r="G1" s="1492" t="s">
        <v>251</v>
      </c>
      <c r="H1" s="1492"/>
      <c r="I1" s="1217"/>
      <c r="J1" s="1217"/>
      <c r="K1" s="1217"/>
      <c r="L1" s="1217"/>
      <c r="M1" s="1181"/>
      <c r="N1" s="1181"/>
      <c r="O1" s="1217"/>
    </row>
    <row r="2" spans="1:19" s="1305" customFormat="1" ht="12.75" customHeight="1">
      <c r="A2" s="1217"/>
      <c r="B2" s="1217"/>
      <c r="C2" s="1217"/>
      <c r="D2" s="1217"/>
      <c r="E2" s="1217"/>
      <c r="F2" s="1217"/>
      <c r="G2" s="1217"/>
      <c r="H2" s="1217"/>
      <c r="I2" s="1217"/>
      <c r="J2" s="1217"/>
      <c r="K2" s="1217"/>
      <c r="L2" s="1217"/>
      <c r="M2" s="1181"/>
      <c r="N2" s="1181"/>
      <c r="O2" s="1217"/>
    </row>
    <row r="3" spans="1:19" s="1300" customFormat="1" ht="18" customHeight="1">
      <c r="A3" s="1491" t="s">
        <v>1065</v>
      </c>
      <c r="B3" s="1491"/>
      <c r="C3" s="1491"/>
      <c r="D3" s="1491"/>
      <c r="E3" s="1491"/>
      <c r="F3" s="1491"/>
      <c r="G3" s="1491"/>
      <c r="H3" s="1491"/>
      <c r="I3" s="1304"/>
      <c r="J3" s="1304"/>
      <c r="K3" s="1304"/>
      <c r="L3" s="1304"/>
      <c r="M3" s="1302"/>
      <c r="N3" s="1302"/>
      <c r="O3" s="1302"/>
    </row>
    <row r="4" spans="1:19" s="1300" customFormat="1" ht="15" customHeight="1">
      <c r="A4" s="1303"/>
      <c r="B4" s="1302"/>
      <c r="C4" s="1302"/>
      <c r="D4" s="1302"/>
      <c r="E4" s="1302"/>
      <c r="F4" s="1302"/>
      <c r="G4" s="1302"/>
      <c r="H4" s="1302"/>
      <c r="I4" s="1302"/>
      <c r="J4" s="1302"/>
      <c r="K4" s="1302"/>
      <c r="L4" s="1302"/>
      <c r="M4" s="1302"/>
      <c r="N4" s="1302"/>
      <c r="O4" s="1302"/>
    </row>
    <row r="5" spans="1:19" s="1300" customFormat="1" ht="13.5" customHeight="1">
      <c r="A5" s="1488" t="s">
        <v>1064</v>
      </c>
      <c r="B5" s="1489"/>
      <c r="C5" s="1489"/>
      <c r="D5" s="1298"/>
      <c r="E5" s="1298"/>
      <c r="F5" s="1298"/>
      <c r="G5" s="1298"/>
      <c r="H5" s="1298"/>
      <c r="I5" s="1298"/>
      <c r="J5" s="1488" t="s">
        <v>1063</v>
      </c>
      <c r="K5" s="1489"/>
      <c r="L5" s="1489"/>
      <c r="M5" s="1489"/>
      <c r="N5" s="1298"/>
      <c r="O5" s="1301"/>
    </row>
    <row r="6" spans="1:19" ht="24" customHeight="1">
      <c r="A6" s="1297"/>
      <c r="B6" s="1490" t="s">
        <v>600</v>
      </c>
      <c r="C6" s="1490"/>
      <c r="D6" s="1490"/>
      <c r="E6" s="1490"/>
      <c r="F6" s="1490"/>
      <c r="G6" s="1490"/>
      <c r="H6" s="1299"/>
      <c r="I6" s="1298"/>
      <c r="J6" s="1297"/>
      <c r="K6" s="1490" t="s">
        <v>600</v>
      </c>
      <c r="L6" s="1490"/>
      <c r="M6" s="1490"/>
      <c r="N6" s="1490"/>
      <c r="O6" s="1490"/>
      <c r="P6" s="1490"/>
    </row>
    <row r="7" spans="1:19" ht="19.5" customHeight="1">
      <c r="A7" s="1294" t="s">
        <v>5</v>
      </c>
      <c r="B7" s="1294" t="s">
        <v>1062</v>
      </c>
      <c r="C7" s="1294" t="s">
        <v>1061</v>
      </c>
      <c r="D7" s="1294" t="s">
        <v>1060</v>
      </c>
      <c r="E7" s="1294" t="s">
        <v>1059</v>
      </c>
      <c r="F7" s="1294" t="s">
        <v>1058</v>
      </c>
      <c r="G7" s="1294" t="s">
        <v>1057</v>
      </c>
      <c r="H7" s="1296"/>
      <c r="I7" s="1295"/>
      <c r="J7" s="1294" t="s">
        <v>5</v>
      </c>
      <c r="K7" s="1294" t="s">
        <v>1062</v>
      </c>
      <c r="L7" s="1294" t="s">
        <v>1061</v>
      </c>
      <c r="M7" s="1294" t="s">
        <v>1060</v>
      </c>
      <c r="N7" s="1294" t="s">
        <v>1059</v>
      </c>
      <c r="O7" s="1294" t="s">
        <v>1058</v>
      </c>
      <c r="P7" s="1294" t="s">
        <v>1057</v>
      </c>
    </row>
    <row r="8" spans="1:19">
      <c r="A8" s="1274">
        <v>1981</v>
      </c>
      <c r="B8" s="1286">
        <v>100</v>
      </c>
      <c r="C8" s="1286">
        <v>100</v>
      </c>
      <c r="D8" s="1286">
        <v>100</v>
      </c>
      <c r="E8" s="1286">
        <v>100</v>
      </c>
      <c r="F8" s="1286">
        <v>100</v>
      </c>
      <c r="G8" s="1286">
        <v>100</v>
      </c>
      <c r="H8" s="1277"/>
      <c r="J8" s="1274">
        <v>1981</v>
      </c>
      <c r="K8" s="1286">
        <v>100</v>
      </c>
      <c r="L8" s="1286">
        <v>100</v>
      </c>
      <c r="M8" s="1286">
        <v>100</v>
      </c>
      <c r="N8" s="1286">
        <v>100</v>
      </c>
      <c r="O8" s="1286">
        <v>100</v>
      </c>
      <c r="P8" s="1286">
        <v>100</v>
      </c>
      <c r="Q8" s="1286"/>
      <c r="R8" s="1286"/>
      <c r="S8" s="1281">
        <v>1981</v>
      </c>
    </row>
    <row r="9" spans="1:19">
      <c r="A9" s="1274">
        <v>1982</v>
      </c>
      <c r="B9" s="1286">
        <v>104.89</v>
      </c>
      <c r="C9" s="1286">
        <v>91.92</v>
      </c>
      <c r="D9" s="1286">
        <v>97.62</v>
      </c>
      <c r="E9" s="1286">
        <v>99.81</v>
      </c>
      <c r="F9" s="1286">
        <v>100.56</v>
      </c>
      <c r="G9" s="1286">
        <v>106.88</v>
      </c>
      <c r="H9" s="1277"/>
      <c r="J9" s="1274">
        <v>1982</v>
      </c>
      <c r="K9" s="1286">
        <v>97.62</v>
      </c>
      <c r="L9" s="1286">
        <v>101.45</v>
      </c>
      <c r="M9" s="1286">
        <v>101.63</v>
      </c>
      <c r="N9" s="1286">
        <v>98.25</v>
      </c>
      <c r="O9" s="1286">
        <v>105.51</v>
      </c>
      <c r="P9" s="1286">
        <v>106.83</v>
      </c>
      <c r="Q9" s="1282"/>
      <c r="R9" s="1282"/>
      <c r="S9" s="1281"/>
    </row>
    <row r="10" spans="1:19">
      <c r="A10" s="1274">
        <v>1983</v>
      </c>
      <c r="B10" s="1286">
        <v>95.79</v>
      </c>
      <c r="C10" s="1286">
        <v>88.23</v>
      </c>
      <c r="D10" s="1286">
        <v>95.2</v>
      </c>
      <c r="E10" s="1286">
        <v>96.94</v>
      </c>
      <c r="F10" s="1286">
        <v>98.86</v>
      </c>
      <c r="G10" s="1286">
        <v>98.98</v>
      </c>
      <c r="H10" s="1277"/>
      <c r="J10" s="1274">
        <v>1983</v>
      </c>
      <c r="K10" s="1286">
        <v>85.74</v>
      </c>
      <c r="L10" s="1286">
        <v>104.28</v>
      </c>
      <c r="M10" s="1286">
        <v>97.27</v>
      </c>
      <c r="N10" s="1286">
        <v>97.53</v>
      </c>
      <c r="O10" s="1286">
        <v>99.26</v>
      </c>
      <c r="P10" s="1286">
        <v>103.78</v>
      </c>
      <c r="Q10" s="1282"/>
      <c r="R10" s="1282"/>
      <c r="S10" s="1281"/>
    </row>
    <row r="11" spans="1:19">
      <c r="A11" s="1274">
        <v>1984</v>
      </c>
      <c r="B11" s="1286">
        <v>103.22</v>
      </c>
      <c r="C11" s="1286">
        <v>85.66</v>
      </c>
      <c r="D11" s="1286">
        <v>89.83</v>
      </c>
      <c r="E11" s="1286">
        <v>95.5</v>
      </c>
      <c r="F11" s="1286">
        <v>96.53</v>
      </c>
      <c r="G11" s="1286">
        <v>92.76</v>
      </c>
      <c r="H11" s="1277"/>
      <c r="J11" s="1274">
        <v>1984</v>
      </c>
      <c r="K11" s="1286">
        <v>94.89</v>
      </c>
      <c r="L11" s="1286">
        <v>101.35</v>
      </c>
      <c r="M11" s="1286">
        <v>97.8</v>
      </c>
      <c r="N11" s="1286">
        <v>93.68</v>
      </c>
      <c r="O11" s="1286">
        <v>94.97</v>
      </c>
      <c r="P11" s="1286">
        <v>106.19</v>
      </c>
      <c r="Q11" s="1282"/>
      <c r="R11" s="1282"/>
      <c r="S11" s="1281"/>
    </row>
    <row r="12" spans="1:19">
      <c r="A12" s="1274">
        <v>1985</v>
      </c>
      <c r="B12" s="1286">
        <v>89.77</v>
      </c>
      <c r="C12" s="1286">
        <v>87.1</v>
      </c>
      <c r="D12" s="1286">
        <v>87.82</v>
      </c>
      <c r="E12" s="1286">
        <v>95.99</v>
      </c>
      <c r="F12" s="1286">
        <v>97.84</v>
      </c>
      <c r="G12" s="1286">
        <v>98.57</v>
      </c>
      <c r="H12" s="1277"/>
      <c r="J12" s="1274">
        <v>1985</v>
      </c>
      <c r="K12" s="1286">
        <v>95.45</v>
      </c>
      <c r="L12" s="1286">
        <v>100.51</v>
      </c>
      <c r="M12" s="1286">
        <v>92.04</v>
      </c>
      <c r="N12" s="1286">
        <v>98.07</v>
      </c>
      <c r="O12" s="1286">
        <v>98.26</v>
      </c>
      <c r="P12" s="1286">
        <v>109.5</v>
      </c>
      <c r="Q12" s="1282"/>
      <c r="R12" s="1282"/>
      <c r="S12" s="1281"/>
    </row>
    <row r="13" spans="1:19">
      <c r="A13" s="1274">
        <v>1986</v>
      </c>
      <c r="B13" s="1286">
        <v>89.09</v>
      </c>
      <c r="C13" s="1286">
        <v>91.11</v>
      </c>
      <c r="D13" s="1286">
        <v>89.25</v>
      </c>
      <c r="E13" s="1286">
        <v>93.55</v>
      </c>
      <c r="F13" s="1286">
        <v>98.13</v>
      </c>
      <c r="G13" s="1286">
        <v>98.51</v>
      </c>
      <c r="H13" s="1277"/>
      <c r="J13" s="1274">
        <v>1986</v>
      </c>
      <c r="K13" s="1286">
        <v>80.37</v>
      </c>
      <c r="L13" s="1286">
        <v>91.49</v>
      </c>
      <c r="M13" s="1286">
        <v>89.78</v>
      </c>
      <c r="N13" s="1286">
        <v>95.54</v>
      </c>
      <c r="O13" s="1286">
        <v>97.13</v>
      </c>
      <c r="P13" s="1286">
        <v>110.64</v>
      </c>
      <c r="Q13" s="1282"/>
      <c r="R13" s="1282"/>
      <c r="S13" s="1281">
        <v>1986</v>
      </c>
    </row>
    <row r="14" spans="1:19">
      <c r="A14" s="1274">
        <v>1987</v>
      </c>
      <c r="B14" s="1286">
        <v>87.68</v>
      </c>
      <c r="C14" s="1286">
        <v>88.95</v>
      </c>
      <c r="D14" s="1286">
        <v>83.71</v>
      </c>
      <c r="E14" s="1286">
        <v>92.28</v>
      </c>
      <c r="F14" s="1286">
        <v>94.01</v>
      </c>
      <c r="G14" s="1286">
        <v>96.91</v>
      </c>
      <c r="H14" s="1277"/>
      <c r="J14" s="1274">
        <v>1987</v>
      </c>
      <c r="K14" s="1286">
        <v>80.17</v>
      </c>
      <c r="L14" s="1286">
        <v>91.12</v>
      </c>
      <c r="M14" s="1286">
        <v>88.36</v>
      </c>
      <c r="N14" s="1286">
        <v>93.3</v>
      </c>
      <c r="O14" s="1286">
        <v>94.22</v>
      </c>
      <c r="P14" s="1286">
        <v>99.11</v>
      </c>
      <c r="Q14" s="1282"/>
      <c r="R14" s="1282"/>
      <c r="S14" s="1281"/>
    </row>
    <row r="15" spans="1:19">
      <c r="A15" s="1274">
        <v>1988</v>
      </c>
      <c r="B15" s="1286">
        <v>86.9</v>
      </c>
      <c r="C15" s="1286">
        <v>97.73</v>
      </c>
      <c r="D15" s="1286">
        <v>84.21</v>
      </c>
      <c r="E15" s="1286">
        <v>89.22</v>
      </c>
      <c r="F15" s="1286">
        <v>92.22</v>
      </c>
      <c r="G15" s="1286">
        <v>96.8</v>
      </c>
      <c r="H15" s="1277"/>
      <c r="J15" s="1293">
        <v>1988</v>
      </c>
      <c r="K15" s="1286">
        <v>72.180000000000007</v>
      </c>
      <c r="L15" s="1286">
        <v>95.29</v>
      </c>
      <c r="M15" s="1286">
        <v>85.27</v>
      </c>
      <c r="N15" s="1286">
        <v>92.16</v>
      </c>
      <c r="O15" s="1286">
        <v>93.95</v>
      </c>
      <c r="P15" s="1286">
        <v>101.89</v>
      </c>
      <c r="Q15" s="1282"/>
      <c r="R15" s="1282"/>
      <c r="S15" s="1281"/>
    </row>
    <row r="16" spans="1:19">
      <c r="A16" s="1274">
        <v>1989</v>
      </c>
      <c r="B16" s="1286">
        <v>85.63</v>
      </c>
      <c r="C16" s="1286">
        <v>89.73</v>
      </c>
      <c r="D16" s="1286">
        <v>78.58</v>
      </c>
      <c r="E16" s="1286">
        <v>90.34</v>
      </c>
      <c r="F16" s="1286">
        <v>97.3</v>
      </c>
      <c r="G16" s="1286">
        <v>106.1</v>
      </c>
      <c r="H16" s="1277"/>
      <c r="J16" s="1274">
        <v>1989</v>
      </c>
      <c r="K16" s="1286">
        <v>80.5</v>
      </c>
      <c r="L16" s="1286">
        <v>103.71</v>
      </c>
      <c r="M16" s="1286">
        <v>86.9</v>
      </c>
      <c r="N16" s="1286">
        <v>94.4</v>
      </c>
      <c r="O16" s="1286">
        <v>99.79</v>
      </c>
      <c r="P16" s="1286">
        <v>116.44</v>
      </c>
      <c r="Q16" s="1282"/>
      <c r="R16" s="1282"/>
      <c r="S16" s="1281"/>
    </row>
    <row r="17" spans="1:19">
      <c r="A17" s="1274">
        <v>1990</v>
      </c>
      <c r="B17" s="1286">
        <v>81.459999999999994</v>
      </c>
      <c r="C17" s="1286">
        <v>93.68</v>
      </c>
      <c r="D17" s="1286">
        <v>73.75</v>
      </c>
      <c r="E17" s="1286">
        <v>86.07</v>
      </c>
      <c r="F17" s="1286">
        <v>91.82</v>
      </c>
      <c r="G17" s="1286">
        <v>93.13</v>
      </c>
      <c r="H17" s="1277"/>
      <c r="J17" s="1274">
        <v>1990</v>
      </c>
      <c r="K17" s="1286">
        <v>72.099999999999994</v>
      </c>
      <c r="L17" s="1286">
        <v>95.41</v>
      </c>
      <c r="M17" s="1286">
        <v>82.17</v>
      </c>
      <c r="N17" s="1286">
        <v>89.9</v>
      </c>
      <c r="O17" s="1286">
        <v>93.28</v>
      </c>
      <c r="P17" s="1286">
        <v>103.8</v>
      </c>
      <c r="Q17" s="1282"/>
      <c r="R17" s="1282"/>
      <c r="S17" s="1281"/>
    </row>
    <row r="18" spans="1:19">
      <c r="A18" s="1274">
        <v>1991</v>
      </c>
      <c r="B18" s="1286">
        <v>80.22</v>
      </c>
      <c r="C18" s="1286">
        <v>90.28</v>
      </c>
      <c r="D18" s="1286">
        <v>74.47</v>
      </c>
      <c r="E18" s="1286">
        <v>84.33</v>
      </c>
      <c r="F18" s="1286">
        <v>90</v>
      </c>
      <c r="G18" s="1286">
        <v>93.66</v>
      </c>
      <c r="H18" s="1277"/>
      <c r="J18" s="1274">
        <v>1991</v>
      </c>
      <c r="K18" s="1286">
        <v>68.53</v>
      </c>
      <c r="L18" s="1286">
        <v>99.49</v>
      </c>
      <c r="M18" s="1286">
        <v>79.63</v>
      </c>
      <c r="N18" s="1286">
        <v>87.38</v>
      </c>
      <c r="O18" s="1286">
        <v>93.24</v>
      </c>
      <c r="P18" s="1286">
        <v>99.53</v>
      </c>
      <c r="Q18" s="1282"/>
      <c r="R18" s="1282"/>
      <c r="S18" s="1281">
        <v>1991</v>
      </c>
    </row>
    <row r="19" spans="1:19">
      <c r="A19" s="1274">
        <v>1992</v>
      </c>
      <c r="B19" s="1286">
        <v>69.89</v>
      </c>
      <c r="C19" s="1286">
        <v>94.12</v>
      </c>
      <c r="D19" s="1286">
        <v>69.599999999999994</v>
      </c>
      <c r="E19" s="1286">
        <v>83.16</v>
      </c>
      <c r="F19" s="1286">
        <v>90.98</v>
      </c>
      <c r="G19" s="1286">
        <v>99.93</v>
      </c>
      <c r="H19" s="1277"/>
      <c r="J19" s="1274">
        <v>1992</v>
      </c>
      <c r="K19" s="1286">
        <v>67.25</v>
      </c>
      <c r="L19" s="1286">
        <v>96.48</v>
      </c>
      <c r="M19" s="1286">
        <v>77.19</v>
      </c>
      <c r="N19" s="1286">
        <v>87.23</v>
      </c>
      <c r="O19" s="1286">
        <v>92.95</v>
      </c>
      <c r="P19" s="1286">
        <v>96.94</v>
      </c>
      <c r="Q19" s="1282"/>
      <c r="R19" s="1282"/>
      <c r="S19" s="1281"/>
    </row>
    <row r="20" spans="1:19">
      <c r="A20" s="1274">
        <v>1993</v>
      </c>
      <c r="B20" s="1286">
        <v>66.989999999999995</v>
      </c>
      <c r="C20" s="1286">
        <v>91.62</v>
      </c>
      <c r="D20" s="1286">
        <v>71.63</v>
      </c>
      <c r="E20" s="1286">
        <v>86.07</v>
      </c>
      <c r="F20" s="1286">
        <v>96.32</v>
      </c>
      <c r="G20" s="1286">
        <v>103.74</v>
      </c>
      <c r="H20" s="1277"/>
      <c r="J20" s="1274">
        <v>1993</v>
      </c>
      <c r="K20" s="1286">
        <v>66.88</v>
      </c>
      <c r="L20" s="1286">
        <v>102.94</v>
      </c>
      <c r="M20" s="1286">
        <v>73.95</v>
      </c>
      <c r="N20" s="1286">
        <v>89.57</v>
      </c>
      <c r="O20" s="1286">
        <v>100.8</v>
      </c>
      <c r="P20" s="1286">
        <v>107.35</v>
      </c>
      <c r="Q20" s="1282"/>
      <c r="R20" s="1282"/>
      <c r="S20" s="1281"/>
    </row>
    <row r="21" spans="1:19">
      <c r="A21" s="1274">
        <v>1994</v>
      </c>
      <c r="B21" s="1286">
        <v>60.2</v>
      </c>
      <c r="C21" s="1286">
        <v>94.99</v>
      </c>
      <c r="D21" s="1286">
        <v>65.930000000000007</v>
      </c>
      <c r="E21" s="1286">
        <v>80.86</v>
      </c>
      <c r="F21" s="1286">
        <v>88.32</v>
      </c>
      <c r="G21" s="1286">
        <v>92.69</v>
      </c>
      <c r="H21" s="1277"/>
      <c r="J21" s="1274">
        <v>1994</v>
      </c>
      <c r="K21" s="1286">
        <v>55.04</v>
      </c>
      <c r="L21" s="1286">
        <v>102.81</v>
      </c>
      <c r="M21" s="1286">
        <v>73.48</v>
      </c>
      <c r="N21" s="1286">
        <v>85.39</v>
      </c>
      <c r="O21" s="1286">
        <v>90.68</v>
      </c>
      <c r="P21" s="1286">
        <v>97.78</v>
      </c>
      <c r="Q21" s="1282"/>
      <c r="R21" s="1282"/>
      <c r="S21" s="1281"/>
    </row>
    <row r="22" spans="1:19">
      <c r="A22" s="1274">
        <v>1995</v>
      </c>
      <c r="B22" s="1286">
        <v>54.13</v>
      </c>
      <c r="C22" s="1286">
        <v>96.1</v>
      </c>
      <c r="D22" s="1286">
        <v>66.58</v>
      </c>
      <c r="E22" s="1286">
        <v>80.53</v>
      </c>
      <c r="F22" s="1286">
        <v>87.1</v>
      </c>
      <c r="G22" s="1286">
        <v>94.46</v>
      </c>
      <c r="H22" s="1277"/>
      <c r="J22" s="1274">
        <v>1995</v>
      </c>
      <c r="K22" s="1286">
        <v>59.52</v>
      </c>
      <c r="L22" s="1286">
        <v>97.29</v>
      </c>
      <c r="M22" s="1286">
        <v>70.13</v>
      </c>
      <c r="N22" s="1286">
        <v>84.28</v>
      </c>
      <c r="O22" s="1286">
        <v>93.21</v>
      </c>
      <c r="P22" s="1286">
        <v>100.38</v>
      </c>
      <c r="Q22" s="1282"/>
      <c r="R22" s="1282"/>
      <c r="S22" s="1281"/>
    </row>
    <row r="23" spans="1:19">
      <c r="A23" s="1274">
        <v>1996</v>
      </c>
      <c r="B23" s="1286">
        <v>58.82</v>
      </c>
      <c r="C23" s="1286">
        <v>100.1</v>
      </c>
      <c r="D23" s="1286">
        <v>68.14</v>
      </c>
      <c r="E23" s="1286">
        <v>78.819999999999993</v>
      </c>
      <c r="F23" s="1286">
        <v>87.83</v>
      </c>
      <c r="G23" s="1286">
        <v>95.44</v>
      </c>
      <c r="H23" s="1277"/>
      <c r="J23" s="1274">
        <v>1996</v>
      </c>
      <c r="K23" s="1286">
        <v>57.5</v>
      </c>
      <c r="L23" s="1286">
        <v>97.74</v>
      </c>
      <c r="M23" s="1286">
        <v>73.66</v>
      </c>
      <c r="N23" s="1286">
        <v>81.61</v>
      </c>
      <c r="O23" s="1286">
        <v>90.97</v>
      </c>
      <c r="P23" s="1286">
        <v>100.04</v>
      </c>
      <c r="Q23" s="1282"/>
      <c r="R23" s="1282"/>
      <c r="S23" s="1281">
        <v>1996</v>
      </c>
    </row>
    <row r="24" spans="1:19">
      <c r="A24" s="1274">
        <v>1997</v>
      </c>
      <c r="B24" s="1286">
        <v>49.96</v>
      </c>
      <c r="C24" s="1286">
        <v>98.98</v>
      </c>
      <c r="D24" s="1286">
        <v>65.47</v>
      </c>
      <c r="E24" s="1286">
        <v>75.260000000000005</v>
      </c>
      <c r="F24" s="1286">
        <v>83.88</v>
      </c>
      <c r="G24" s="1286">
        <v>91.61</v>
      </c>
      <c r="H24" s="1277"/>
      <c r="J24" s="1274">
        <v>1997</v>
      </c>
      <c r="K24" s="1286">
        <v>49.8</v>
      </c>
      <c r="L24" s="1286">
        <v>100.86</v>
      </c>
      <c r="M24" s="1286">
        <v>70.31</v>
      </c>
      <c r="N24" s="1286">
        <v>79.2</v>
      </c>
      <c r="O24" s="1286">
        <v>89.56</v>
      </c>
      <c r="P24" s="1286">
        <v>101.77</v>
      </c>
      <c r="Q24" s="1282"/>
      <c r="R24" s="1282"/>
      <c r="S24" s="1281"/>
    </row>
    <row r="25" spans="1:19">
      <c r="A25" s="1274">
        <v>1998</v>
      </c>
      <c r="B25" s="1286">
        <v>55.15</v>
      </c>
      <c r="C25" s="1286">
        <v>104.19</v>
      </c>
      <c r="D25" s="1286">
        <v>63.29</v>
      </c>
      <c r="E25" s="1286">
        <v>73.8</v>
      </c>
      <c r="F25" s="1286">
        <v>81.47</v>
      </c>
      <c r="G25" s="1286">
        <v>89.86</v>
      </c>
      <c r="H25" s="1277"/>
      <c r="J25" s="1274">
        <v>1998</v>
      </c>
      <c r="K25" s="1286">
        <v>52.15</v>
      </c>
      <c r="L25" s="1286">
        <v>100.98</v>
      </c>
      <c r="M25" s="1286">
        <v>68.180000000000007</v>
      </c>
      <c r="N25" s="1286">
        <v>78.47</v>
      </c>
      <c r="O25" s="1286">
        <v>87.7</v>
      </c>
      <c r="P25" s="1286">
        <v>102.46</v>
      </c>
      <c r="Q25" s="1282"/>
      <c r="R25" s="1282"/>
      <c r="S25" s="1281"/>
    </row>
    <row r="26" spans="1:19">
      <c r="A26" s="1274">
        <v>1999</v>
      </c>
      <c r="B26" s="1286">
        <v>47.01</v>
      </c>
      <c r="C26" s="1286">
        <v>105.95</v>
      </c>
      <c r="D26" s="1286">
        <v>64.709999999999994</v>
      </c>
      <c r="E26" s="1286">
        <v>71.16</v>
      </c>
      <c r="F26" s="1286">
        <v>84.1</v>
      </c>
      <c r="G26" s="1286">
        <v>92.45</v>
      </c>
      <c r="H26" s="1277"/>
      <c r="J26" s="1274">
        <v>1999</v>
      </c>
      <c r="K26" s="1286">
        <v>44.57</v>
      </c>
      <c r="L26" s="1286">
        <v>99.53</v>
      </c>
      <c r="M26" s="1286">
        <v>68.819999999999993</v>
      </c>
      <c r="N26" s="1286">
        <v>77.28</v>
      </c>
      <c r="O26" s="1286">
        <v>90.4</v>
      </c>
      <c r="P26" s="1286">
        <v>104.3</v>
      </c>
      <c r="Q26" s="1282"/>
      <c r="R26" s="1282"/>
      <c r="S26" s="1281"/>
    </row>
    <row r="27" spans="1:19">
      <c r="A27" s="1274">
        <v>2000</v>
      </c>
      <c r="B27" s="1286">
        <v>49.59</v>
      </c>
      <c r="C27" s="1286">
        <v>103.69</v>
      </c>
      <c r="D27" s="1286">
        <v>61.01</v>
      </c>
      <c r="E27" s="1286">
        <v>68.8</v>
      </c>
      <c r="F27" s="1286">
        <v>78.510000000000005</v>
      </c>
      <c r="G27" s="1286">
        <v>84.31</v>
      </c>
      <c r="H27" s="1277"/>
      <c r="J27" s="1274">
        <v>2000</v>
      </c>
      <c r="K27" s="1286">
        <v>46.57</v>
      </c>
      <c r="L27" s="1286">
        <v>105.28</v>
      </c>
      <c r="M27" s="1286">
        <v>65.41</v>
      </c>
      <c r="N27" s="1286">
        <v>73.13</v>
      </c>
      <c r="O27" s="1286">
        <v>86.1</v>
      </c>
      <c r="P27" s="1286">
        <v>96.34</v>
      </c>
      <c r="Q27" s="1282"/>
      <c r="R27" s="1282"/>
      <c r="S27" s="1281"/>
    </row>
    <row r="28" spans="1:19">
      <c r="A28" s="1274">
        <v>2001</v>
      </c>
      <c r="B28" s="1286">
        <v>46.67</v>
      </c>
      <c r="C28" s="1286">
        <v>107.51</v>
      </c>
      <c r="D28" s="1286">
        <v>62.42</v>
      </c>
      <c r="E28" s="1286">
        <v>66.150000000000006</v>
      </c>
      <c r="F28" s="1286">
        <v>75.459999999999994</v>
      </c>
      <c r="G28" s="1286">
        <v>86.42</v>
      </c>
      <c r="H28" s="1277"/>
      <c r="J28" s="1274">
        <v>2001</v>
      </c>
      <c r="K28" s="1286">
        <v>49.64</v>
      </c>
      <c r="L28" s="1286">
        <v>99.67</v>
      </c>
      <c r="M28" s="1286">
        <v>67</v>
      </c>
      <c r="N28" s="1286">
        <v>70.150000000000006</v>
      </c>
      <c r="O28" s="1286">
        <v>83.9</v>
      </c>
      <c r="P28" s="1286">
        <v>98.3</v>
      </c>
      <c r="Q28" s="1282"/>
      <c r="R28" s="1282"/>
      <c r="S28" s="1281">
        <v>2001</v>
      </c>
    </row>
    <row r="29" spans="1:19">
      <c r="A29" s="1274">
        <v>2002</v>
      </c>
      <c r="B29" s="1286">
        <v>48.53</v>
      </c>
      <c r="C29" s="1286">
        <v>110.87</v>
      </c>
      <c r="D29" s="1286">
        <v>60.58</v>
      </c>
      <c r="E29" s="1286">
        <v>66.13</v>
      </c>
      <c r="F29" s="1286">
        <v>75.11</v>
      </c>
      <c r="G29" s="1286">
        <v>104.39</v>
      </c>
      <c r="H29" s="1277"/>
      <c r="J29" s="1274">
        <v>2002</v>
      </c>
      <c r="K29" s="1286">
        <v>44.48</v>
      </c>
      <c r="L29" s="1286">
        <v>101.36</v>
      </c>
      <c r="M29" s="1286">
        <v>65.41</v>
      </c>
      <c r="N29" s="1286">
        <v>70.19</v>
      </c>
      <c r="O29" s="1286">
        <v>83.74</v>
      </c>
      <c r="P29" s="1286">
        <v>109.87</v>
      </c>
      <c r="Q29" s="1282"/>
      <c r="R29" s="1282"/>
      <c r="S29" s="1281"/>
    </row>
    <row r="30" spans="1:19">
      <c r="A30" s="1274">
        <v>2003</v>
      </c>
      <c r="B30" s="1286">
        <v>45.66</v>
      </c>
      <c r="C30" s="1286">
        <v>104.99</v>
      </c>
      <c r="D30" s="1286">
        <v>57</v>
      </c>
      <c r="E30" s="1286">
        <v>64.180000000000007</v>
      </c>
      <c r="F30" s="1286">
        <v>75.97</v>
      </c>
      <c r="G30" s="1286">
        <v>112.43</v>
      </c>
      <c r="H30" s="1277"/>
      <c r="J30" s="1274">
        <v>2003</v>
      </c>
      <c r="K30" s="1286">
        <v>47.95</v>
      </c>
      <c r="L30" s="1286">
        <v>101.08</v>
      </c>
      <c r="M30" s="1286">
        <v>64.19</v>
      </c>
      <c r="N30" s="1286">
        <v>69.72</v>
      </c>
      <c r="O30" s="1286">
        <v>84.1</v>
      </c>
      <c r="P30" s="1286">
        <v>113.46</v>
      </c>
      <c r="Q30" s="1282"/>
      <c r="R30" s="1282"/>
      <c r="S30" s="1281"/>
    </row>
    <row r="31" spans="1:19">
      <c r="A31" s="1274">
        <v>2004</v>
      </c>
      <c r="B31" s="1286">
        <v>47.21</v>
      </c>
      <c r="C31" s="1286">
        <v>102.43</v>
      </c>
      <c r="D31" s="1286">
        <v>56.35</v>
      </c>
      <c r="E31" s="1286">
        <v>60.3</v>
      </c>
      <c r="F31" s="1286">
        <v>71.510000000000005</v>
      </c>
      <c r="G31" s="1286">
        <v>100.36</v>
      </c>
      <c r="H31" s="1277"/>
      <c r="I31" s="1275"/>
      <c r="J31" s="1274">
        <v>2004</v>
      </c>
      <c r="K31" s="1286">
        <v>43.21</v>
      </c>
      <c r="L31" s="1286">
        <v>100.55</v>
      </c>
      <c r="M31" s="1286">
        <v>62.72</v>
      </c>
      <c r="N31" s="1286">
        <v>64.97</v>
      </c>
      <c r="O31" s="1286">
        <v>80.59</v>
      </c>
      <c r="P31" s="1286">
        <v>107.32</v>
      </c>
      <c r="Q31" s="1282"/>
      <c r="R31" s="1282"/>
      <c r="S31" s="1281"/>
    </row>
    <row r="32" spans="1:19">
      <c r="A32" s="1274">
        <v>2005</v>
      </c>
      <c r="B32" s="1286">
        <v>49.11</v>
      </c>
      <c r="C32" s="1286">
        <v>95.92</v>
      </c>
      <c r="D32" s="1286">
        <v>54.98</v>
      </c>
      <c r="E32" s="1286">
        <v>57.52</v>
      </c>
      <c r="F32" s="1286">
        <v>70.95</v>
      </c>
      <c r="G32" s="1286">
        <v>95.82</v>
      </c>
      <c r="H32" s="1277"/>
      <c r="I32" s="1275"/>
      <c r="J32" s="1274">
        <v>2005</v>
      </c>
      <c r="K32" s="1286">
        <v>48.63</v>
      </c>
      <c r="L32" s="1286">
        <v>100.04</v>
      </c>
      <c r="M32" s="1286">
        <v>62.18</v>
      </c>
      <c r="N32" s="1286">
        <v>64.02</v>
      </c>
      <c r="O32" s="1286">
        <v>78.900000000000006</v>
      </c>
      <c r="P32" s="1286">
        <v>106.68</v>
      </c>
      <c r="Q32" s="1282"/>
      <c r="R32" s="1282"/>
      <c r="S32" s="1281"/>
    </row>
    <row r="33" spans="1:19">
      <c r="A33" s="1274">
        <v>2006</v>
      </c>
      <c r="B33" s="1286">
        <v>42.14</v>
      </c>
      <c r="C33" s="1286">
        <v>107.99</v>
      </c>
      <c r="D33" s="1286">
        <v>54.77</v>
      </c>
      <c r="E33" s="1286">
        <v>54.72</v>
      </c>
      <c r="F33" s="1286">
        <v>68.05</v>
      </c>
      <c r="G33" s="1286">
        <v>93.43</v>
      </c>
      <c r="H33" s="1277"/>
      <c r="J33" s="1274">
        <v>2006</v>
      </c>
      <c r="K33" s="1286">
        <v>42.55</v>
      </c>
      <c r="L33" s="1286">
        <v>97.98</v>
      </c>
      <c r="M33" s="1286">
        <v>61.09</v>
      </c>
      <c r="N33" s="1286">
        <v>62.99</v>
      </c>
      <c r="O33" s="1286">
        <v>77.52</v>
      </c>
      <c r="P33" s="1286">
        <v>102.56</v>
      </c>
      <c r="Q33" s="1282"/>
      <c r="R33" s="1282"/>
      <c r="S33" s="1281">
        <v>2006</v>
      </c>
    </row>
    <row r="34" spans="1:19" s="1291" customFormat="1">
      <c r="A34" s="1274">
        <v>2007</v>
      </c>
      <c r="B34" s="1286">
        <v>45.95</v>
      </c>
      <c r="C34" s="1286">
        <v>106.71</v>
      </c>
      <c r="D34" s="1286">
        <v>53.81</v>
      </c>
      <c r="E34" s="1286">
        <v>53.7</v>
      </c>
      <c r="F34" s="1286">
        <v>68.650000000000006</v>
      </c>
      <c r="G34" s="1286">
        <v>98.35</v>
      </c>
      <c r="H34" s="1277"/>
      <c r="I34" s="1274"/>
      <c r="J34" s="1292">
        <v>2007</v>
      </c>
      <c r="K34" s="1286">
        <v>46.04</v>
      </c>
      <c r="L34" s="1286">
        <v>96.85</v>
      </c>
      <c r="M34" s="1286">
        <v>59.91</v>
      </c>
      <c r="N34" s="1286">
        <v>61.63</v>
      </c>
      <c r="O34" s="1286">
        <v>77.459999999999994</v>
      </c>
      <c r="P34" s="1286">
        <v>105.76</v>
      </c>
      <c r="Q34" s="1282"/>
      <c r="R34" s="1282"/>
      <c r="S34" s="1281"/>
    </row>
    <row r="35" spans="1:19">
      <c r="A35" s="1291">
        <v>2008</v>
      </c>
      <c r="B35" s="1286">
        <v>40.58</v>
      </c>
      <c r="C35" s="1286">
        <v>103.42</v>
      </c>
      <c r="D35" s="1286">
        <v>52.97</v>
      </c>
      <c r="E35" s="1286">
        <v>51.75</v>
      </c>
      <c r="F35" s="1286">
        <v>65.959999999999994</v>
      </c>
      <c r="G35" s="1286">
        <v>95.86</v>
      </c>
      <c r="H35" s="1290"/>
      <c r="I35" s="1289"/>
      <c r="J35" s="1288">
        <v>2008</v>
      </c>
      <c r="K35" s="1286">
        <v>43.35</v>
      </c>
      <c r="L35" s="1286">
        <v>101.37</v>
      </c>
      <c r="M35" s="1286">
        <v>58.4</v>
      </c>
      <c r="N35" s="1286">
        <v>58.56</v>
      </c>
      <c r="O35" s="1286">
        <v>79.11</v>
      </c>
      <c r="P35" s="1286">
        <v>104.66</v>
      </c>
      <c r="Q35" s="1282"/>
      <c r="R35" s="1282"/>
      <c r="S35" s="1281"/>
    </row>
    <row r="36" spans="1:19">
      <c r="A36" s="1274">
        <v>2009</v>
      </c>
      <c r="B36" s="1286">
        <v>39.18</v>
      </c>
      <c r="C36" s="1286">
        <v>99.44</v>
      </c>
      <c r="D36" s="1286">
        <v>48.68</v>
      </c>
      <c r="E36" s="1286">
        <v>48.85</v>
      </c>
      <c r="F36" s="1286">
        <v>64.25</v>
      </c>
      <c r="G36" s="1286">
        <v>88.53</v>
      </c>
      <c r="H36" s="1277"/>
      <c r="J36" s="1274">
        <v>2009</v>
      </c>
      <c r="K36" s="1286">
        <v>39.020000000000003</v>
      </c>
      <c r="L36" s="1286">
        <v>103.11</v>
      </c>
      <c r="M36" s="1286">
        <v>56.5</v>
      </c>
      <c r="N36" s="1286">
        <v>56.01</v>
      </c>
      <c r="O36" s="1286">
        <v>74.680000000000007</v>
      </c>
      <c r="P36" s="1286">
        <v>100.14</v>
      </c>
      <c r="Q36" s="1282"/>
      <c r="R36" s="1282"/>
      <c r="S36" s="1281"/>
    </row>
    <row r="37" spans="1:19">
      <c r="A37" s="1274">
        <v>2010</v>
      </c>
      <c r="B37" s="1286">
        <v>35.35</v>
      </c>
      <c r="C37" s="1286">
        <v>92.63</v>
      </c>
      <c r="D37" s="1286">
        <v>49.24</v>
      </c>
      <c r="E37" s="1286">
        <v>47.02</v>
      </c>
      <c r="F37" s="1286">
        <v>63.02</v>
      </c>
      <c r="G37" s="1286">
        <v>89.22</v>
      </c>
      <c r="H37" s="1277"/>
      <c r="I37" s="1275"/>
      <c r="J37" s="1274">
        <v>2010</v>
      </c>
      <c r="K37" s="1286">
        <v>37.380000000000003</v>
      </c>
      <c r="L37" s="1286">
        <v>97.07</v>
      </c>
      <c r="M37" s="1286">
        <v>53.91</v>
      </c>
      <c r="N37" s="1286">
        <v>56.18</v>
      </c>
      <c r="O37" s="1286">
        <v>72.959999999999994</v>
      </c>
      <c r="P37" s="1286">
        <v>95.03</v>
      </c>
      <c r="Q37" s="1282"/>
      <c r="R37" s="1282"/>
      <c r="S37" s="1281"/>
    </row>
    <row r="38" spans="1:19">
      <c r="A38" s="1274">
        <v>2011</v>
      </c>
      <c r="B38" s="1286">
        <v>39.17</v>
      </c>
      <c r="C38" s="1286">
        <v>94.85</v>
      </c>
      <c r="D38" s="1286">
        <v>44.61</v>
      </c>
      <c r="E38" s="1286">
        <v>46.3</v>
      </c>
      <c r="F38" s="1286">
        <v>62.06</v>
      </c>
      <c r="G38" s="1286">
        <v>80.27</v>
      </c>
      <c r="J38" s="1274">
        <v>2011</v>
      </c>
      <c r="K38" s="1286">
        <v>37.96</v>
      </c>
      <c r="L38" s="1286">
        <v>95.9</v>
      </c>
      <c r="M38" s="1286">
        <v>56.18</v>
      </c>
      <c r="N38" s="1286">
        <v>53.2</v>
      </c>
      <c r="O38" s="1286">
        <v>71.430000000000007</v>
      </c>
      <c r="P38" s="1286">
        <v>90.06</v>
      </c>
      <c r="Q38" s="1282"/>
      <c r="R38" s="1282"/>
      <c r="S38" s="1281">
        <v>2011</v>
      </c>
    </row>
    <row r="39" spans="1:19">
      <c r="A39" s="1274">
        <v>2012</v>
      </c>
      <c r="B39" s="1286">
        <v>39.25</v>
      </c>
      <c r="C39" s="1286">
        <v>86.1</v>
      </c>
      <c r="D39" s="1286">
        <v>45.34</v>
      </c>
      <c r="E39" s="1286">
        <v>44.87</v>
      </c>
      <c r="F39" s="1286">
        <v>61.28</v>
      </c>
      <c r="G39" s="1286">
        <v>81.37</v>
      </c>
      <c r="H39" s="1277"/>
      <c r="J39" s="1274">
        <v>2012</v>
      </c>
      <c r="K39" s="1286">
        <v>33.11</v>
      </c>
      <c r="L39" s="1286">
        <v>91.21</v>
      </c>
      <c r="M39" s="1286">
        <v>52.92</v>
      </c>
      <c r="N39" s="1286">
        <v>53.94</v>
      </c>
      <c r="O39" s="1286">
        <v>74.22</v>
      </c>
      <c r="P39" s="1286">
        <v>95.41</v>
      </c>
      <c r="Q39" s="1282"/>
      <c r="R39" s="1282"/>
      <c r="S39" s="1281"/>
    </row>
    <row r="40" spans="1:19">
      <c r="A40" s="1274">
        <v>2013</v>
      </c>
      <c r="B40" s="1286">
        <v>30.37</v>
      </c>
      <c r="C40" s="1286">
        <v>84.59</v>
      </c>
      <c r="D40" s="1286">
        <v>46.11</v>
      </c>
      <c r="E40" s="1286">
        <v>44.08</v>
      </c>
      <c r="F40" s="1286">
        <v>60.69</v>
      </c>
      <c r="G40" s="1286">
        <v>83.2</v>
      </c>
      <c r="J40" s="1274">
        <v>2013</v>
      </c>
      <c r="K40" s="1286">
        <v>33.69</v>
      </c>
      <c r="L40" s="1286">
        <v>85.28</v>
      </c>
      <c r="M40" s="1286">
        <v>53.2</v>
      </c>
      <c r="N40" s="1286">
        <v>52.87</v>
      </c>
      <c r="O40" s="1286">
        <v>71.650000000000006</v>
      </c>
      <c r="P40" s="1286">
        <v>93.14</v>
      </c>
      <c r="Q40" s="1282"/>
      <c r="R40" s="1282"/>
      <c r="S40" s="1281"/>
    </row>
    <row r="41" spans="1:19">
      <c r="A41" s="1274">
        <v>2014</v>
      </c>
      <c r="B41" s="1286">
        <v>34.1</v>
      </c>
      <c r="C41" s="1286">
        <v>79.5</v>
      </c>
      <c r="D41" s="1286">
        <v>44.28</v>
      </c>
      <c r="E41" s="1286">
        <v>43.48</v>
      </c>
      <c r="F41" s="1286">
        <v>59.46</v>
      </c>
      <c r="G41" s="1286">
        <v>79.73</v>
      </c>
      <c r="J41" s="1274">
        <v>2014</v>
      </c>
      <c r="K41" s="1286">
        <v>33.93</v>
      </c>
      <c r="L41" s="1286">
        <v>85.89</v>
      </c>
      <c r="M41" s="1286">
        <v>52.85</v>
      </c>
      <c r="N41" s="1286">
        <v>50.06</v>
      </c>
      <c r="O41" s="1286">
        <v>70.39</v>
      </c>
      <c r="P41" s="1286">
        <v>87.65</v>
      </c>
      <c r="Q41" s="1282"/>
      <c r="R41" s="1282"/>
      <c r="S41" s="1281"/>
    </row>
    <row r="42" spans="1:19" s="1287" customFormat="1">
      <c r="A42" s="1287">
        <v>2015</v>
      </c>
      <c r="B42" s="1286">
        <v>30.03</v>
      </c>
      <c r="C42" s="1286">
        <v>81.84</v>
      </c>
      <c r="D42" s="1286">
        <v>46.6</v>
      </c>
      <c r="E42" s="1286">
        <v>45.54</v>
      </c>
      <c r="F42" s="1286">
        <v>61.36</v>
      </c>
      <c r="G42" s="1286">
        <v>88.07</v>
      </c>
      <c r="J42" s="1287">
        <v>2015</v>
      </c>
      <c r="K42" s="1286">
        <v>27.26</v>
      </c>
      <c r="L42" s="1286">
        <v>90.48</v>
      </c>
      <c r="M42" s="1286">
        <v>54.35</v>
      </c>
      <c r="N42" s="1286">
        <v>52.15</v>
      </c>
      <c r="O42" s="1286">
        <v>72.41</v>
      </c>
      <c r="P42" s="1286">
        <v>100.89</v>
      </c>
      <c r="Q42" s="1282"/>
      <c r="R42" s="1282"/>
      <c r="S42" s="1285"/>
    </row>
    <row r="43" spans="1:19">
      <c r="A43" s="1287">
        <v>2016</v>
      </c>
      <c r="B43" s="1286">
        <v>30.66</v>
      </c>
      <c r="C43" s="1286">
        <v>91.41</v>
      </c>
      <c r="D43" s="1286">
        <v>48.98</v>
      </c>
      <c r="E43" s="1286">
        <v>44.06</v>
      </c>
      <c r="F43" s="1286">
        <v>58.94</v>
      </c>
      <c r="G43" s="1286">
        <v>83.26</v>
      </c>
      <c r="J43" s="1287">
        <v>2016</v>
      </c>
      <c r="K43" s="1286">
        <v>35.01</v>
      </c>
      <c r="L43" s="1286">
        <v>99.12</v>
      </c>
      <c r="M43" s="1286">
        <v>54.3</v>
      </c>
      <c r="N43" s="1286">
        <v>51.35</v>
      </c>
      <c r="O43" s="1286">
        <v>70.37</v>
      </c>
      <c r="P43" s="1286">
        <v>91.46</v>
      </c>
      <c r="Q43" s="1282"/>
      <c r="R43" s="1282"/>
      <c r="S43" s="1285"/>
    </row>
    <row r="44" spans="1:19">
      <c r="A44" s="1284">
        <v>2017</v>
      </c>
      <c r="B44" s="1283">
        <v>29.87</v>
      </c>
      <c r="C44" s="1283">
        <v>86.49</v>
      </c>
      <c r="D44" s="1283">
        <v>47.46</v>
      </c>
      <c r="E44" s="1283">
        <v>42.75</v>
      </c>
      <c r="F44" s="1283">
        <v>60.66</v>
      </c>
      <c r="G44" s="1283">
        <v>85.48</v>
      </c>
      <c r="J44" s="1284">
        <v>2017</v>
      </c>
      <c r="K44" s="1283">
        <v>30.04</v>
      </c>
      <c r="L44" s="1283">
        <v>93.38</v>
      </c>
      <c r="M44" s="1283">
        <v>53.83</v>
      </c>
      <c r="N44" s="1283">
        <v>50.77</v>
      </c>
      <c r="O44" s="1283">
        <v>71.97</v>
      </c>
      <c r="P44" s="1283">
        <v>94.58</v>
      </c>
      <c r="Q44" s="1282"/>
      <c r="R44" s="1282"/>
      <c r="S44" s="1281">
        <v>2017</v>
      </c>
    </row>
    <row r="45" spans="1:19" s="1279" customFormat="1" ht="11.25">
      <c r="A45" s="1280"/>
    </row>
    <row r="46" spans="1:19" ht="10.5" customHeight="1">
      <c r="A46" s="1464" t="s">
        <v>155</v>
      </c>
      <c r="B46" s="1464"/>
      <c r="C46" s="1464"/>
    </row>
    <row r="47" spans="1:19">
      <c r="K47" s="1278"/>
      <c r="L47" s="1278"/>
      <c r="M47" s="1278"/>
    </row>
    <row r="48" spans="1:19">
      <c r="K48" s="1277"/>
      <c r="L48" s="1277"/>
      <c r="M48" s="1277"/>
    </row>
    <row r="49" spans="2:13">
      <c r="B49" s="1276"/>
      <c r="C49" s="1276"/>
      <c r="D49" s="1277"/>
      <c r="E49" s="1277"/>
      <c r="F49" s="1277"/>
      <c r="G49" s="1277"/>
      <c r="H49" s="1277"/>
      <c r="I49" s="1277"/>
      <c r="J49" s="1277"/>
      <c r="K49" s="1276"/>
      <c r="L49" s="1276"/>
      <c r="M49" s="1276"/>
    </row>
    <row r="58" spans="2:13">
      <c r="I58" s="1275"/>
      <c r="J58" s="1275"/>
    </row>
    <row r="59" spans="2:13">
      <c r="I59" s="1275"/>
    </row>
  </sheetData>
  <mergeCells count="8">
    <mergeCell ref="A46:C46"/>
    <mergeCell ref="A1:E1"/>
    <mergeCell ref="A5:C5"/>
    <mergeCell ref="J5:M5"/>
    <mergeCell ref="K6:P6"/>
    <mergeCell ref="B6:G6"/>
    <mergeCell ref="A3:H3"/>
    <mergeCell ref="G1:H1"/>
  </mergeCells>
  <hyperlinks>
    <hyperlink ref="G1:H1" location="Contents!A1" display="back to contents"/>
  </hyperlinks>
  <pageMargins left="0.15748031496062992" right="0.15748031496062992" top="0.98425196850393704" bottom="0.98425196850393704" header="0.51181102362204722" footer="0.51181102362204722"/>
  <pageSetup paperSize="9" scale="58" orientation="landscape" r:id="rId1"/>
  <headerFooter alignWithMargins="0">
    <oddFooter>&amp;L© Crown Copyright 2015</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zoomScaleNormal="100" workbookViewId="0">
      <selection sqref="A1:C1"/>
    </sheetView>
  </sheetViews>
  <sheetFormatPr defaultColWidth="9.140625" defaultRowHeight="12.75"/>
  <cols>
    <col min="1" max="1" width="20" style="1274" customWidth="1"/>
    <col min="2" max="2" width="10.85546875" style="1274" customWidth="1"/>
    <col min="3" max="3" width="17.140625" style="1274" customWidth="1"/>
    <col min="4" max="4" width="19.5703125" style="1274" customWidth="1"/>
    <col min="5" max="5" width="12.140625" style="1274" customWidth="1"/>
    <col min="6" max="6" width="11.42578125" style="1274" customWidth="1"/>
    <col min="7" max="16384" width="9.140625" style="1274"/>
  </cols>
  <sheetData>
    <row r="1" spans="1:13" ht="18" customHeight="1">
      <c r="A1" s="1462" t="s">
        <v>1008</v>
      </c>
      <c r="B1" s="1462"/>
      <c r="C1" s="1462"/>
      <c r="D1" s="1217"/>
      <c r="E1" s="1492" t="s">
        <v>251</v>
      </c>
      <c r="F1" s="1492"/>
      <c r="I1" s="1181"/>
      <c r="J1" s="1181"/>
    </row>
    <row r="2" spans="1:13" ht="12.75" customHeight="1">
      <c r="A2" s="1217"/>
      <c r="B2" s="1217"/>
      <c r="C2" s="1217"/>
      <c r="D2" s="1217"/>
      <c r="E2" s="1217"/>
      <c r="I2" s="1181"/>
      <c r="J2" s="1181"/>
    </row>
    <row r="3" spans="1:13" s="1300" customFormat="1" ht="18" customHeight="1">
      <c r="A3" s="1493" t="s">
        <v>1072</v>
      </c>
      <c r="B3" s="1493"/>
      <c r="C3" s="1493"/>
      <c r="D3" s="1493"/>
      <c r="E3" s="1493"/>
      <c r="F3" s="1331"/>
      <c r="G3" s="1331"/>
      <c r="H3" s="1274"/>
      <c r="I3" s="1274"/>
      <c r="J3" s="1274"/>
    </row>
    <row r="4" spans="1:13" s="1300" customFormat="1" ht="15" customHeight="1">
      <c r="A4" s="1332"/>
      <c r="B4" s="1331"/>
      <c r="C4" s="1331"/>
      <c r="D4" s="1331"/>
      <c r="E4" s="1330"/>
      <c r="F4" s="1330"/>
      <c r="G4" s="1330"/>
      <c r="H4" s="1274"/>
      <c r="I4" s="1274"/>
      <c r="J4" s="1274"/>
    </row>
    <row r="5" spans="1:13">
      <c r="A5" s="1329" t="s">
        <v>1071</v>
      </c>
      <c r="B5" s="1314"/>
      <c r="C5" s="1314"/>
      <c r="D5" s="1314"/>
      <c r="E5" s="1314"/>
      <c r="F5" s="1328" t="s">
        <v>76</v>
      </c>
      <c r="G5" s="1314"/>
    </row>
    <row r="6" spans="1:13" ht="14.25" customHeight="1">
      <c r="A6" s="1496" t="s">
        <v>1069</v>
      </c>
      <c r="B6" s="1496"/>
      <c r="C6" s="1314"/>
      <c r="D6" s="1314"/>
      <c r="E6" s="1314"/>
      <c r="F6" s="1328" t="s">
        <v>76</v>
      </c>
      <c r="G6" s="1314"/>
    </row>
    <row r="7" spans="1:13" ht="38.25">
      <c r="A7" s="1317"/>
      <c r="B7" s="1316" t="s">
        <v>1035</v>
      </c>
      <c r="C7" s="1316" t="s">
        <v>568</v>
      </c>
      <c r="D7" s="1316" t="s">
        <v>1068</v>
      </c>
      <c r="E7" s="1316" t="s">
        <v>1026</v>
      </c>
      <c r="F7" s="1316" t="s">
        <v>1067</v>
      </c>
      <c r="G7" s="1314"/>
    </row>
    <row r="8" spans="1:13">
      <c r="A8" s="1313" t="s">
        <v>4</v>
      </c>
      <c r="B8" s="1308">
        <v>378</v>
      </c>
      <c r="C8" s="1308">
        <v>185</v>
      </c>
      <c r="D8" s="1308">
        <v>89</v>
      </c>
      <c r="E8" s="1274">
        <v>172</v>
      </c>
      <c r="F8" s="1314">
        <v>104</v>
      </c>
      <c r="G8" s="1314"/>
    </row>
    <row r="9" spans="1:13">
      <c r="A9" s="1313" t="s">
        <v>171</v>
      </c>
      <c r="B9" s="1308">
        <v>327</v>
      </c>
      <c r="C9" s="1308">
        <v>151</v>
      </c>
      <c r="D9" s="1308">
        <v>63</v>
      </c>
      <c r="E9" s="1274">
        <v>160</v>
      </c>
      <c r="F9" s="1314">
        <v>104</v>
      </c>
      <c r="G9" s="1327"/>
      <c r="K9" s="1326"/>
      <c r="L9" s="1326"/>
      <c r="M9" s="1326"/>
    </row>
    <row r="10" spans="1:13">
      <c r="A10" s="1313" t="s">
        <v>172</v>
      </c>
      <c r="B10" s="1308">
        <v>341</v>
      </c>
      <c r="C10" s="1308">
        <v>175</v>
      </c>
      <c r="D10" s="1308">
        <v>66</v>
      </c>
      <c r="E10" s="1274">
        <v>191</v>
      </c>
      <c r="F10" s="1314">
        <v>103</v>
      </c>
      <c r="G10" s="1324"/>
      <c r="K10" s="1325"/>
      <c r="L10" s="1325"/>
      <c r="M10" s="1324"/>
    </row>
    <row r="11" spans="1:13">
      <c r="A11" s="1309" t="s">
        <v>173</v>
      </c>
      <c r="B11" s="1311">
        <v>356</v>
      </c>
      <c r="C11" s="1311">
        <v>153</v>
      </c>
      <c r="D11" s="1311">
        <v>74</v>
      </c>
      <c r="E11" s="1284">
        <v>162</v>
      </c>
      <c r="F11" s="1310">
        <v>106</v>
      </c>
      <c r="G11" s="1320"/>
      <c r="K11" s="1323"/>
      <c r="L11" s="1323"/>
      <c r="M11" s="1323"/>
    </row>
    <row r="12" spans="1:13">
      <c r="A12" s="1313"/>
      <c r="B12" s="1322"/>
      <c r="C12" s="1321"/>
      <c r="D12" s="1321"/>
      <c r="E12" s="1314"/>
      <c r="F12" s="1314"/>
      <c r="G12" s="1320"/>
      <c r="K12" s="1319"/>
      <c r="L12" s="1319"/>
      <c r="M12" s="1319"/>
    </row>
    <row r="13" spans="1:13">
      <c r="A13" s="1497" t="s">
        <v>1070</v>
      </c>
      <c r="B13" s="1497"/>
      <c r="C13" s="1314"/>
      <c r="D13" s="1314"/>
      <c r="E13" s="1314"/>
      <c r="F13" s="1314"/>
      <c r="G13" s="1318"/>
      <c r="K13" s="1315"/>
      <c r="L13" s="1315"/>
      <c r="M13" s="1315"/>
    </row>
    <row r="14" spans="1:13">
      <c r="A14" s="1496" t="s">
        <v>1069</v>
      </c>
      <c r="B14" s="1496"/>
      <c r="C14" s="1314"/>
      <c r="D14" s="1314"/>
      <c r="E14" s="1314"/>
      <c r="F14" s="1314"/>
      <c r="G14" s="1312"/>
      <c r="K14" s="1315"/>
      <c r="L14" s="1315"/>
      <c r="M14" s="1315"/>
    </row>
    <row r="15" spans="1:13" ht="38.25">
      <c r="A15" s="1317"/>
      <c r="B15" s="1316" t="s">
        <v>1035</v>
      </c>
      <c r="C15" s="1316" t="s">
        <v>568</v>
      </c>
      <c r="D15" s="1316" t="s">
        <v>1068</v>
      </c>
      <c r="E15" s="1316" t="s">
        <v>1026</v>
      </c>
      <c r="F15" s="1316" t="s">
        <v>1067</v>
      </c>
      <c r="G15" s="1312"/>
      <c r="K15" s="1315"/>
      <c r="L15" s="1315"/>
      <c r="M15" s="1315"/>
    </row>
    <row r="16" spans="1:13">
      <c r="A16" s="1313" t="s">
        <v>4</v>
      </c>
      <c r="B16" s="1308">
        <v>264</v>
      </c>
      <c r="C16" s="1308">
        <v>94</v>
      </c>
      <c r="D16" s="1308">
        <v>82</v>
      </c>
      <c r="E16" s="1314">
        <v>134</v>
      </c>
      <c r="F16" s="1314">
        <v>124</v>
      </c>
      <c r="G16" s="1312"/>
      <c r="K16" s="1315"/>
      <c r="L16" s="1315"/>
      <c r="M16" s="1315"/>
    </row>
    <row r="17" spans="1:13">
      <c r="A17" s="1313" t="s">
        <v>171</v>
      </c>
      <c r="B17" s="1308">
        <v>228</v>
      </c>
      <c r="C17" s="1308">
        <v>69</v>
      </c>
      <c r="D17" s="1308">
        <v>57</v>
      </c>
      <c r="E17" s="1314">
        <v>113</v>
      </c>
      <c r="F17" s="1313">
        <v>122</v>
      </c>
      <c r="G17" s="1308"/>
      <c r="H17" s="1308"/>
      <c r="I17" s="1308"/>
      <c r="K17" s="1315"/>
      <c r="L17" s="1315"/>
      <c r="M17" s="1315"/>
    </row>
    <row r="18" spans="1:13">
      <c r="A18" s="1313" t="s">
        <v>172</v>
      </c>
      <c r="B18" s="1308">
        <v>234</v>
      </c>
      <c r="C18" s="1308">
        <v>79</v>
      </c>
      <c r="D18" s="1308">
        <v>66</v>
      </c>
      <c r="E18" s="1314">
        <v>141</v>
      </c>
      <c r="F18" s="1313">
        <v>117</v>
      </c>
      <c r="G18" s="1308"/>
      <c r="H18" s="1308"/>
      <c r="I18" s="1308"/>
      <c r="J18" s="1287"/>
      <c r="K18" s="1312"/>
      <c r="L18" s="1312"/>
      <c r="M18" s="1312"/>
    </row>
    <row r="19" spans="1:13">
      <c r="A19" s="1309" t="s">
        <v>173</v>
      </c>
      <c r="B19" s="1311">
        <v>250</v>
      </c>
      <c r="C19" s="1311">
        <v>71</v>
      </c>
      <c r="D19" s="1311">
        <v>63</v>
      </c>
      <c r="E19" s="1310">
        <v>116</v>
      </c>
      <c r="F19" s="1309">
        <v>139</v>
      </c>
      <c r="G19" s="1308"/>
      <c r="H19" s="1308"/>
      <c r="I19" s="1308"/>
      <c r="J19" s="1287"/>
    </row>
    <row r="20" spans="1:13">
      <c r="F20" s="1287"/>
      <c r="G20" s="1287"/>
      <c r="H20" s="1287"/>
      <c r="I20" s="1287"/>
      <c r="J20" s="1287"/>
    </row>
    <row r="21" spans="1:13" ht="10.5" customHeight="1">
      <c r="A21" s="1498" t="s">
        <v>13</v>
      </c>
      <c r="B21" s="1498"/>
      <c r="C21" s="1306"/>
      <c r="D21" s="1306"/>
      <c r="E21" s="1306"/>
      <c r="F21" s="1307"/>
      <c r="G21" s="1307"/>
      <c r="H21" s="1287"/>
      <c r="I21" s="1287"/>
      <c r="J21" s="1287"/>
    </row>
    <row r="22" spans="1:13" ht="10.5" customHeight="1">
      <c r="A22" s="1494" t="s">
        <v>1066</v>
      </c>
      <c r="B22" s="1494"/>
      <c r="C22" s="1494"/>
      <c r="D22" s="1494"/>
      <c r="E22" s="1494"/>
      <c r="F22" s="1306"/>
      <c r="G22" s="1306"/>
    </row>
    <row r="23" spans="1:13">
      <c r="A23" s="1306"/>
      <c r="B23" s="1306"/>
      <c r="C23" s="1306"/>
      <c r="D23" s="1306"/>
      <c r="E23" s="1306"/>
      <c r="F23" s="1306"/>
      <c r="G23" s="1306"/>
    </row>
    <row r="24" spans="1:13" ht="10.5" customHeight="1">
      <c r="A24" s="1495" t="s">
        <v>155</v>
      </c>
      <c r="B24" s="1495"/>
      <c r="C24" s="1279"/>
      <c r="D24" s="1279"/>
    </row>
    <row r="25" spans="1:13">
      <c r="A25" s="1279"/>
      <c r="B25" s="1279"/>
      <c r="C25" s="1279"/>
      <c r="D25" s="1279"/>
    </row>
  </sheetData>
  <mergeCells count="9">
    <mergeCell ref="E1:F1"/>
    <mergeCell ref="A3:E3"/>
    <mergeCell ref="A22:E22"/>
    <mergeCell ref="A24:B24"/>
    <mergeCell ref="A6:B6"/>
    <mergeCell ref="A13:B13"/>
    <mergeCell ref="A14:B14"/>
    <mergeCell ref="A1:C1"/>
    <mergeCell ref="A21:B21"/>
  </mergeCells>
  <hyperlinks>
    <hyperlink ref="E1:F1" location="Contents!A1" display="back to contents"/>
  </hyperlinks>
  <pageMargins left="0.15748031496062992" right="0.15748031496062992" top="0.98425196850393704" bottom="0.98425196850393704" header="0.51181102362204722" footer="0.51181102362204722"/>
  <pageSetup paperSize="9" scale="98" orientation="landscape" r:id="rId1"/>
  <headerFooter alignWithMargins="0">
    <oddFooter>&amp;L© Crown Copyright 2015</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6"/>
  <sheetViews>
    <sheetView workbookViewId="0">
      <selection sqref="A1:F1"/>
    </sheetView>
  </sheetViews>
  <sheetFormatPr defaultColWidth="9.28515625" defaultRowHeight="12.75"/>
  <cols>
    <col min="1" max="1" width="9.28515625" style="481"/>
    <col min="2" max="3" width="10.42578125" style="483" customWidth="1"/>
    <col min="4" max="4" width="9.28515625" style="482"/>
    <col min="5" max="7" width="9.28515625" style="481"/>
    <col min="8" max="9" width="5.42578125" style="481" customWidth="1"/>
    <col min="10" max="10" width="7.7109375" style="481" customWidth="1"/>
    <col min="11" max="11" width="6.85546875" style="481" customWidth="1"/>
    <col min="12" max="12" width="3.42578125" style="481" customWidth="1"/>
    <col min="13" max="16384" width="9.28515625" style="481"/>
  </cols>
  <sheetData>
    <row r="1" spans="1:14" s="508" customFormat="1" ht="18" customHeight="1">
      <c r="A1" s="1505" t="s">
        <v>313</v>
      </c>
      <c r="B1" s="1505"/>
      <c r="C1" s="1505"/>
      <c r="D1" s="1505"/>
      <c r="E1" s="1505"/>
      <c r="F1" s="1505"/>
      <c r="G1" s="510"/>
      <c r="H1" s="1436" t="s">
        <v>251</v>
      </c>
      <c r="I1" s="1436"/>
      <c r="J1" s="1436"/>
      <c r="K1" s="1501"/>
      <c r="L1" s="1501"/>
      <c r="M1" s="323"/>
      <c r="N1" s="323"/>
    </row>
    <row r="2" spans="1:14" s="508" customFormat="1" ht="12.75" customHeight="1">
      <c r="A2" s="510"/>
      <c r="B2" s="510"/>
      <c r="C2" s="510"/>
      <c r="D2" s="510"/>
      <c r="E2" s="510"/>
      <c r="F2" s="510"/>
      <c r="G2" s="510"/>
      <c r="K2" s="509"/>
      <c r="L2" s="509"/>
      <c r="M2" s="323"/>
      <c r="N2" s="323"/>
    </row>
    <row r="3" spans="1:14" ht="18" customHeight="1">
      <c r="A3" s="1504" t="s">
        <v>312</v>
      </c>
      <c r="B3" s="1504"/>
      <c r="C3" s="1504"/>
      <c r="D3" s="1504"/>
      <c r="E3" s="1504"/>
      <c r="F3" s="1504"/>
      <c r="G3" s="507"/>
      <c r="H3" s="507"/>
      <c r="I3" s="506"/>
    </row>
    <row r="4" spans="1:14" ht="15" customHeight="1">
      <c r="A4" s="505"/>
      <c r="B4" s="488"/>
      <c r="C4" s="488"/>
      <c r="D4" s="487"/>
    </row>
    <row r="5" spans="1:14" ht="17.25" customHeight="1">
      <c r="A5" s="504" t="s">
        <v>311</v>
      </c>
      <c r="B5" s="503" t="s">
        <v>310</v>
      </c>
      <c r="C5" s="503" t="s">
        <v>309</v>
      </c>
      <c r="D5" s="502"/>
      <c r="E5" s="501"/>
    </row>
    <row r="6" spans="1:14" ht="16.5" customHeight="1">
      <c r="A6" s="492">
        <v>1981</v>
      </c>
      <c r="B6" s="499">
        <v>69.11</v>
      </c>
      <c r="C6" s="499">
        <v>75.31</v>
      </c>
      <c r="D6" s="487">
        <f t="shared" ref="D6:D37" si="0">A6</f>
        <v>1981</v>
      </c>
      <c r="E6" s="483"/>
      <c r="F6" s="483"/>
      <c r="G6" s="483"/>
      <c r="H6" s="483"/>
      <c r="I6" s="483"/>
      <c r="J6" s="483"/>
    </row>
    <row r="7" spans="1:14">
      <c r="A7" s="492">
        <v>1982</v>
      </c>
      <c r="B7" s="499">
        <v>69.34</v>
      </c>
      <c r="C7" s="499">
        <v>75.47</v>
      </c>
      <c r="D7" s="487">
        <f t="shared" si="0"/>
        <v>1982</v>
      </c>
      <c r="F7" s="488"/>
      <c r="G7" s="483"/>
      <c r="H7" s="483"/>
      <c r="I7" s="483"/>
      <c r="J7" s="483"/>
    </row>
    <row r="8" spans="1:14">
      <c r="A8" s="492">
        <v>1983</v>
      </c>
      <c r="B8" s="500">
        <v>69.599999999999994</v>
      </c>
      <c r="C8" s="499">
        <v>75.62</v>
      </c>
      <c r="D8" s="487">
        <f t="shared" si="0"/>
        <v>1983</v>
      </c>
      <c r="F8" s="488"/>
      <c r="G8" s="483"/>
      <c r="H8" s="483"/>
      <c r="I8" s="483"/>
      <c r="J8" s="483"/>
    </row>
    <row r="9" spans="1:14">
      <c r="A9" s="492">
        <v>1984</v>
      </c>
      <c r="B9" s="499">
        <v>69.87</v>
      </c>
      <c r="C9" s="499">
        <v>75.819999999999993</v>
      </c>
      <c r="D9" s="487">
        <f t="shared" si="0"/>
        <v>1984</v>
      </c>
      <c r="F9" s="488"/>
      <c r="G9" s="483"/>
      <c r="H9" s="483"/>
      <c r="I9" s="483"/>
      <c r="J9" s="483"/>
    </row>
    <row r="10" spans="1:14">
      <c r="A10" s="492">
        <v>1985</v>
      </c>
      <c r="B10" s="499">
        <v>70.010000000000005</v>
      </c>
      <c r="C10" s="499">
        <v>76</v>
      </c>
      <c r="D10" s="487">
        <f t="shared" si="0"/>
        <v>1985</v>
      </c>
      <c r="F10" s="488"/>
      <c r="G10" s="483"/>
      <c r="H10" s="483"/>
      <c r="I10" s="483"/>
      <c r="J10" s="483"/>
    </row>
    <row r="11" spans="1:14">
      <c r="A11" s="492">
        <v>1986</v>
      </c>
      <c r="B11" s="499">
        <v>70.209999999999994</v>
      </c>
      <c r="C11" s="499">
        <v>76.209999999999994</v>
      </c>
      <c r="D11" s="487">
        <f t="shared" si="0"/>
        <v>1986</v>
      </c>
      <c r="F11" s="488"/>
      <c r="G11" s="483"/>
      <c r="H11" s="483"/>
      <c r="I11" s="483"/>
      <c r="J11" s="483"/>
    </row>
    <row r="12" spans="1:14">
      <c r="A12" s="492">
        <v>1987</v>
      </c>
      <c r="B12" s="499">
        <v>70.349999999999994</v>
      </c>
      <c r="C12" s="499">
        <v>76.5</v>
      </c>
      <c r="D12" s="487">
        <f t="shared" si="0"/>
        <v>1987</v>
      </c>
      <c r="F12" s="488"/>
      <c r="G12" s="483"/>
      <c r="H12" s="483"/>
      <c r="I12" s="483"/>
      <c r="J12" s="483"/>
    </row>
    <row r="13" spans="1:14">
      <c r="A13" s="492">
        <v>1988</v>
      </c>
      <c r="B13" s="499">
        <v>70.55</v>
      </c>
      <c r="C13" s="499">
        <v>76.47</v>
      </c>
      <c r="D13" s="487">
        <f t="shared" si="0"/>
        <v>1988</v>
      </c>
      <c r="F13" s="488"/>
      <c r="G13" s="483"/>
      <c r="H13" s="483"/>
      <c r="I13" s="483"/>
      <c r="J13" s="483"/>
    </row>
    <row r="14" spans="1:14">
      <c r="A14" s="492">
        <v>1989</v>
      </c>
      <c r="B14" s="499">
        <v>70.760000000000005</v>
      </c>
      <c r="C14" s="499">
        <v>76.599999999999994</v>
      </c>
      <c r="D14" s="487">
        <f t="shared" si="0"/>
        <v>1989</v>
      </c>
      <c r="F14" s="488"/>
      <c r="G14" s="483"/>
      <c r="H14" s="483"/>
      <c r="I14" s="483"/>
      <c r="J14" s="483"/>
    </row>
    <row r="15" spans="1:14">
      <c r="A15" s="492">
        <v>1990</v>
      </c>
      <c r="B15" s="499">
        <v>71.06</v>
      </c>
      <c r="C15" s="499">
        <v>76.739999999999995</v>
      </c>
      <c r="D15" s="487">
        <f t="shared" si="0"/>
        <v>1990</v>
      </c>
      <c r="F15" s="488"/>
      <c r="G15" s="483"/>
      <c r="H15" s="483"/>
      <c r="I15" s="483"/>
      <c r="J15" s="483"/>
    </row>
    <row r="16" spans="1:14">
      <c r="A16" s="492">
        <v>1991</v>
      </c>
      <c r="B16" s="499">
        <v>71.38</v>
      </c>
      <c r="C16" s="499">
        <v>77.11</v>
      </c>
      <c r="D16" s="487">
        <f t="shared" si="0"/>
        <v>1991</v>
      </c>
      <c r="F16" s="488"/>
      <c r="G16" s="483"/>
      <c r="H16" s="483"/>
      <c r="I16" s="483"/>
      <c r="J16" s="483"/>
    </row>
    <row r="17" spans="1:16">
      <c r="A17" s="492">
        <v>1992</v>
      </c>
      <c r="B17" s="499">
        <v>71.47</v>
      </c>
      <c r="C17" s="499">
        <v>77.12</v>
      </c>
      <c r="D17" s="487">
        <f t="shared" si="0"/>
        <v>1992</v>
      </c>
      <c r="F17" s="488"/>
      <c r="G17" s="483"/>
      <c r="H17" s="483"/>
      <c r="I17" s="483"/>
      <c r="J17" s="483"/>
    </row>
    <row r="18" spans="1:16">
      <c r="A18" s="492">
        <v>1993</v>
      </c>
      <c r="B18" s="499">
        <v>71.7</v>
      </c>
      <c r="C18" s="499">
        <v>77.31</v>
      </c>
      <c r="D18" s="487">
        <f t="shared" si="0"/>
        <v>1993</v>
      </c>
      <c r="F18" s="488"/>
      <c r="G18" s="483"/>
      <c r="H18" s="483"/>
      <c r="I18" s="483"/>
      <c r="J18" s="483"/>
    </row>
    <row r="19" spans="1:16">
      <c r="A19" s="492">
        <v>1994</v>
      </c>
      <c r="B19" s="499">
        <v>71.88</v>
      </c>
      <c r="C19" s="499">
        <v>77.44</v>
      </c>
      <c r="D19" s="487">
        <f t="shared" si="0"/>
        <v>1994</v>
      </c>
      <c r="F19" s="488"/>
      <c r="G19" s="483"/>
      <c r="H19" s="483"/>
      <c r="I19" s="483"/>
      <c r="J19" s="483"/>
    </row>
    <row r="20" spans="1:16">
      <c r="A20" s="492">
        <v>1995</v>
      </c>
      <c r="B20" s="499">
        <v>72.08</v>
      </c>
      <c r="C20" s="499">
        <v>77.73</v>
      </c>
      <c r="D20" s="487">
        <f t="shared" si="0"/>
        <v>1995</v>
      </c>
      <c r="F20" s="488"/>
      <c r="G20" s="483"/>
      <c r="H20" s="483"/>
      <c r="I20" s="483"/>
      <c r="J20" s="483"/>
      <c r="P20" s="483"/>
    </row>
    <row r="21" spans="1:16">
      <c r="A21" s="492">
        <v>1996</v>
      </c>
      <c r="B21" s="499">
        <v>72.23</v>
      </c>
      <c r="C21" s="499">
        <v>77.849999999999994</v>
      </c>
      <c r="D21" s="487">
        <f t="shared" si="0"/>
        <v>1996</v>
      </c>
      <c r="F21" s="488"/>
      <c r="G21" s="483"/>
      <c r="H21" s="483"/>
      <c r="I21" s="483"/>
      <c r="J21" s="483"/>
    </row>
    <row r="22" spans="1:16">
      <c r="A22" s="492">
        <v>1997</v>
      </c>
      <c r="B22" s="499">
        <v>72.400000000000006</v>
      </c>
      <c r="C22" s="499">
        <v>78.040000000000006</v>
      </c>
      <c r="D22" s="487">
        <f t="shared" si="0"/>
        <v>1997</v>
      </c>
      <c r="F22" s="488"/>
      <c r="G22" s="483"/>
      <c r="H22" s="483"/>
      <c r="I22" s="483"/>
      <c r="J22" s="483"/>
    </row>
    <row r="23" spans="1:16">
      <c r="A23" s="492">
        <v>1998</v>
      </c>
      <c r="B23" s="499">
        <v>72.64</v>
      </c>
      <c r="C23" s="499">
        <v>78.180000000000007</v>
      </c>
      <c r="D23" s="487">
        <f t="shared" si="0"/>
        <v>1998</v>
      </c>
      <c r="F23" s="488"/>
      <c r="G23" s="483"/>
      <c r="H23" s="483"/>
      <c r="I23" s="483"/>
      <c r="J23" s="483"/>
    </row>
    <row r="24" spans="1:16">
      <c r="A24" s="492">
        <v>1999</v>
      </c>
      <c r="B24" s="499">
        <v>72.84</v>
      </c>
      <c r="C24" s="499">
        <v>78.349999999999994</v>
      </c>
      <c r="D24" s="487">
        <f t="shared" si="0"/>
        <v>1999</v>
      </c>
      <c r="F24" s="488"/>
      <c r="G24" s="483"/>
      <c r="H24" s="483"/>
      <c r="I24" s="483"/>
      <c r="J24" s="483"/>
    </row>
    <row r="25" spans="1:16">
      <c r="A25" s="492">
        <v>2000</v>
      </c>
      <c r="B25" s="499">
        <v>73.099999999999994</v>
      </c>
      <c r="C25" s="499">
        <v>78.56</v>
      </c>
      <c r="D25" s="487">
        <f t="shared" si="0"/>
        <v>2000</v>
      </c>
      <c r="F25" s="488"/>
      <c r="G25" s="483"/>
      <c r="H25" s="483"/>
      <c r="I25" s="483"/>
      <c r="J25" s="483"/>
    </row>
    <row r="26" spans="1:16">
      <c r="A26" s="492">
        <v>2001</v>
      </c>
      <c r="B26" s="498">
        <v>73.31</v>
      </c>
      <c r="C26" s="498">
        <v>78.78</v>
      </c>
      <c r="D26" s="487">
        <f t="shared" si="0"/>
        <v>2001</v>
      </c>
      <c r="F26" s="488"/>
      <c r="G26" s="483"/>
      <c r="H26" s="483"/>
      <c r="I26" s="483"/>
      <c r="J26" s="483"/>
    </row>
    <row r="27" spans="1:16">
      <c r="A27" s="492">
        <v>2002</v>
      </c>
      <c r="B27" s="498">
        <v>73.5</v>
      </c>
      <c r="C27" s="498">
        <v>78.86</v>
      </c>
      <c r="D27" s="487">
        <f t="shared" si="0"/>
        <v>2002</v>
      </c>
      <c r="F27" s="488"/>
      <c r="G27" s="483"/>
      <c r="H27" s="483"/>
      <c r="I27" s="483"/>
      <c r="J27" s="483"/>
    </row>
    <row r="28" spans="1:16">
      <c r="A28" s="492">
        <v>2003</v>
      </c>
      <c r="B28" s="498">
        <v>73.78</v>
      </c>
      <c r="C28" s="498">
        <v>79.05</v>
      </c>
      <c r="D28" s="487">
        <f t="shared" si="0"/>
        <v>2003</v>
      </c>
      <c r="F28" s="488"/>
      <c r="G28" s="483"/>
      <c r="H28" s="483"/>
      <c r="I28" s="483"/>
      <c r="J28" s="483"/>
    </row>
    <row r="29" spans="1:16">
      <c r="A29" s="492">
        <v>2004</v>
      </c>
      <c r="B29" s="498">
        <v>74.22</v>
      </c>
      <c r="C29" s="498">
        <v>79.239999999999995</v>
      </c>
      <c r="D29" s="487">
        <f t="shared" si="0"/>
        <v>2004</v>
      </c>
      <c r="F29" s="488"/>
      <c r="G29" s="483"/>
      <c r="H29" s="483"/>
      <c r="I29" s="483"/>
      <c r="J29" s="483"/>
    </row>
    <row r="30" spans="1:16">
      <c r="A30" s="492">
        <v>2005</v>
      </c>
      <c r="B30" s="498">
        <v>74.59</v>
      </c>
      <c r="C30" s="498">
        <v>79.540000000000006</v>
      </c>
      <c r="D30" s="487">
        <f t="shared" si="0"/>
        <v>2005</v>
      </c>
      <c r="F30" s="488"/>
      <c r="G30" s="483"/>
      <c r="H30" s="483"/>
      <c r="I30" s="483"/>
    </row>
    <row r="31" spans="1:16">
      <c r="A31" s="492">
        <v>2006</v>
      </c>
      <c r="B31" s="498">
        <v>74.790000000000006</v>
      </c>
      <c r="C31" s="498">
        <v>79.680000000000007</v>
      </c>
      <c r="D31" s="487">
        <f t="shared" si="0"/>
        <v>2006</v>
      </c>
      <c r="F31" s="488"/>
      <c r="G31" s="483"/>
      <c r="H31" s="483"/>
      <c r="I31" s="483"/>
    </row>
    <row r="32" spans="1:16">
      <c r="A32" s="492">
        <v>2007</v>
      </c>
      <c r="B32" s="498">
        <v>74.989999999999995</v>
      </c>
      <c r="C32" s="498">
        <v>79.83</v>
      </c>
      <c r="D32" s="487">
        <f t="shared" si="0"/>
        <v>2007</v>
      </c>
      <c r="F32" s="488"/>
      <c r="G32" s="483"/>
      <c r="H32" s="483"/>
      <c r="I32" s="483"/>
    </row>
    <row r="33" spans="1:14">
      <c r="A33" s="492">
        <v>2008</v>
      </c>
      <c r="B33" s="498">
        <v>75.34</v>
      </c>
      <c r="C33" s="498">
        <v>80.05</v>
      </c>
      <c r="D33" s="487">
        <f t="shared" si="0"/>
        <v>2008</v>
      </c>
      <c r="F33" s="488"/>
      <c r="G33" s="483"/>
      <c r="H33" s="483"/>
      <c r="I33" s="483"/>
    </row>
    <row r="34" spans="1:14">
      <c r="A34" s="492">
        <v>2009</v>
      </c>
      <c r="B34" s="498">
        <v>75.8</v>
      </c>
      <c r="C34" s="498">
        <v>80.31</v>
      </c>
      <c r="D34" s="487">
        <f t="shared" si="0"/>
        <v>2009</v>
      </c>
      <c r="F34" s="488"/>
      <c r="G34" s="483"/>
      <c r="H34" s="483"/>
      <c r="I34" s="483"/>
    </row>
    <row r="35" spans="1:14">
      <c r="A35" s="492">
        <v>2010</v>
      </c>
      <c r="B35" s="498">
        <v>76.209999999999994</v>
      </c>
      <c r="C35" s="498">
        <v>80.62</v>
      </c>
      <c r="D35" s="487">
        <f t="shared" si="0"/>
        <v>2010</v>
      </c>
      <c r="F35" s="488"/>
      <c r="G35" s="483"/>
      <c r="H35" s="493"/>
    </row>
    <row r="36" spans="1:14">
      <c r="A36" s="492">
        <v>2011</v>
      </c>
      <c r="B36" s="498">
        <v>76.510000000000005</v>
      </c>
      <c r="C36" s="498">
        <v>80.75</v>
      </c>
      <c r="D36" s="487">
        <f t="shared" si="0"/>
        <v>2011</v>
      </c>
      <c r="F36" s="488"/>
      <c r="G36" s="483"/>
      <c r="H36" s="483"/>
      <c r="I36" s="483"/>
    </row>
    <row r="37" spans="1:14">
      <c r="A37" s="492">
        <v>2012</v>
      </c>
      <c r="B37" s="497">
        <v>76.77</v>
      </c>
      <c r="C37" s="496">
        <v>80.89</v>
      </c>
      <c r="D37" s="487">
        <f t="shared" si="0"/>
        <v>2012</v>
      </c>
      <c r="F37" s="488"/>
      <c r="G37" s="483"/>
      <c r="H37" s="483"/>
      <c r="I37" s="483"/>
    </row>
    <row r="38" spans="1:14">
      <c r="A38" s="492">
        <v>2013</v>
      </c>
      <c r="B38" s="494">
        <v>77.05</v>
      </c>
      <c r="C38" s="494">
        <v>81.06</v>
      </c>
      <c r="D38" s="487">
        <f t="shared" ref="D38:D66" si="1">A38</f>
        <v>2013</v>
      </c>
      <c r="E38" s="483"/>
      <c r="F38" s="488"/>
      <c r="G38" s="483"/>
      <c r="H38" s="483"/>
      <c r="I38" s="483"/>
    </row>
    <row r="39" spans="1:14">
      <c r="A39" s="495">
        <v>2014</v>
      </c>
      <c r="B39" s="494">
        <v>77.09</v>
      </c>
      <c r="C39" s="494">
        <v>81.14</v>
      </c>
      <c r="D39" s="487">
        <f t="shared" si="1"/>
        <v>2014</v>
      </c>
      <c r="E39" s="483"/>
      <c r="F39" s="483"/>
      <c r="G39" s="483"/>
      <c r="H39" s="483"/>
      <c r="I39" s="483"/>
    </row>
    <row r="40" spans="1:14">
      <c r="A40" s="492">
        <v>2015</v>
      </c>
      <c r="B40" s="494">
        <v>77.069999999999993</v>
      </c>
      <c r="C40" s="494">
        <v>81.150000000000006</v>
      </c>
      <c r="D40" s="487">
        <f t="shared" si="1"/>
        <v>2015</v>
      </c>
      <c r="E40" s="483"/>
      <c r="F40" s="483"/>
      <c r="H40" s="483"/>
      <c r="I40" s="483"/>
    </row>
    <row r="41" spans="1:14">
      <c r="A41" s="492">
        <v>2016</v>
      </c>
      <c r="B41" s="493">
        <v>77</v>
      </c>
      <c r="C41" s="493">
        <v>81.099999999999994</v>
      </c>
      <c r="D41" s="487">
        <f t="shared" si="1"/>
        <v>2016</v>
      </c>
      <c r="E41" s="483"/>
      <c r="F41" s="483"/>
      <c r="H41" s="483"/>
      <c r="I41" s="483"/>
    </row>
    <row r="42" spans="1:14">
      <c r="A42" s="492">
        <v>2017</v>
      </c>
      <c r="B42" s="493">
        <v>77.400000000000006</v>
      </c>
      <c r="C42" s="493">
        <v>81.3</v>
      </c>
      <c r="D42" s="487">
        <f t="shared" si="1"/>
        <v>2017</v>
      </c>
      <c r="E42" s="483"/>
      <c r="F42" s="483"/>
      <c r="H42" s="483"/>
      <c r="I42" s="492"/>
      <c r="M42" s="483"/>
      <c r="N42" s="483"/>
    </row>
    <row r="43" spans="1:14">
      <c r="A43" s="492">
        <v>2018</v>
      </c>
      <c r="B43" s="493">
        <v>77.900000000000006</v>
      </c>
      <c r="C43" s="493">
        <v>81.599999999999994</v>
      </c>
      <c r="D43" s="487">
        <f t="shared" si="1"/>
        <v>2018</v>
      </c>
      <c r="E43" s="483"/>
      <c r="F43" s="483"/>
      <c r="H43" s="483"/>
      <c r="I43" s="492"/>
      <c r="M43" s="483"/>
      <c r="N43" s="483"/>
    </row>
    <row r="44" spans="1:14">
      <c r="A44" s="492">
        <v>2019</v>
      </c>
      <c r="B44" s="493">
        <v>78.099999999999994</v>
      </c>
      <c r="C44" s="493">
        <v>81.8</v>
      </c>
      <c r="D44" s="487">
        <f t="shared" si="1"/>
        <v>2019</v>
      </c>
      <c r="E44" s="483"/>
      <c r="F44" s="483"/>
      <c r="H44" s="483"/>
      <c r="I44" s="492"/>
      <c r="M44" s="483"/>
      <c r="N44" s="483"/>
    </row>
    <row r="45" spans="1:14">
      <c r="A45" s="492">
        <v>2020</v>
      </c>
      <c r="B45" s="493">
        <v>78.3</v>
      </c>
      <c r="C45" s="493">
        <v>81.900000000000006</v>
      </c>
      <c r="D45" s="487">
        <f t="shared" si="1"/>
        <v>2020</v>
      </c>
      <c r="E45" s="483"/>
      <c r="F45" s="483"/>
      <c r="H45" s="483"/>
      <c r="I45" s="492"/>
      <c r="M45" s="483"/>
      <c r="N45" s="483"/>
    </row>
    <row r="46" spans="1:14">
      <c r="A46" s="492">
        <v>2021</v>
      </c>
      <c r="B46" s="493">
        <v>78.5</v>
      </c>
      <c r="C46" s="493">
        <v>82</v>
      </c>
      <c r="D46" s="487">
        <f t="shared" si="1"/>
        <v>2021</v>
      </c>
      <c r="E46" s="483"/>
      <c r="F46" s="483"/>
      <c r="H46" s="483"/>
      <c r="I46" s="492"/>
      <c r="M46" s="483"/>
      <c r="N46" s="483"/>
    </row>
    <row r="47" spans="1:14">
      <c r="A47" s="492">
        <v>2022</v>
      </c>
      <c r="B47" s="493">
        <v>78.7</v>
      </c>
      <c r="C47" s="493">
        <v>82.2</v>
      </c>
      <c r="D47" s="487">
        <f t="shared" si="1"/>
        <v>2022</v>
      </c>
      <c r="E47" s="483"/>
      <c r="F47" s="483"/>
      <c r="H47" s="483"/>
      <c r="I47" s="492"/>
      <c r="M47" s="483"/>
      <c r="N47" s="483"/>
    </row>
    <row r="48" spans="1:14">
      <c r="A48" s="492">
        <v>2023</v>
      </c>
      <c r="B48" s="493">
        <v>78.900000000000006</v>
      </c>
      <c r="C48" s="493">
        <v>82.3</v>
      </c>
      <c r="D48" s="487">
        <f t="shared" si="1"/>
        <v>2023</v>
      </c>
      <c r="E48" s="483"/>
      <c r="F48" s="483"/>
      <c r="H48" s="483"/>
      <c r="I48" s="492"/>
      <c r="M48" s="483"/>
      <c r="N48" s="483"/>
    </row>
    <row r="49" spans="1:14">
      <c r="A49" s="492">
        <v>2024</v>
      </c>
      <c r="B49" s="493">
        <v>79.099999999999994</v>
      </c>
      <c r="C49" s="493">
        <v>82.4</v>
      </c>
      <c r="D49" s="487">
        <f t="shared" si="1"/>
        <v>2024</v>
      </c>
      <c r="E49" s="483"/>
      <c r="F49" s="483"/>
      <c r="H49" s="483"/>
      <c r="I49" s="492"/>
      <c r="M49" s="483"/>
      <c r="N49" s="483"/>
    </row>
    <row r="50" spans="1:14">
      <c r="A50" s="492">
        <v>2025</v>
      </c>
      <c r="B50" s="493">
        <v>79.3</v>
      </c>
      <c r="C50" s="493">
        <v>82.6</v>
      </c>
      <c r="D50" s="487">
        <f t="shared" si="1"/>
        <v>2025</v>
      </c>
      <c r="E50" s="483"/>
      <c r="F50" s="483"/>
      <c r="H50" s="483"/>
      <c r="I50" s="492"/>
      <c r="M50" s="483"/>
      <c r="N50" s="483"/>
    </row>
    <row r="51" spans="1:14">
      <c r="A51" s="492">
        <v>2026</v>
      </c>
      <c r="B51" s="493">
        <v>79.400000000000006</v>
      </c>
      <c r="C51" s="493">
        <v>82.7</v>
      </c>
      <c r="D51" s="487">
        <f t="shared" si="1"/>
        <v>2026</v>
      </c>
      <c r="E51" s="483"/>
      <c r="F51" s="483"/>
      <c r="H51" s="483"/>
      <c r="I51" s="492"/>
      <c r="M51" s="483"/>
      <c r="N51" s="483"/>
    </row>
    <row r="52" spans="1:14">
      <c r="A52" s="492">
        <v>2027</v>
      </c>
      <c r="B52" s="493">
        <v>79.599999999999994</v>
      </c>
      <c r="C52" s="493">
        <v>82.8</v>
      </c>
      <c r="D52" s="487">
        <f t="shared" si="1"/>
        <v>2027</v>
      </c>
      <c r="E52" s="483"/>
      <c r="F52" s="483"/>
      <c r="H52" s="483"/>
      <c r="I52" s="492"/>
      <c r="M52" s="483"/>
      <c r="N52" s="483"/>
    </row>
    <row r="53" spans="1:14">
      <c r="A53" s="492">
        <v>2028</v>
      </c>
      <c r="B53" s="493">
        <v>79.8</v>
      </c>
      <c r="C53" s="493">
        <v>82.9</v>
      </c>
      <c r="D53" s="487">
        <f t="shared" si="1"/>
        <v>2028</v>
      </c>
      <c r="E53" s="483"/>
      <c r="F53" s="483"/>
      <c r="H53" s="483"/>
      <c r="I53" s="492"/>
      <c r="M53" s="483"/>
      <c r="N53" s="483"/>
    </row>
    <row r="54" spans="1:14">
      <c r="A54" s="492">
        <v>2029</v>
      </c>
      <c r="B54" s="493">
        <v>80</v>
      </c>
      <c r="C54" s="493">
        <v>83.1</v>
      </c>
      <c r="D54" s="487">
        <f t="shared" si="1"/>
        <v>2029</v>
      </c>
      <c r="E54" s="483"/>
      <c r="F54" s="483"/>
      <c r="H54" s="483"/>
      <c r="I54" s="492"/>
      <c r="M54" s="483"/>
      <c r="N54" s="483"/>
    </row>
    <row r="55" spans="1:14">
      <c r="A55" s="492">
        <v>2030</v>
      </c>
      <c r="B55" s="493">
        <v>80.099999999999994</v>
      </c>
      <c r="C55" s="493">
        <v>83.2</v>
      </c>
      <c r="D55" s="487">
        <f t="shared" si="1"/>
        <v>2030</v>
      </c>
      <c r="E55" s="483"/>
      <c r="F55" s="483"/>
      <c r="H55" s="483"/>
      <c r="I55" s="492"/>
      <c r="M55" s="483"/>
      <c r="N55" s="483"/>
    </row>
    <row r="56" spans="1:14">
      <c r="A56" s="492">
        <v>2031</v>
      </c>
      <c r="B56" s="493">
        <v>80.3</v>
      </c>
      <c r="C56" s="493">
        <v>83.3</v>
      </c>
      <c r="D56" s="487">
        <f t="shared" si="1"/>
        <v>2031</v>
      </c>
      <c r="E56" s="483"/>
      <c r="F56" s="483"/>
      <c r="H56" s="483"/>
      <c r="I56" s="492"/>
      <c r="M56" s="483"/>
      <c r="N56" s="483"/>
    </row>
    <row r="57" spans="1:14">
      <c r="A57" s="492">
        <v>2032</v>
      </c>
      <c r="B57" s="493">
        <v>80.400000000000006</v>
      </c>
      <c r="C57" s="493">
        <v>83.5</v>
      </c>
      <c r="D57" s="487">
        <f t="shared" si="1"/>
        <v>2032</v>
      </c>
      <c r="E57" s="483"/>
      <c r="F57" s="483"/>
      <c r="I57" s="492"/>
      <c r="M57" s="483"/>
      <c r="N57" s="483"/>
    </row>
    <row r="58" spans="1:14">
      <c r="A58" s="492">
        <v>2033</v>
      </c>
      <c r="B58" s="493">
        <v>80.599999999999994</v>
      </c>
      <c r="C58" s="493">
        <v>83.6</v>
      </c>
      <c r="D58" s="487">
        <f t="shared" si="1"/>
        <v>2033</v>
      </c>
      <c r="E58" s="483"/>
      <c r="F58" s="483"/>
      <c r="I58" s="492"/>
      <c r="M58" s="483"/>
      <c r="N58" s="483"/>
    </row>
    <row r="59" spans="1:14">
      <c r="A59" s="492">
        <v>2034</v>
      </c>
      <c r="B59" s="493">
        <v>80.8</v>
      </c>
      <c r="C59" s="493">
        <v>83.7</v>
      </c>
      <c r="D59" s="487">
        <f t="shared" si="1"/>
        <v>2034</v>
      </c>
      <c r="E59" s="483"/>
      <c r="F59" s="483"/>
      <c r="I59" s="492"/>
      <c r="M59" s="483"/>
      <c r="N59" s="483"/>
    </row>
    <row r="60" spans="1:14">
      <c r="A60" s="492">
        <v>2035</v>
      </c>
      <c r="B60" s="493">
        <v>80.900000000000006</v>
      </c>
      <c r="C60" s="493">
        <v>83.8</v>
      </c>
      <c r="D60" s="487">
        <f t="shared" si="1"/>
        <v>2035</v>
      </c>
      <c r="E60" s="483"/>
      <c r="F60" s="483"/>
      <c r="I60" s="492"/>
      <c r="M60" s="483"/>
      <c r="N60" s="483"/>
    </row>
    <row r="61" spans="1:14">
      <c r="A61" s="492">
        <v>2036</v>
      </c>
      <c r="B61" s="488">
        <v>81</v>
      </c>
      <c r="C61" s="488">
        <v>83.9</v>
      </c>
      <c r="D61" s="487">
        <f t="shared" si="1"/>
        <v>2036</v>
      </c>
      <c r="E61" s="483"/>
      <c r="F61" s="483"/>
      <c r="I61" s="492"/>
      <c r="M61" s="483"/>
      <c r="N61" s="483"/>
    </row>
    <row r="62" spans="1:14">
      <c r="A62" s="492">
        <v>2037</v>
      </c>
      <c r="B62" s="488">
        <v>81.2</v>
      </c>
      <c r="C62" s="488">
        <v>84.1</v>
      </c>
      <c r="D62" s="487">
        <f t="shared" si="1"/>
        <v>2037</v>
      </c>
      <c r="E62" s="483"/>
      <c r="F62" s="483"/>
      <c r="I62" s="492"/>
      <c r="M62" s="483"/>
      <c r="N62" s="483"/>
    </row>
    <row r="63" spans="1:14">
      <c r="A63" s="492">
        <v>2038</v>
      </c>
      <c r="B63" s="488">
        <v>81.3</v>
      </c>
      <c r="C63" s="488">
        <v>84.2</v>
      </c>
      <c r="D63" s="487">
        <f t="shared" si="1"/>
        <v>2038</v>
      </c>
      <c r="E63" s="483"/>
      <c r="F63" s="483"/>
      <c r="I63" s="492"/>
      <c r="M63" s="483"/>
      <c r="N63" s="483"/>
    </row>
    <row r="64" spans="1:14">
      <c r="A64" s="492">
        <v>2039</v>
      </c>
      <c r="B64" s="488">
        <v>81.5</v>
      </c>
      <c r="C64" s="488">
        <v>84.3</v>
      </c>
      <c r="D64" s="487">
        <f t="shared" si="1"/>
        <v>2039</v>
      </c>
      <c r="E64" s="483"/>
      <c r="F64" s="483"/>
      <c r="I64" s="492"/>
      <c r="M64" s="483"/>
      <c r="N64" s="483"/>
    </row>
    <row r="65" spans="1:14">
      <c r="A65" s="492">
        <v>2040</v>
      </c>
      <c r="B65" s="488">
        <v>81.599999999999994</v>
      </c>
      <c r="C65" s="488">
        <v>84.4</v>
      </c>
      <c r="D65" s="487">
        <f t="shared" si="1"/>
        <v>2040</v>
      </c>
      <c r="E65" s="483"/>
      <c r="F65" s="483"/>
      <c r="I65" s="492"/>
      <c r="M65" s="483"/>
      <c r="N65" s="483"/>
    </row>
    <row r="66" spans="1:14">
      <c r="A66" s="491">
        <v>2041</v>
      </c>
      <c r="B66" s="490">
        <v>81.7</v>
      </c>
      <c r="C66" s="490">
        <v>84.5</v>
      </c>
      <c r="D66" s="487">
        <f t="shared" si="1"/>
        <v>2041</v>
      </c>
      <c r="E66" s="483"/>
      <c r="F66" s="483"/>
      <c r="G66" s="483"/>
      <c r="I66" s="489"/>
      <c r="M66" s="483"/>
      <c r="N66" s="483"/>
    </row>
    <row r="67" spans="1:14">
      <c r="B67" s="488"/>
      <c r="C67" s="488"/>
      <c r="D67" s="487"/>
      <c r="M67" s="483"/>
      <c r="N67" s="483"/>
    </row>
    <row r="68" spans="1:14" ht="10.5" customHeight="1">
      <c r="A68" s="1502" t="s">
        <v>308</v>
      </c>
      <c r="B68" s="1502"/>
    </row>
    <row r="69" spans="1:14" ht="10.5" customHeight="1">
      <c r="A69" s="1503" t="s">
        <v>307</v>
      </c>
      <c r="B69" s="1503"/>
      <c r="C69" s="1503"/>
      <c r="D69" s="1503"/>
      <c r="E69" s="1503"/>
      <c r="F69" s="1503"/>
      <c r="G69" s="1503"/>
      <c r="H69" s="1503"/>
      <c r="I69" s="1503"/>
    </row>
    <row r="70" spans="1:14" ht="11.25" customHeight="1">
      <c r="A70" s="1506" t="s">
        <v>306</v>
      </c>
      <c r="B70" s="1506"/>
      <c r="C70" s="1506"/>
      <c r="D70" s="1506"/>
      <c r="E70" s="1506"/>
      <c r="F70" s="1506"/>
      <c r="G70" s="1506"/>
      <c r="H70" s="1506"/>
      <c r="I70" s="486"/>
    </row>
    <row r="71" spans="1:14" ht="11.25" customHeight="1">
      <c r="A71" s="1506"/>
      <c r="B71" s="1506"/>
      <c r="C71" s="1506"/>
      <c r="D71" s="1506"/>
      <c r="E71" s="1506"/>
      <c r="F71" s="1506"/>
      <c r="G71" s="1506"/>
      <c r="H71" s="1506"/>
      <c r="I71" s="486"/>
    </row>
    <row r="72" spans="1:14" ht="11.25" customHeight="1">
      <c r="A72" s="1506"/>
      <c r="B72" s="1506"/>
      <c r="C72" s="1506"/>
      <c r="D72" s="1506"/>
      <c r="E72" s="1506"/>
      <c r="F72" s="1506"/>
      <c r="G72" s="1506"/>
      <c r="H72" s="1506"/>
      <c r="I72" s="486"/>
    </row>
    <row r="73" spans="1:14" ht="11.25" customHeight="1">
      <c r="A73" s="1499" t="s">
        <v>305</v>
      </c>
      <c r="B73" s="1499"/>
      <c r="C73" s="1499"/>
      <c r="D73" s="1499"/>
      <c r="E73" s="1499"/>
      <c r="F73" s="1499"/>
      <c r="G73" s="1499"/>
      <c r="H73" s="1499"/>
      <c r="I73" s="1499"/>
      <c r="J73" s="1499"/>
      <c r="K73" s="485"/>
    </row>
    <row r="74" spans="1:14" ht="10.5" customHeight="1">
      <c r="A74" s="1499"/>
      <c r="B74" s="1499"/>
      <c r="C74" s="1499"/>
      <c r="D74" s="1499"/>
      <c r="E74" s="1499"/>
      <c r="F74" s="1499"/>
      <c r="G74" s="1499"/>
      <c r="H74" s="1499"/>
      <c r="I74" s="1499"/>
      <c r="J74" s="1499"/>
      <c r="K74" s="485"/>
    </row>
    <row r="75" spans="1:14" ht="10.5" customHeight="1">
      <c r="B75" s="484"/>
    </row>
    <row r="76" spans="1:14" ht="10.5" customHeight="1">
      <c r="A76" s="1500" t="s">
        <v>155</v>
      </c>
      <c r="B76" s="1500"/>
      <c r="C76" s="1500"/>
    </row>
  </sheetData>
  <mergeCells count="9">
    <mergeCell ref="A73:J74"/>
    <mergeCell ref="A76:C76"/>
    <mergeCell ref="K1:L1"/>
    <mergeCell ref="A68:B68"/>
    <mergeCell ref="A69:I69"/>
    <mergeCell ref="A3:F3"/>
    <mergeCell ref="A1:F1"/>
    <mergeCell ref="H1:J1"/>
    <mergeCell ref="A70:H72"/>
  </mergeCells>
  <hyperlinks>
    <hyperlink ref="H1:J1" location="Contents!A1" display="back to contents"/>
  </hyperlinks>
  <pageMargins left="0.15748031496062992" right="0.15748031496062992" top="0.98425196850393704" bottom="0.98425196850393704" header="0.51181102362204722" footer="0.51181102362204722"/>
  <pageSetup paperSize="9" scale="52" orientation="landscape" r:id="rId1"/>
  <headerFooter alignWithMargins="0">
    <oddFooter>&amp;L© Crown Copyright 2015</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workbookViewId="0">
      <selection sqref="A1:E1"/>
    </sheetView>
  </sheetViews>
  <sheetFormatPr defaultRowHeight="12.75"/>
  <cols>
    <col min="1" max="1" width="9.140625" style="511"/>
    <col min="2" max="2" width="13.140625" style="511" customWidth="1"/>
    <col min="3" max="3" width="12.5703125" style="511" customWidth="1"/>
    <col min="4" max="4" width="14" style="511" customWidth="1"/>
    <col min="5" max="5" width="14.5703125" style="511" customWidth="1"/>
    <col min="6" max="16384" width="9.140625" style="511"/>
  </cols>
  <sheetData>
    <row r="1" spans="1:14" ht="18" customHeight="1">
      <c r="A1" s="1508" t="s">
        <v>313</v>
      </c>
      <c r="B1" s="1509"/>
      <c r="C1" s="1509"/>
      <c r="D1" s="1509"/>
      <c r="E1" s="1509"/>
      <c r="F1" s="522"/>
      <c r="G1" s="1445" t="s">
        <v>251</v>
      </c>
      <c r="H1" s="1445"/>
      <c r="M1" s="323"/>
      <c r="N1" s="323"/>
    </row>
    <row r="2" spans="1:14" ht="12.75" customHeight="1">
      <c r="A2" s="522"/>
      <c r="B2" s="523"/>
      <c r="C2" s="523"/>
      <c r="D2" s="523"/>
      <c r="E2" s="523"/>
      <c r="F2" s="522"/>
      <c r="G2" s="522"/>
      <c r="M2" s="323"/>
      <c r="N2" s="323"/>
    </row>
    <row r="3" spans="1:14">
      <c r="A3" s="1510" t="s">
        <v>973</v>
      </c>
      <c r="B3" s="1510"/>
      <c r="C3" s="1510"/>
      <c r="D3" s="1510"/>
      <c r="E3" s="1510"/>
      <c r="F3" s="1510"/>
      <c r="G3" s="1510"/>
      <c r="H3" s="1510"/>
      <c r="I3" s="1510"/>
      <c r="J3" s="521"/>
      <c r="K3" s="521"/>
    </row>
    <row r="4" spans="1:14">
      <c r="A4" s="517"/>
      <c r="G4" s="517"/>
    </row>
    <row r="5" spans="1:14" ht="38.25">
      <c r="A5" s="520" t="s">
        <v>5</v>
      </c>
      <c r="B5" s="519" t="s">
        <v>352</v>
      </c>
      <c r="C5" s="519" t="s">
        <v>351</v>
      </c>
      <c r="D5" s="519" t="s">
        <v>350</v>
      </c>
      <c r="E5" s="519" t="s">
        <v>349</v>
      </c>
      <c r="G5" s="517"/>
    </row>
    <row r="6" spans="1:14">
      <c r="A6" s="517" t="s">
        <v>348</v>
      </c>
      <c r="B6" s="516">
        <v>69.11</v>
      </c>
      <c r="C6" s="516">
        <v>75.31</v>
      </c>
      <c r="D6" s="517"/>
      <c r="E6" s="517"/>
      <c r="G6" s="517"/>
    </row>
    <row r="7" spans="1:14">
      <c r="A7" s="517" t="s">
        <v>347</v>
      </c>
      <c r="B7" s="516">
        <v>69.34</v>
      </c>
      <c r="C7" s="516">
        <v>75.47</v>
      </c>
      <c r="D7" s="515">
        <f t="shared" ref="D7:D40" si="0">B7-B6</f>
        <v>0.23000000000000398</v>
      </c>
      <c r="E7" s="515">
        <f t="shared" ref="E7:E40" si="1">C7-C6</f>
        <v>0.15999999999999659</v>
      </c>
      <c r="G7" s="517"/>
    </row>
    <row r="8" spans="1:14">
      <c r="A8" s="517" t="s">
        <v>346</v>
      </c>
      <c r="B8" s="516">
        <v>69.599999999999994</v>
      </c>
      <c r="C8" s="516">
        <v>75.62</v>
      </c>
      <c r="D8" s="515">
        <f t="shared" si="0"/>
        <v>0.25999999999999091</v>
      </c>
      <c r="E8" s="515">
        <f t="shared" si="1"/>
        <v>0.15000000000000568</v>
      </c>
      <c r="G8" s="517"/>
    </row>
    <row r="9" spans="1:14">
      <c r="A9" s="517" t="s">
        <v>345</v>
      </c>
      <c r="B9" s="516">
        <v>69.87</v>
      </c>
      <c r="C9" s="516">
        <v>75.819999999999993</v>
      </c>
      <c r="D9" s="515">
        <f t="shared" si="0"/>
        <v>0.27000000000001023</v>
      </c>
      <c r="E9" s="515">
        <f t="shared" si="1"/>
        <v>0.19999999999998863</v>
      </c>
      <c r="G9" s="517"/>
    </row>
    <row r="10" spans="1:14">
      <c r="A10" s="517" t="s">
        <v>344</v>
      </c>
      <c r="B10" s="516">
        <v>70.010000000000005</v>
      </c>
      <c r="C10" s="516">
        <v>76</v>
      </c>
      <c r="D10" s="515">
        <f t="shared" si="0"/>
        <v>0.14000000000000057</v>
      </c>
      <c r="E10" s="515">
        <f t="shared" si="1"/>
        <v>0.18000000000000682</v>
      </c>
      <c r="G10" s="517"/>
    </row>
    <row r="11" spans="1:14">
      <c r="A11" s="517" t="s">
        <v>343</v>
      </c>
      <c r="B11" s="516">
        <v>70.209999999999994</v>
      </c>
      <c r="C11" s="516">
        <v>76.209999999999994</v>
      </c>
      <c r="D11" s="515">
        <f t="shared" si="0"/>
        <v>0.19999999999998863</v>
      </c>
      <c r="E11" s="515">
        <f t="shared" si="1"/>
        <v>0.20999999999999375</v>
      </c>
      <c r="G11" s="517"/>
    </row>
    <row r="12" spans="1:14">
      <c r="A12" s="517" t="s">
        <v>342</v>
      </c>
      <c r="B12" s="516">
        <v>70.349999999999994</v>
      </c>
      <c r="C12" s="516">
        <v>76.5</v>
      </c>
      <c r="D12" s="515">
        <f t="shared" si="0"/>
        <v>0.14000000000000057</v>
      </c>
      <c r="E12" s="515">
        <f t="shared" si="1"/>
        <v>0.29000000000000625</v>
      </c>
      <c r="G12" s="517"/>
    </row>
    <row r="13" spans="1:14">
      <c r="A13" s="517" t="s">
        <v>341</v>
      </c>
      <c r="B13" s="516">
        <v>70.55</v>
      </c>
      <c r="C13" s="516">
        <v>76.47</v>
      </c>
      <c r="D13" s="515">
        <f t="shared" si="0"/>
        <v>0.20000000000000284</v>
      </c>
      <c r="E13" s="515">
        <f t="shared" si="1"/>
        <v>-3.0000000000001137E-2</v>
      </c>
      <c r="G13" s="517"/>
    </row>
    <row r="14" spans="1:14">
      <c r="A14" s="517" t="s">
        <v>340</v>
      </c>
      <c r="B14" s="516">
        <v>70.760000000000005</v>
      </c>
      <c r="C14" s="516">
        <v>76.599999999999994</v>
      </c>
      <c r="D14" s="515">
        <f t="shared" si="0"/>
        <v>0.21000000000000796</v>
      </c>
      <c r="E14" s="515">
        <f t="shared" si="1"/>
        <v>0.12999999999999545</v>
      </c>
      <c r="G14" s="517"/>
    </row>
    <row r="15" spans="1:14">
      <c r="A15" s="517" t="s">
        <v>339</v>
      </c>
      <c r="B15" s="516">
        <v>71.06</v>
      </c>
      <c r="C15" s="516">
        <v>76.739999999999995</v>
      </c>
      <c r="D15" s="515">
        <f t="shared" si="0"/>
        <v>0.29999999999999716</v>
      </c>
      <c r="E15" s="515">
        <f t="shared" si="1"/>
        <v>0.14000000000000057</v>
      </c>
      <c r="G15" s="517"/>
    </row>
    <row r="16" spans="1:14">
      <c r="A16" s="517" t="s">
        <v>338</v>
      </c>
      <c r="B16" s="516">
        <v>71.38</v>
      </c>
      <c r="C16" s="516">
        <v>77.11</v>
      </c>
      <c r="D16" s="515">
        <f t="shared" si="0"/>
        <v>0.31999999999999318</v>
      </c>
      <c r="E16" s="515">
        <f t="shared" si="1"/>
        <v>0.37000000000000455</v>
      </c>
      <c r="G16" s="517"/>
    </row>
    <row r="17" spans="1:7">
      <c r="A17" s="517" t="s">
        <v>337</v>
      </c>
      <c r="B17" s="516">
        <v>71.47</v>
      </c>
      <c r="C17" s="516">
        <v>77.12</v>
      </c>
      <c r="D17" s="515">
        <f t="shared" si="0"/>
        <v>9.0000000000003411E-2</v>
      </c>
      <c r="E17" s="515">
        <f t="shared" si="1"/>
        <v>1.0000000000005116E-2</v>
      </c>
      <c r="G17" s="517"/>
    </row>
    <row r="18" spans="1:7">
      <c r="A18" s="517" t="s">
        <v>336</v>
      </c>
      <c r="B18" s="516">
        <v>71.7</v>
      </c>
      <c r="C18" s="516">
        <v>77.31</v>
      </c>
      <c r="D18" s="515">
        <f t="shared" si="0"/>
        <v>0.23000000000000398</v>
      </c>
      <c r="E18" s="515">
        <f t="shared" si="1"/>
        <v>0.18999999999999773</v>
      </c>
      <c r="G18" s="517"/>
    </row>
    <row r="19" spans="1:7">
      <c r="A19" s="517" t="s">
        <v>335</v>
      </c>
      <c r="B19" s="516">
        <v>71.88</v>
      </c>
      <c r="C19" s="516">
        <v>77.44</v>
      </c>
      <c r="D19" s="515">
        <f t="shared" si="0"/>
        <v>0.17999999999999261</v>
      </c>
      <c r="E19" s="515">
        <f t="shared" si="1"/>
        <v>0.12999999999999545</v>
      </c>
      <c r="G19" s="517"/>
    </row>
    <row r="20" spans="1:7">
      <c r="A20" s="517" t="s">
        <v>334</v>
      </c>
      <c r="B20" s="516">
        <v>72.08</v>
      </c>
      <c r="C20" s="516">
        <v>77.73</v>
      </c>
      <c r="D20" s="515">
        <f t="shared" si="0"/>
        <v>0.20000000000000284</v>
      </c>
      <c r="E20" s="515">
        <f t="shared" si="1"/>
        <v>0.29000000000000625</v>
      </c>
      <c r="G20" s="517"/>
    </row>
    <row r="21" spans="1:7">
      <c r="A21" s="517" t="s">
        <v>333</v>
      </c>
      <c r="B21" s="516">
        <v>72.23</v>
      </c>
      <c r="C21" s="516">
        <v>77.849999999999994</v>
      </c>
      <c r="D21" s="515">
        <f t="shared" si="0"/>
        <v>0.15000000000000568</v>
      </c>
      <c r="E21" s="515">
        <f t="shared" si="1"/>
        <v>0.11999999999999034</v>
      </c>
      <c r="G21" s="517"/>
    </row>
    <row r="22" spans="1:7">
      <c r="A22" s="517" t="s">
        <v>332</v>
      </c>
      <c r="B22" s="516">
        <v>72.400000000000006</v>
      </c>
      <c r="C22" s="516">
        <v>78.040000000000006</v>
      </c>
      <c r="D22" s="515">
        <f t="shared" si="0"/>
        <v>0.17000000000000171</v>
      </c>
      <c r="E22" s="515">
        <f t="shared" si="1"/>
        <v>0.19000000000001194</v>
      </c>
      <c r="G22" s="517"/>
    </row>
    <row r="23" spans="1:7">
      <c r="A23" s="517" t="s">
        <v>331</v>
      </c>
      <c r="B23" s="516">
        <v>72.64</v>
      </c>
      <c r="C23" s="516">
        <v>78.180000000000007</v>
      </c>
      <c r="D23" s="515">
        <f t="shared" si="0"/>
        <v>0.23999999999999488</v>
      </c>
      <c r="E23" s="515">
        <f t="shared" si="1"/>
        <v>0.14000000000000057</v>
      </c>
      <c r="G23" s="517"/>
    </row>
    <row r="24" spans="1:7">
      <c r="A24" s="517" t="s">
        <v>330</v>
      </c>
      <c r="B24" s="516">
        <v>72.84</v>
      </c>
      <c r="C24" s="516">
        <v>78.349999999999994</v>
      </c>
      <c r="D24" s="515">
        <f t="shared" si="0"/>
        <v>0.20000000000000284</v>
      </c>
      <c r="E24" s="515">
        <f t="shared" si="1"/>
        <v>0.16999999999998749</v>
      </c>
      <c r="G24" s="517"/>
    </row>
    <row r="25" spans="1:7">
      <c r="A25" s="517" t="s">
        <v>329</v>
      </c>
      <c r="B25" s="516">
        <v>73.099999999999994</v>
      </c>
      <c r="C25" s="516">
        <v>78.56</v>
      </c>
      <c r="D25" s="515">
        <f t="shared" si="0"/>
        <v>0.25999999999999091</v>
      </c>
      <c r="E25" s="515">
        <f t="shared" si="1"/>
        <v>0.21000000000000796</v>
      </c>
      <c r="G25" s="517"/>
    </row>
    <row r="26" spans="1:7">
      <c r="A26" s="517" t="s">
        <v>328</v>
      </c>
      <c r="B26" s="516">
        <v>73.31</v>
      </c>
      <c r="C26" s="516">
        <v>78.78</v>
      </c>
      <c r="D26" s="515">
        <f t="shared" si="0"/>
        <v>0.21000000000000796</v>
      </c>
      <c r="E26" s="515">
        <f t="shared" si="1"/>
        <v>0.21999999999999886</v>
      </c>
      <c r="G26" s="517"/>
    </row>
    <row r="27" spans="1:7">
      <c r="A27" s="517" t="s">
        <v>327</v>
      </c>
      <c r="B27" s="516">
        <v>73.5</v>
      </c>
      <c r="C27" s="516">
        <v>78.86</v>
      </c>
      <c r="D27" s="515">
        <f t="shared" si="0"/>
        <v>0.18999999999999773</v>
      </c>
      <c r="E27" s="515">
        <f t="shared" si="1"/>
        <v>7.9999999999998295E-2</v>
      </c>
      <c r="G27" s="517"/>
    </row>
    <row r="28" spans="1:7">
      <c r="A28" s="517" t="s">
        <v>326</v>
      </c>
      <c r="B28" s="516">
        <v>73.78</v>
      </c>
      <c r="C28" s="516">
        <v>79.05</v>
      </c>
      <c r="D28" s="515">
        <f t="shared" si="0"/>
        <v>0.28000000000000114</v>
      </c>
      <c r="E28" s="515">
        <f t="shared" si="1"/>
        <v>0.18999999999999773</v>
      </c>
      <c r="G28" s="517"/>
    </row>
    <row r="29" spans="1:7">
      <c r="A29" s="517" t="s">
        <v>325</v>
      </c>
      <c r="B29" s="516">
        <v>74.22</v>
      </c>
      <c r="C29" s="516">
        <v>79.239999999999995</v>
      </c>
      <c r="D29" s="515">
        <f t="shared" si="0"/>
        <v>0.43999999999999773</v>
      </c>
      <c r="E29" s="515">
        <f t="shared" si="1"/>
        <v>0.18999999999999773</v>
      </c>
      <c r="G29" s="517"/>
    </row>
    <row r="30" spans="1:7">
      <c r="A30" s="517" t="s">
        <v>324</v>
      </c>
      <c r="B30" s="516">
        <v>74.59</v>
      </c>
      <c r="C30" s="516">
        <v>79.540000000000006</v>
      </c>
      <c r="D30" s="515">
        <f t="shared" si="0"/>
        <v>0.37000000000000455</v>
      </c>
      <c r="E30" s="515">
        <f t="shared" si="1"/>
        <v>0.30000000000001137</v>
      </c>
      <c r="G30" s="517"/>
    </row>
    <row r="31" spans="1:7">
      <c r="A31" s="517" t="s">
        <v>323</v>
      </c>
      <c r="B31" s="516">
        <v>74.790000000000006</v>
      </c>
      <c r="C31" s="516">
        <v>79.680000000000007</v>
      </c>
      <c r="D31" s="515">
        <f t="shared" si="0"/>
        <v>0.20000000000000284</v>
      </c>
      <c r="E31" s="515">
        <f t="shared" si="1"/>
        <v>0.14000000000000057</v>
      </c>
      <c r="G31" s="517"/>
    </row>
    <row r="32" spans="1:7">
      <c r="A32" s="517" t="s">
        <v>322</v>
      </c>
      <c r="B32" s="516">
        <v>74.989999999999995</v>
      </c>
      <c r="C32" s="516">
        <v>79.83</v>
      </c>
      <c r="D32" s="515">
        <f t="shared" si="0"/>
        <v>0.19999999999998863</v>
      </c>
      <c r="E32" s="515">
        <f t="shared" si="1"/>
        <v>0.14999999999999147</v>
      </c>
      <c r="G32" s="517"/>
    </row>
    <row r="33" spans="1:7">
      <c r="A33" s="517" t="s">
        <v>321</v>
      </c>
      <c r="B33" s="516">
        <v>75.34</v>
      </c>
      <c r="C33" s="516">
        <v>80.05</v>
      </c>
      <c r="D33" s="515">
        <f t="shared" si="0"/>
        <v>0.35000000000000853</v>
      </c>
      <c r="E33" s="515">
        <f t="shared" si="1"/>
        <v>0.21999999999999886</v>
      </c>
      <c r="G33" s="517"/>
    </row>
    <row r="34" spans="1:7">
      <c r="A34" s="517" t="s">
        <v>320</v>
      </c>
      <c r="B34" s="516">
        <v>75.8</v>
      </c>
      <c r="C34" s="516">
        <v>80.31</v>
      </c>
      <c r="D34" s="515">
        <f t="shared" si="0"/>
        <v>0.45999999999999375</v>
      </c>
      <c r="E34" s="515">
        <f t="shared" si="1"/>
        <v>0.26000000000000512</v>
      </c>
      <c r="G34" s="517"/>
    </row>
    <row r="35" spans="1:7">
      <c r="A35" s="517" t="s">
        <v>319</v>
      </c>
      <c r="B35" s="516">
        <v>76.209999999999994</v>
      </c>
      <c r="C35" s="516">
        <v>80.62</v>
      </c>
      <c r="D35" s="515">
        <f t="shared" si="0"/>
        <v>0.40999999999999659</v>
      </c>
      <c r="E35" s="515">
        <f t="shared" si="1"/>
        <v>0.31000000000000227</v>
      </c>
      <c r="G35" s="517"/>
    </row>
    <row r="36" spans="1:7">
      <c r="A36" s="517" t="s">
        <v>318</v>
      </c>
      <c r="B36" s="516">
        <v>76.510000000000005</v>
      </c>
      <c r="C36" s="516">
        <v>80.75</v>
      </c>
      <c r="D36" s="515">
        <f t="shared" si="0"/>
        <v>0.30000000000001137</v>
      </c>
      <c r="E36" s="515">
        <f t="shared" si="1"/>
        <v>0.12999999999999545</v>
      </c>
      <c r="G36" s="517"/>
    </row>
    <row r="37" spans="1:7">
      <c r="A37" s="517" t="s">
        <v>317</v>
      </c>
      <c r="B37" s="516">
        <v>76.77</v>
      </c>
      <c r="C37" s="516">
        <v>80.89</v>
      </c>
      <c r="D37" s="515">
        <f t="shared" si="0"/>
        <v>0.25999999999999091</v>
      </c>
      <c r="E37" s="515">
        <f t="shared" si="1"/>
        <v>0.14000000000000057</v>
      </c>
      <c r="G37" s="517"/>
    </row>
    <row r="38" spans="1:7">
      <c r="A38" s="517" t="s">
        <v>316</v>
      </c>
      <c r="B38" s="516">
        <v>77.05</v>
      </c>
      <c r="C38" s="516">
        <v>81.06</v>
      </c>
      <c r="D38" s="515">
        <f t="shared" si="0"/>
        <v>0.28000000000000114</v>
      </c>
      <c r="E38" s="515">
        <f t="shared" si="1"/>
        <v>0.17000000000000171</v>
      </c>
      <c r="G38" s="518"/>
    </row>
    <row r="39" spans="1:7">
      <c r="A39" s="517" t="s">
        <v>315</v>
      </c>
      <c r="B39" s="516">
        <v>77.09</v>
      </c>
      <c r="C39" s="516">
        <v>81.14</v>
      </c>
      <c r="D39" s="515">
        <f t="shared" si="0"/>
        <v>4.0000000000006253E-2</v>
      </c>
      <c r="E39" s="515">
        <f t="shared" si="1"/>
        <v>7.9999999999998295E-2</v>
      </c>
    </row>
    <row r="40" spans="1:7">
      <c r="A40" s="514" t="s">
        <v>314</v>
      </c>
      <c r="B40" s="513">
        <v>77.069999999999993</v>
      </c>
      <c r="C40" s="513">
        <v>81.150000000000006</v>
      </c>
      <c r="D40" s="512">
        <f t="shared" si="0"/>
        <v>-2.0000000000010232E-2</v>
      </c>
      <c r="E40" s="512">
        <f t="shared" si="1"/>
        <v>1.0000000000005116E-2</v>
      </c>
    </row>
    <row r="42" spans="1:7" ht="10.5" customHeight="1">
      <c r="A42" s="1507" t="s">
        <v>155</v>
      </c>
      <c r="B42" s="1507"/>
      <c r="C42" s="1507"/>
    </row>
  </sheetData>
  <mergeCells count="4">
    <mergeCell ref="A42:C42"/>
    <mergeCell ref="A1:E1"/>
    <mergeCell ref="G1:H1"/>
    <mergeCell ref="A3:I3"/>
  </mergeCells>
  <hyperlinks>
    <hyperlink ref="G1:H1" location="Contents!A1" display="back to contents"/>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7"/>
  <sheetViews>
    <sheetView workbookViewId="0">
      <selection sqref="A1:D1"/>
    </sheetView>
  </sheetViews>
  <sheetFormatPr defaultRowHeight="12.75"/>
  <cols>
    <col min="1" max="1" width="28.7109375" style="511" customWidth="1"/>
    <col min="2" max="2" width="7.42578125" style="511" customWidth="1"/>
    <col min="3" max="37" width="9.140625" style="511"/>
    <col min="38" max="38" width="9.140625" style="517"/>
    <col min="39" max="39" width="29.42578125" style="511" customWidth="1"/>
    <col min="40" max="16384" width="9.140625" style="511"/>
  </cols>
  <sheetData>
    <row r="1" spans="1:41" ht="18" customHeight="1">
      <c r="A1" s="1514" t="s">
        <v>313</v>
      </c>
      <c r="B1" s="1514"/>
      <c r="C1" s="1514"/>
      <c r="D1" s="1514"/>
      <c r="F1" s="1436" t="s">
        <v>251</v>
      </c>
      <c r="G1" s="1436"/>
      <c r="N1" s="323"/>
      <c r="O1" s="323"/>
    </row>
    <row r="2" spans="1:41" ht="12.75" customHeight="1">
      <c r="A2" s="553"/>
      <c r="B2" s="553"/>
      <c r="N2" s="323"/>
      <c r="O2" s="323"/>
    </row>
    <row r="3" spans="1:41" ht="14.25" customHeight="1">
      <c r="A3" s="1371" t="s">
        <v>385</v>
      </c>
      <c r="B3" s="1371"/>
      <c r="C3" s="1371"/>
      <c r="D3" s="1371"/>
      <c r="E3" s="1371"/>
      <c r="F3" s="1371"/>
      <c r="G3" s="1371"/>
      <c r="H3" s="1371"/>
      <c r="I3" s="1371"/>
      <c r="J3" s="1371"/>
      <c r="K3" s="1512"/>
      <c r="L3" s="1512"/>
      <c r="M3" s="525"/>
      <c r="N3" s="525"/>
      <c r="O3" s="525"/>
      <c r="P3" s="525"/>
      <c r="Q3" s="525"/>
      <c r="R3" s="525"/>
      <c r="S3" s="525"/>
      <c r="T3" s="525"/>
      <c r="U3" s="525"/>
      <c r="V3" s="525"/>
      <c r="W3" s="525"/>
      <c r="X3" s="525"/>
      <c r="Y3" s="525"/>
      <c r="Z3" s="525"/>
      <c r="AA3" s="525"/>
      <c r="AB3" s="525"/>
      <c r="AC3" s="525"/>
      <c r="AD3" s="525"/>
      <c r="AE3" s="525"/>
      <c r="AF3" s="525"/>
      <c r="AG3" s="525"/>
      <c r="AH3" s="525"/>
      <c r="AI3" s="525"/>
      <c r="AJ3" s="525"/>
      <c r="AK3" s="525"/>
      <c r="AL3" s="524"/>
      <c r="AM3" s="525"/>
    </row>
    <row r="4" spans="1:41" ht="15">
      <c r="A4" s="525"/>
      <c r="B4" s="525"/>
      <c r="C4" s="525"/>
      <c r="D4" s="525"/>
      <c r="E4" s="524"/>
      <c r="F4" s="525"/>
      <c r="G4" s="525"/>
      <c r="H4" s="530"/>
      <c r="I4" s="525"/>
      <c r="J4" s="525"/>
      <c r="K4" s="525"/>
      <c r="L4" s="526"/>
      <c r="M4" s="526"/>
      <c r="N4" s="552"/>
      <c r="O4" s="525"/>
      <c r="P4" s="526"/>
      <c r="Q4" s="526"/>
      <c r="R4" s="526"/>
      <c r="S4" s="526"/>
      <c r="T4" s="526"/>
      <c r="U4" s="526"/>
      <c r="V4" s="526"/>
      <c r="W4" s="526"/>
      <c r="X4" s="526"/>
      <c r="Y4" s="526"/>
      <c r="Z4" s="526"/>
      <c r="AA4" s="526"/>
      <c r="AB4" s="526"/>
      <c r="AC4" s="525"/>
      <c r="AD4" s="525"/>
      <c r="AE4" s="525"/>
      <c r="AF4" s="525"/>
      <c r="AG4" s="525"/>
      <c r="AH4" s="525"/>
      <c r="AI4" s="525"/>
      <c r="AJ4" s="525"/>
      <c r="AK4" s="525"/>
      <c r="AL4" s="524"/>
      <c r="AM4" s="525"/>
    </row>
    <row r="5" spans="1:41" ht="45" customHeight="1">
      <c r="A5" s="551"/>
      <c r="B5" s="551"/>
      <c r="C5" s="550" t="s">
        <v>348</v>
      </c>
      <c r="D5" s="550" t="s">
        <v>347</v>
      </c>
      <c r="E5" s="550" t="s">
        <v>346</v>
      </c>
      <c r="F5" s="550" t="s">
        <v>345</v>
      </c>
      <c r="G5" s="550" t="s">
        <v>344</v>
      </c>
      <c r="H5" s="550" t="s">
        <v>343</v>
      </c>
      <c r="I5" s="550" t="s">
        <v>342</v>
      </c>
      <c r="J5" s="550" t="s">
        <v>341</v>
      </c>
      <c r="K5" s="550" t="s">
        <v>340</v>
      </c>
      <c r="L5" s="550" t="s">
        <v>339</v>
      </c>
      <c r="M5" s="550" t="s">
        <v>338</v>
      </c>
      <c r="N5" s="550" t="s">
        <v>337</v>
      </c>
      <c r="O5" s="550" t="s">
        <v>336</v>
      </c>
      <c r="P5" s="550" t="s">
        <v>335</v>
      </c>
      <c r="Q5" s="550" t="s">
        <v>334</v>
      </c>
      <c r="R5" s="550" t="s">
        <v>333</v>
      </c>
      <c r="S5" s="550" t="s">
        <v>332</v>
      </c>
      <c r="T5" s="550" t="s">
        <v>331</v>
      </c>
      <c r="U5" s="550" t="s">
        <v>330</v>
      </c>
      <c r="V5" s="550" t="s">
        <v>329</v>
      </c>
      <c r="W5" s="550" t="s">
        <v>328</v>
      </c>
      <c r="X5" s="550" t="s">
        <v>327</v>
      </c>
      <c r="Y5" s="550" t="s">
        <v>326</v>
      </c>
      <c r="Z5" s="550" t="s">
        <v>325</v>
      </c>
      <c r="AA5" s="550" t="s">
        <v>324</v>
      </c>
      <c r="AB5" s="550" t="s">
        <v>323</v>
      </c>
      <c r="AC5" s="550" t="s">
        <v>322</v>
      </c>
      <c r="AD5" s="550" t="s">
        <v>321</v>
      </c>
      <c r="AE5" s="550" t="s">
        <v>320</v>
      </c>
      <c r="AF5" s="550" t="s">
        <v>319</v>
      </c>
      <c r="AG5" s="550" t="s">
        <v>318</v>
      </c>
      <c r="AH5" s="550" t="s">
        <v>317</v>
      </c>
      <c r="AI5" s="550" t="s">
        <v>316</v>
      </c>
      <c r="AJ5" s="550" t="s">
        <v>315</v>
      </c>
      <c r="AK5" s="549" t="s">
        <v>314</v>
      </c>
      <c r="AL5" s="548" t="s">
        <v>384</v>
      </c>
      <c r="AM5" s="547"/>
    </row>
    <row r="6" spans="1:41">
      <c r="A6" s="540" t="s">
        <v>383</v>
      </c>
      <c r="B6" s="540"/>
      <c r="C6" s="539">
        <v>69.3</v>
      </c>
      <c r="D6" s="539">
        <v>69.400000000000006</v>
      </c>
      <c r="E6" s="539">
        <v>69.5</v>
      </c>
      <c r="F6" s="539">
        <v>70.099999999999994</v>
      </c>
      <c r="G6" s="539">
        <v>70.400000000000006</v>
      </c>
      <c r="H6" s="539">
        <v>71</v>
      </c>
      <c r="I6" s="539">
        <v>71.5</v>
      </c>
      <c r="J6" s="539">
        <v>71.900000000000006</v>
      </c>
      <c r="K6" s="539">
        <v>71.900000000000006</v>
      </c>
      <c r="L6" s="539">
        <v>72.3</v>
      </c>
      <c r="M6" s="539">
        <v>72.3</v>
      </c>
      <c r="N6" s="539">
        <v>72.5</v>
      </c>
      <c r="O6" s="539">
        <v>72.8</v>
      </c>
      <c r="P6" s="539">
        <v>73.2</v>
      </c>
      <c r="Q6" s="539">
        <v>73.400000000000006</v>
      </c>
      <c r="R6" s="539">
        <v>73.7</v>
      </c>
      <c r="S6" s="539">
        <v>74.099999999999994</v>
      </c>
      <c r="T6" s="539">
        <v>74.5</v>
      </c>
      <c r="U6" s="539">
        <v>74.900000000000006</v>
      </c>
      <c r="V6" s="539">
        <v>75.2</v>
      </c>
      <c r="W6" s="539">
        <v>75.599999999999994</v>
      </c>
      <c r="X6" s="539">
        <v>75.8</v>
      </c>
      <c r="Y6" s="539">
        <v>75.900000000000006</v>
      </c>
      <c r="Z6" s="539">
        <v>76.400000000000006</v>
      </c>
      <c r="AA6" s="539">
        <v>76.599999999999994</v>
      </c>
      <c r="AB6" s="539">
        <v>77.099999999999994</v>
      </c>
      <c r="AC6" s="539">
        <v>77.400000000000006</v>
      </c>
      <c r="AD6" s="539">
        <v>77.7</v>
      </c>
      <c r="AE6" s="539">
        <v>77.599999999999994</v>
      </c>
      <c r="AF6" s="539">
        <v>77.8</v>
      </c>
      <c r="AG6" s="539">
        <v>78.3</v>
      </c>
      <c r="AH6" s="539">
        <v>78.400000000000006</v>
      </c>
      <c r="AI6" s="538">
        <v>78.599999999999994</v>
      </c>
      <c r="AJ6" s="538">
        <v>79.099999999999994</v>
      </c>
      <c r="AK6" s="538">
        <v>78.8</v>
      </c>
      <c r="AL6" s="537">
        <v>11</v>
      </c>
      <c r="AM6" s="531" t="s">
        <v>383</v>
      </c>
      <c r="AN6" s="516"/>
      <c r="AO6" s="531"/>
    </row>
    <row r="7" spans="1:41">
      <c r="A7" s="540" t="s">
        <v>382</v>
      </c>
      <c r="B7" s="540"/>
      <c r="C7" s="539">
        <v>70.3</v>
      </c>
      <c r="D7" s="539">
        <v>70.599999999999994</v>
      </c>
      <c r="E7" s="539">
        <v>70.599999999999994</v>
      </c>
      <c r="F7" s="539">
        <v>71</v>
      </c>
      <c r="G7" s="539">
        <v>71.099999999999994</v>
      </c>
      <c r="H7" s="539">
        <v>71.400000000000006</v>
      </c>
      <c r="I7" s="539">
        <v>72</v>
      </c>
      <c r="J7" s="539">
        <v>72.2</v>
      </c>
      <c r="K7" s="539">
        <v>72.3</v>
      </c>
      <c r="L7" s="539">
        <v>72.7</v>
      </c>
      <c r="M7" s="539">
        <v>72.900000000000006</v>
      </c>
      <c r="N7" s="539">
        <v>73</v>
      </c>
      <c r="O7" s="539">
        <v>73</v>
      </c>
      <c r="P7" s="539">
        <v>73.400000000000006</v>
      </c>
      <c r="Q7" s="539">
        <v>73.5</v>
      </c>
      <c r="R7" s="539">
        <v>73.900000000000006</v>
      </c>
      <c r="S7" s="539">
        <v>74.2</v>
      </c>
      <c r="T7" s="539">
        <v>74.400000000000006</v>
      </c>
      <c r="U7" s="539">
        <v>74.400000000000006</v>
      </c>
      <c r="V7" s="539">
        <v>74.599999999999994</v>
      </c>
      <c r="W7" s="539">
        <v>74.900000000000006</v>
      </c>
      <c r="X7" s="539">
        <v>75.099999999999994</v>
      </c>
      <c r="Y7" s="539">
        <v>75.3</v>
      </c>
      <c r="Z7" s="539">
        <v>76</v>
      </c>
      <c r="AA7" s="539">
        <v>76.2</v>
      </c>
      <c r="AB7" s="539">
        <v>76.599999999999994</v>
      </c>
      <c r="AC7" s="539">
        <v>77.099999999999994</v>
      </c>
      <c r="AD7" s="539">
        <v>76.900000000000006</v>
      </c>
      <c r="AE7" s="539">
        <v>77.400000000000006</v>
      </c>
      <c r="AF7" s="539">
        <v>77.5</v>
      </c>
      <c r="AG7" s="539">
        <v>78</v>
      </c>
      <c r="AH7" s="539">
        <v>77.8</v>
      </c>
      <c r="AI7" s="538">
        <v>78.099999999999994</v>
      </c>
      <c r="AJ7" s="538">
        <v>78.8</v>
      </c>
      <c r="AK7" s="538">
        <v>78.7</v>
      </c>
      <c r="AL7" s="537">
        <v>13</v>
      </c>
      <c r="AM7" s="531" t="s">
        <v>382</v>
      </c>
      <c r="AN7" s="516"/>
      <c r="AO7" s="531"/>
    </row>
    <row r="8" spans="1:41">
      <c r="A8" s="540" t="s">
        <v>381</v>
      </c>
      <c r="B8" s="540"/>
      <c r="C8" s="539">
        <v>68.900000000000006</v>
      </c>
      <c r="D8" s="539">
        <v>68.5</v>
      </c>
      <c r="E8" s="539">
        <v>68.5</v>
      </c>
      <c r="F8" s="539">
        <v>68.5</v>
      </c>
      <c r="G8" s="539">
        <v>68.099999999999994</v>
      </c>
      <c r="H8" s="539">
        <v>68.5</v>
      </c>
      <c r="I8" s="539">
        <v>68.3</v>
      </c>
      <c r="J8" s="539">
        <v>68.3</v>
      </c>
      <c r="K8" s="539">
        <v>68.2</v>
      </c>
      <c r="L8" s="539">
        <v>68</v>
      </c>
      <c r="M8" s="539">
        <v>68</v>
      </c>
      <c r="N8" s="539">
        <v>67.8</v>
      </c>
      <c r="O8" s="539">
        <v>67.599999999999994</v>
      </c>
      <c r="P8" s="539">
        <v>67.3</v>
      </c>
      <c r="Q8" s="539">
        <v>67.400000000000006</v>
      </c>
      <c r="R8" s="539">
        <v>67.400000000000006</v>
      </c>
      <c r="S8" s="539">
        <v>67</v>
      </c>
      <c r="T8" s="539">
        <v>67.400000000000006</v>
      </c>
      <c r="U8" s="539">
        <v>68.2</v>
      </c>
      <c r="V8" s="539">
        <v>68.400000000000006</v>
      </c>
      <c r="W8" s="539">
        <v>68.599999999999994</v>
      </c>
      <c r="X8" s="539">
        <v>68.8</v>
      </c>
      <c r="Y8" s="539">
        <v>68.900000000000006</v>
      </c>
      <c r="Z8" s="539">
        <v>69</v>
      </c>
      <c r="AA8" s="539">
        <v>69</v>
      </c>
      <c r="AB8" s="539">
        <v>69.2</v>
      </c>
      <c r="AC8" s="539">
        <v>69.5</v>
      </c>
      <c r="AD8" s="539">
        <v>69.8</v>
      </c>
      <c r="AE8" s="539">
        <v>70.2</v>
      </c>
      <c r="AF8" s="539">
        <v>70.3</v>
      </c>
      <c r="AG8" s="539">
        <v>70.7</v>
      </c>
      <c r="AH8" s="539">
        <v>70.900000000000006</v>
      </c>
      <c r="AI8" s="538">
        <v>71.3</v>
      </c>
      <c r="AJ8" s="538">
        <v>71.099999999999994</v>
      </c>
      <c r="AK8" s="538">
        <v>71.2</v>
      </c>
      <c r="AL8" s="537">
        <v>26</v>
      </c>
      <c r="AM8" s="531" t="s">
        <v>381</v>
      </c>
      <c r="AN8" s="516"/>
      <c r="AO8" s="531"/>
    </row>
    <row r="9" spans="1:41">
      <c r="A9" s="540" t="s">
        <v>380</v>
      </c>
      <c r="B9" s="540"/>
      <c r="C9" s="543"/>
      <c r="D9" s="546"/>
      <c r="E9" s="546"/>
      <c r="F9" s="546"/>
      <c r="G9" s="546"/>
      <c r="H9" s="546"/>
      <c r="I9" s="546"/>
      <c r="J9" s="546"/>
      <c r="K9" s="546"/>
      <c r="L9" s="546"/>
      <c r="M9" s="546"/>
      <c r="N9" s="546"/>
      <c r="O9" s="546"/>
      <c r="P9" s="546"/>
      <c r="Q9" s="546"/>
      <c r="R9" s="546"/>
      <c r="S9" s="546"/>
      <c r="T9" s="546"/>
      <c r="U9" s="546"/>
      <c r="V9" s="539"/>
      <c r="W9" s="539">
        <v>70.900000000000006</v>
      </c>
      <c r="X9" s="539">
        <v>71</v>
      </c>
      <c r="Y9" s="539">
        <v>71</v>
      </c>
      <c r="Z9" s="539">
        <v>71.8</v>
      </c>
      <c r="AA9" s="539">
        <v>71.7</v>
      </c>
      <c r="AB9" s="539">
        <v>72.400000000000006</v>
      </c>
      <c r="AC9" s="539">
        <v>72.2</v>
      </c>
      <c r="AD9" s="539">
        <v>72.3</v>
      </c>
      <c r="AE9" s="539">
        <v>72.8</v>
      </c>
      <c r="AF9" s="539">
        <v>73.400000000000006</v>
      </c>
      <c r="AG9" s="539">
        <v>73.8</v>
      </c>
      <c r="AH9" s="539">
        <v>73.900000000000006</v>
      </c>
      <c r="AI9" s="538">
        <v>74.5</v>
      </c>
      <c r="AJ9" s="538">
        <v>74.7</v>
      </c>
      <c r="AK9" s="538">
        <v>74.400000000000006</v>
      </c>
      <c r="AL9" s="537">
        <v>20</v>
      </c>
      <c r="AM9" s="531" t="s">
        <v>380</v>
      </c>
      <c r="AN9" s="516"/>
      <c r="AO9" s="531"/>
    </row>
    <row r="10" spans="1:41">
      <c r="A10" s="540" t="s">
        <v>379</v>
      </c>
      <c r="B10" s="540"/>
      <c r="C10" s="543"/>
      <c r="D10" s="539"/>
      <c r="E10" s="539"/>
      <c r="F10" s="539"/>
      <c r="G10" s="539"/>
      <c r="H10" s="539"/>
      <c r="I10" s="539"/>
      <c r="J10" s="539"/>
      <c r="K10" s="539"/>
      <c r="L10" s="539"/>
      <c r="M10" s="539"/>
      <c r="N10" s="539"/>
      <c r="O10" s="539">
        <v>74.7</v>
      </c>
      <c r="P10" s="539">
        <v>75</v>
      </c>
      <c r="Q10" s="539">
        <v>75.099999999999994</v>
      </c>
      <c r="R10" s="539">
        <v>75.3</v>
      </c>
      <c r="S10" s="539">
        <v>74.900000000000006</v>
      </c>
      <c r="T10" s="539">
        <v>74.7</v>
      </c>
      <c r="U10" s="539">
        <v>76</v>
      </c>
      <c r="V10" s="539">
        <v>75.400000000000006</v>
      </c>
      <c r="W10" s="539">
        <v>76.599999999999994</v>
      </c>
      <c r="X10" s="539">
        <v>76.400000000000006</v>
      </c>
      <c r="Y10" s="539">
        <v>76.8</v>
      </c>
      <c r="Z10" s="539">
        <v>76.5</v>
      </c>
      <c r="AA10" s="539">
        <v>76.5</v>
      </c>
      <c r="AB10" s="539">
        <v>78.099999999999994</v>
      </c>
      <c r="AC10" s="539">
        <v>77.599999999999994</v>
      </c>
      <c r="AD10" s="539">
        <v>78.2</v>
      </c>
      <c r="AE10" s="539">
        <v>78.5</v>
      </c>
      <c r="AF10" s="539">
        <v>79.2</v>
      </c>
      <c r="AG10" s="539">
        <v>79.3</v>
      </c>
      <c r="AH10" s="539">
        <v>78.900000000000006</v>
      </c>
      <c r="AI10" s="538">
        <v>80.099999999999994</v>
      </c>
      <c r="AJ10" s="538">
        <v>80.900000000000006</v>
      </c>
      <c r="AK10" s="538">
        <v>79.900000000000006</v>
      </c>
      <c r="AL10" s="537">
        <v>5</v>
      </c>
      <c r="AM10" s="531" t="s">
        <v>379</v>
      </c>
      <c r="AN10" s="516"/>
      <c r="AO10" s="531"/>
    </row>
    <row r="11" spans="1:41">
      <c r="A11" s="540" t="s">
        <v>378</v>
      </c>
      <c r="B11" s="540"/>
      <c r="C11" s="539">
        <v>67.2</v>
      </c>
      <c r="D11" s="539">
        <v>67.3</v>
      </c>
      <c r="E11" s="539">
        <v>67.099999999999994</v>
      </c>
      <c r="F11" s="539">
        <v>67.400000000000006</v>
      </c>
      <c r="G11" s="539">
        <v>67.5</v>
      </c>
      <c r="H11" s="539">
        <v>67.5</v>
      </c>
      <c r="I11" s="539">
        <v>67.900000000000006</v>
      </c>
      <c r="J11" s="539">
        <v>68.2</v>
      </c>
      <c r="K11" s="539">
        <v>68.2</v>
      </c>
      <c r="L11" s="539">
        <v>67.599999999999994</v>
      </c>
      <c r="M11" s="539">
        <v>68.2</v>
      </c>
      <c r="N11" s="539">
        <v>68.599999999999994</v>
      </c>
      <c r="O11" s="539">
        <v>69.3</v>
      </c>
      <c r="P11" s="539">
        <v>69.5</v>
      </c>
      <c r="Q11" s="539">
        <v>69.7</v>
      </c>
      <c r="R11" s="539">
        <v>70.400000000000006</v>
      </c>
      <c r="S11" s="539">
        <v>70.5</v>
      </c>
      <c r="T11" s="539">
        <v>71.2</v>
      </c>
      <c r="U11" s="539">
        <v>71.5</v>
      </c>
      <c r="V11" s="539">
        <v>71.599999999999994</v>
      </c>
      <c r="W11" s="539">
        <v>72</v>
      </c>
      <c r="X11" s="539">
        <v>72.099999999999994</v>
      </c>
      <c r="Y11" s="539">
        <v>72</v>
      </c>
      <c r="Z11" s="539">
        <v>72.5</v>
      </c>
      <c r="AA11" s="539">
        <v>72.900000000000006</v>
      </c>
      <c r="AB11" s="539">
        <v>73.5</v>
      </c>
      <c r="AC11" s="539">
        <v>73.8</v>
      </c>
      <c r="AD11" s="539">
        <v>74.099999999999994</v>
      </c>
      <c r="AE11" s="539">
        <v>74.3</v>
      </c>
      <c r="AF11" s="539">
        <v>74.5</v>
      </c>
      <c r="AG11" s="539">
        <v>74.8</v>
      </c>
      <c r="AH11" s="539">
        <v>75.099999999999994</v>
      </c>
      <c r="AI11" s="538">
        <v>75.2</v>
      </c>
      <c r="AJ11" s="538">
        <v>75.8</v>
      </c>
      <c r="AK11" s="538">
        <v>75.7</v>
      </c>
      <c r="AL11" s="537">
        <v>19</v>
      </c>
      <c r="AM11" s="531" t="s">
        <v>378</v>
      </c>
      <c r="AN11" s="516"/>
      <c r="AO11" s="531"/>
    </row>
    <row r="12" spans="1:41">
      <c r="A12" s="540" t="s">
        <v>377</v>
      </c>
      <c r="B12" s="540"/>
      <c r="C12" s="539">
        <v>71.3</v>
      </c>
      <c r="D12" s="539">
        <v>71.599999999999994</v>
      </c>
      <c r="E12" s="539">
        <v>71.5</v>
      </c>
      <c r="F12" s="539">
        <v>71.7</v>
      </c>
      <c r="G12" s="539">
        <v>71.5</v>
      </c>
      <c r="H12" s="539">
        <v>71.8</v>
      </c>
      <c r="I12" s="539">
        <v>71.8</v>
      </c>
      <c r="J12" s="539">
        <v>72.099999999999994</v>
      </c>
      <c r="K12" s="539">
        <v>72</v>
      </c>
      <c r="L12" s="539">
        <v>72</v>
      </c>
      <c r="M12" s="539">
        <v>72.5</v>
      </c>
      <c r="N12" s="539">
        <v>72.599999999999994</v>
      </c>
      <c r="O12" s="539">
        <v>72.599999999999994</v>
      </c>
      <c r="P12" s="539">
        <v>72.8</v>
      </c>
      <c r="Q12" s="539">
        <v>72.7</v>
      </c>
      <c r="R12" s="539">
        <v>73.099999999999994</v>
      </c>
      <c r="S12" s="539">
        <v>73.599999999999994</v>
      </c>
      <c r="T12" s="539">
        <v>74</v>
      </c>
      <c r="U12" s="539">
        <v>74.2</v>
      </c>
      <c r="V12" s="539">
        <v>74.5</v>
      </c>
      <c r="W12" s="539">
        <v>74.7</v>
      </c>
      <c r="X12" s="539">
        <v>74.8</v>
      </c>
      <c r="Y12" s="539">
        <v>75</v>
      </c>
      <c r="Z12" s="539">
        <v>75.400000000000006</v>
      </c>
      <c r="AA12" s="539">
        <v>76</v>
      </c>
      <c r="AB12" s="539">
        <v>76.099999999999994</v>
      </c>
      <c r="AC12" s="539">
        <v>76.2</v>
      </c>
      <c r="AD12" s="539">
        <v>76.5</v>
      </c>
      <c r="AE12" s="539">
        <v>76.900000000000006</v>
      </c>
      <c r="AF12" s="539">
        <v>77.2</v>
      </c>
      <c r="AG12" s="539">
        <v>77.8</v>
      </c>
      <c r="AH12" s="539">
        <v>78.099999999999994</v>
      </c>
      <c r="AI12" s="538">
        <v>78.3</v>
      </c>
      <c r="AJ12" s="538">
        <v>78.7</v>
      </c>
      <c r="AK12" s="538">
        <v>78.8</v>
      </c>
      <c r="AL12" s="537">
        <v>11</v>
      </c>
      <c r="AM12" s="531" t="s">
        <v>377</v>
      </c>
      <c r="AN12" s="516"/>
      <c r="AO12" s="531"/>
    </row>
    <row r="13" spans="1:41">
      <c r="A13" s="540" t="s">
        <v>376</v>
      </c>
      <c r="B13" s="540"/>
      <c r="C13" s="539">
        <v>64.099999999999994</v>
      </c>
      <c r="D13" s="539">
        <v>64.599999999999994</v>
      </c>
      <c r="E13" s="539">
        <v>64.400000000000006</v>
      </c>
      <c r="F13" s="539">
        <v>64.599999999999994</v>
      </c>
      <c r="G13" s="539">
        <v>64.599999999999994</v>
      </c>
      <c r="H13" s="539">
        <v>66.2</v>
      </c>
      <c r="I13" s="539">
        <v>66.3</v>
      </c>
      <c r="J13" s="539">
        <v>66.5</v>
      </c>
      <c r="K13" s="539">
        <v>65.7</v>
      </c>
      <c r="L13" s="539">
        <v>64.7</v>
      </c>
      <c r="M13" s="539">
        <v>64.400000000000006</v>
      </c>
      <c r="N13" s="539">
        <v>63.4</v>
      </c>
      <c r="O13" s="539">
        <v>62.3</v>
      </c>
      <c r="P13" s="539">
        <v>60.6</v>
      </c>
      <c r="Q13" s="539">
        <v>61.4</v>
      </c>
      <c r="R13" s="539">
        <v>64.2</v>
      </c>
      <c r="S13" s="539">
        <v>64.2</v>
      </c>
      <c r="T13" s="539">
        <v>63.9</v>
      </c>
      <c r="U13" s="539">
        <v>65</v>
      </c>
      <c r="V13" s="539">
        <v>65.599999999999994</v>
      </c>
      <c r="W13" s="539">
        <v>65.2</v>
      </c>
      <c r="X13" s="539">
        <v>65.599999999999994</v>
      </c>
      <c r="Y13" s="539">
        <v>66.400000000000006</v>
      </c>
      <c r="Z13" s="539">
        <v>66.7</v>
      </c>
      <c r="AA13" s="539">
        <v>67.599999999999994</v>
      </c>
      <c r="AB13" s="539">
        <v>67.599999999999994</v>
      </c>
      <c r="AC13" s="539">
        <v>67.5</v>
      </c>
      <c r="AD13" s="539">
        <v>68.900000000000006</v>
      </c>
      <c r="AE13" s="539">
        <v>70</v>
      </c>
      <c r="AF13" s="539">
        <v>70.900000000000006</v>
      </c>
      <c r="AG13" s="539">
        <v>71.400000000000006</v>
      </c>
      <c r="AH13" s="539">
        <v>71.400000000000006</v>
      </c>
      <c r="AI13" s="538">
        <v>72.8</v>
      </c>
      <c r="AJ13" s="538">
        <v>72.400000000000006</v>
      </c>
      <c r="AK13" s="538">
        <v>73.2</v>
      </c>
      <c r="AL13" s="537">
        <v>22</v>
      </c>
      <c r="AM13" s="531" t="s">
        <v>376</v>
      </c>
      <c r="AN13" s="516"/>
      <c r="AO13" s="531"/>
    </row>
    <row r="14" spans="1:41">
      <c r="A14" s="540" t="s">
        <v>375</v>
      </c>
      <c r="B14" s="540"/>
      <c r="C14" s="539">
        <v>69.599999999999994</v>
      </c>
      <c r="D14" s="539">
        <v>70.3</v>
      </c>
      <c r="E14" s="539">
        <v>70.3</v>
      </c>
      <c r="F14" s="539">
        <v>70.5</v>
      </c>
      <c r="G14" s="539">
        <v>70.2</v>
      </c>
      <c r="H14" s="539">
        <v>70.599999999999994</v>
      </c>
      <c r="I14" s="539">
        <v>70.7</v>
      </c>
      <c r="J14" s="539">
        <v>70.7</v>
      </c>
      <c r="K14" s="539">
        <v>70.900000000000006</v>
      </c>
      <c r="L14" s="539">
        <v>71</v>
      </c>
      <c r="M14" s="539">
        <v>71.400000000000006</v>
      </c>
      <c r="N14" s="539">
        <v>71.7</v>
      </c>
      <c r="O14" s="539">
        <v>72.099999999999994</v>
      </c>
      <c r="P14" s="539">
        <v>72.8</v>
      </c>
      <c r="Q14" s="539">
        <v>72.8</v>
      </c>
      <c r="R14" s="539">
        <v>73.099999999999994</v>
      </c>
      <c r="S14" s="539">
        <v>73.5</v>
      </c>
      <c r="T14" s="539">
        <v>73.599999999999994</v>
      </c>
      <c r="U14" s="539">
        <v>73.8</v>
      </c>
      <c r="V14" s="539">
        <v>74.2</v>
      </c>
      <c r="W14" s="539">
        <v>74.599999999999994</v>
      </c>
      <c r="X14" s="539">
        <v>74.900000000000006</v>
      </c>
      <c r="Y14" s="539">
        <v>75.099999999999994</v>
      </c>
      <c r="Z14" s="539">
        <v>75.400000000000006</v>
      </c>
      <c r="AA14" s="539">
        <v>75.599999999999994</v>
      </c>
      <c r="AB14" s="539">
        <v>75.900000000000006</v>
      </c>
      <c r="AC14" s="539">
        <v>76</v>
      </c>
      <c r="AD14" s="539">
        <v>76.5</v>
      </c>
      <c r="AE14" s="539">
        <v>76.599999999999994</v>
      </c>
      <c r="AF14" s="539">
        <v>76.900000000000006</v>
      </c>
      <c r="AG14" s="539">
        <v>77.3</v>
      </c>
      <c r="AH14" s="539">
        <v>77.7</v>
      </c>
      <c r="AI14" s="538">
        <v>78</v>
      </c>
      <c r="AJ14" s="538">
        <v>78.400000000000006</v>
      </c>
      <c r="AK14" s="538">
        <v>78.7</v>
      </c>
      <c r="AL14" s="537">
        <v>13</v>
      </c>
      <c r="AM14" s="531" t="s">
        <v>375</v>
      </c>
      <c r="AN14" s="516"/>
      <c r="AO14" s="531"/>
    </row>
    <row r="15" spans="1:41">
      <c r="A15" s="540" t="s">
        <v>374</v>
      </c>
      <c r="B15" s="540"/>
      <c r="C15" s="543"/>
      <c r="D15" s="539"/>
      <c r="E15" s="539"/>
      <c r="F15" s="539"/>
      <c r="G15" s="539"/>
      <c r="H15" s="539"/>
      <c r="I15" s="539"/>
      <c r="J15" s="539"/>
      <c r="K15" s="539"/>
      <c r="L15" s="539"/>
      <c r="M15" s="539"/>
      <c r="N15" s="539"/>
      <c r="O15" s="539"/>
      <c r="P15" s="539"/>
      <c r="Q15" s="539"/>
      <c r="R15" s="539"/>
      <c r="S15" s="539"/>
      <c r="T15" s="539">
        <v>74.8</v>
      </c>
      <c r="U15" s="539">
        <v>75</v>
      </c>
      <c r="V15" s="539">
        <v>75.3</v>
      </c>
      <c r="W15" s="539">
        <v>75.5</v>
      </c>
      <c r="X15" s="539">
        <v>75.7</v>
      </c>
      <c r="Y15" s="539">
        <v>75.7</v>
      </c>
      <c r="Z15" s="539">
        <v>76.7</v>
      </c>
      <c r="AA15" s="539">
        <v>76.7</v>
      </c>
      <c r="AB15" s="539">
        <v>77.3</v>
      </c>
      <c r="AC15" s="539">
        <v>77.599999999999994</v>
      </c>
      <c r="AD15" s="539">
        <v>77.8</v>
      </c>
      <c r="AE15" s="539">
        <v>78</v>
      </c>
      <c r="AF15" s="539">
        <v>78.2</v>
      </c>
      <c r="AG15" s="539">
        <v>78.7</v>
      </c>
      <c r="AH15" s="539">
        <v>78.7</v>
      </c>
      <c r="AI15" s="539">
        <v>79</v>
      </c>
      <c r="AJ15" s="539">
        <v>79.5</v>
      </c>
      <c r="AK15" s="539">
        <v>79.2</v>
      </c>
      <c r="AL15" s="537">
        <v>9</v>
      </c>
      <c r="AM15" s="531" t="s">
        <v>374</v>
      </c>
      <c r="AN15" s="516"/>
      <c r="AO15" s="531"/>
    </row>
    <row r="16" spans="1:41" ht="39" customHeight="1">
      <c r="A16" s="545" t="s">
        <v>373</v>
      </c>
      <c r="B16" s="545"/>
      <c r="C16" s="539">
        <v>69.900000000000006</v>
      </c>
      <c r="D16" s="539">
        <v>70.2</v>
      </c>
      <c r="E16" s="539">
        <v>70.5</v>
      </c>
      <c r="F16" s="539">
        <v>71</v>
      </c>
      <c r="G16" s="539">
        <v>71.099999999999994</v>
      </c>
      <c r="H16" s="539">
        <v>71.400000000000006</v>
      </c>
      <c r="I16" s="539">
        <v>71.7</v>
      </c>
      <c r="J16" s="539">
        <v>71.900000000000006</v>
      </c>
      <c r="K16" s="539">
        <v>72.099999999999994</v>
      </c>
      <c r="L16" s="539">
        <v>72</v>
      </c>
      <c r="M16" s="539">
        <v>72.2</v>
      </c>
      <c r="N16" s="539">
        <v>72.7</v>
      </c>
      <c r="O16" s="539">
        <v>72.8</v>
      </c>
      <c r="P16" s="539">
        <v>73.099999999999994</v>
      </c>
      <c r="Q16" s="539">
        <v>73.3</v>
      </c>
      <c r="R16" s="539">
        <v>73.599999999999994</v>
      </c>
      <c r="S16" s="539">
        <v>74.099999999999994</v>
      </c>
      <c r="T16" s="539">
        <v>74.5</v>
      </c>
      <c r="U16" s="539">
        <v>74.8</v>
      </c>
      <c r="V16" s="539">
        <v>75.099999999999994</v>
      </c>
      <c r="W16" s="539">
        <v>75.599999999999994</v>
      </c>
      <c r="X16" s="539">
        <v>75.7</v>
      </c>
      <c r="Y16" s="539">
        <v>75.8</v>
      </c>
      <c r="Z16" s="539">
        <v>76.5</v>
      </c>
      <c r="AA16" s="539">
        <v>76.7</v>
      </c>
      <c r="AB16" s="539">
        <v>77.2</v>
      </c>
      <c r="AC16" s="539">
        <v>77.400000000000006</v>
      </c>
      <c r="AD16" s="539">
        <v>77.599999999999994</v>
      </c>
      <c r="AE16" s="539">
        <v>77.8</v>
      </c>
      <c r="AF16" s="539">
        <v>78</v>
      </c>
      <c r="AG16" s="539">
        <v>77.900000000000006</v>
      </c>
      <c r="AH16" s="539">
        <v>78.099999999999994</v>
      </c>
      <c r="AI16" s="538">
        <v>78.099999999999994</v>
      </c>
      <c r="AJ16" s="538">
        <v>78.7</v>
      </c>
      <c r="AK16" s="538">
        <v>78.3</v>
      </c>
      <c r="AL16" s="537">
        <v>16</v>
      </c>
      <c r="AM16" s="544" t="s">
        <v>373</v>
      </c>
      <c r="AN16" s="516"/>
      <c r="AO16" s="531"/>
    </row>
    <row r="17" spans="1:41">
      <c r="A17" s="540" t="s">
        <v>372</v>
      </c>
      <c r="B17" s="540"/>
      <c r="C17" s="539">
        <v>73.400000000000006</v>
      </c>
      <c r="D17" s="539">
        <v>73.599999999999994</v>
      </c>
      <c r="E17" s="539">
        <v>73.400000000000006</v>
      </c>
      <c r="F17" s="539">
        <v>73.8</v>
      </c>
      <c r="G17" s="539">
        <v>73.5</v>
      </c>
      <c r="H17" s="539">
        <v>74.099999999999994</v>
      </c>
      <c r="I17" s="539">
        <v>73.900000000000006</v>
      </c>
      <c r="J17" s="539">
        <v>74.3</v>
      </c>
      <c r="K17" s="539">
        <v>74.5</v>
      </c>
      <c r="L17" s="539">
        <v>74.7</v>
      </c>
      <c r="M17" s="539">
        <v>74.8</v>
      </c>
      <c r="N17" s="539">
        <v>74.7</v>
      </c>
      <c r="O17" s="539">
        <v>75.099999999999994</v>
      </c>
      <c r="P17" s="539">
        <v>75.3</v>
      </c>
      <c r="Q17" s="539">
        <v>75.2</v>
      </c>
      <c r="R17" s="539">
        <v>75.3</v>
      </c>
      <c r="S17" s="539">
        <v>75.7</v>
      </c>
      <c r="T17" s="539">
        <v>75.8</v>
      </c>
      <c r="U17" s="539">
        <v>75.900000000000006</v>
      </c>
      <c r="V17" s="539">
        <v>75.900000000000006</v>
      </c>
      <c r="W17" s="539">
        <v>76.3</v>
      </c>
      <c r="X17" s="539">
        <v>76.400000000000006</v>
      </c>
      <c r="Y17" s="539">
        <v>76.599999999999994</v>
      </c>
      <c r="Z17" s="539">
        <v>76.599999999999994</v>
      </c>
      <c r="AA17" s="539">
        <v>76.8</v>
      </c>
      <c r="AB17" s="539">
        <v>77.099999999999994</v>
      </c>
      <c r="AC17" s="539">
        <v>76.900000000000006</v>
      </c>
      <c r="AD17" s="539">
        <v>77.5</v>
      </c>
      <c r="AE17" s="539">
        <v>77.5</v>
      </c>
      <c r="AF17" s="539">
        <v>78</v>
      </c>
      <c r="AG17" s="539">
        <v>78</v>
      </c>
      <c r="AH17" s="539">
        <v>78</v>
      </c>
      <c r="AI17" s="538">
        <v>78.7</v>
      </c>
      <c r="AJ17" s="538">
        <v>78.8</v>
      </c>
      <c r="AK17" s="538">
        <v>78.5</v>
      </c>
      <c r="AL17" s="537">
        <v>15</v>
      </c>
      <c r="AM17" s="531" t="s">
        <v>372</v>
      </c>
      <c r="AN17" s="516"/>
      <c r="AO17" s="531"/>
    </row>
    <row r="18" spans="1:41">
      <c r="A18" s="540" t="s">
        <v>371</v>
      </c>
      <c r="B18" s="540"/>
      <c r="C18" s="539">
        <v>65.5</v>
      </c>
      <c r="D18" s="539">
        <v>65.7</v>
      </c>
      <c r="E18" s="539">
        <v>65.099999999999994</v>
      </c>
      <c r="F18" s="539">
        <v>65.099999999999994</v>
      </c>
      <c r="G18" s="539">
        <v>65.099999999999994</v>
      </c>
      <c r="H18" s="539">
        <v>65.3</v>
      </c>
      <c r="I18" s="539">
        <v>65.7</v>
      </c>
      <c r="J18" s="539">
        <v>66.2</v>
      </c>
      <c r="K18" s="539">
        <v>65.400000000000006</v>
      </c>
      <c r="L18" s="539">
        <v>65.2</v>
      </c>
      <c r="M18" s="539">
        <v>65.099999999999994</v>
      </c>
      <c r="N18" s="539">
        <v>64.7</v>
      </c>
      <c r="O18" s="539">
        <v>64.7</v>
      </c>
      <c r="P18" s="539">
        <v>65</v>
      </c>
      <c r="Q18" s="539">
        <v>65.400000000000006</v>
      </c>
      <c r="R18" s="539">
        <v>66.3</v>
      </c>
      <c r="S18" s="539">
        <v>66.7</v>
      </c>
      <c r="T18" s="539">
        <v>66.5</v>
      </c>
      <c r="U18" s="539">
        <v>66.7</v>
      </c>
      <c r="V18" s="539">
        <v>67.5</v>
      </c>
      <c r="W18" s="539">
        <v>68.2</v>
      </c>
      <c r="X18" s="539">
        <v>68.3</v>
      </c>
      <c r="Y18" s="539">
        <v>68.400000000000006</v>
      </c>
      <c r="Z18" s="539">
        <v>68.7</v>
      </c>
      <c r="AA18" s="539">
        <v>68.7</v>
      </c>
      <c r="AB18" s="539">
        <v>69.2</v>
      </c>
      <c r="AC18" s="539">
        <v>69.400000000000006</v>
      </c>
      <c r="AD18" s="539">
        <v>70</v>
      </c>
      <c r="AE18" s="539">
        <v>70.3</v>
      </c>
      <c r="AF18" s="539">
        <v>70.7</v>
      </c>
      <c r="AG18" s="539">
        <v>71.2</v>
      </c>
      <c r="AH18" s="539">
        <v>71.599999999999994</v>
      </c>
      <c r="AI18" s="538">
        <v>72.2</v>
      </c>
      <c r="AJ18" s="538">
        <v>72.3</v>
      </c>
      <c r="AK18" s="538">
        <v>72.3</v>
      </c>
      <c r="AL18" s="537">
        <v>24</v>
      </c>
      <c r="AM18" s="531" t="s">
        <v>371</v>
      </c>
      <c r="AN18" s="516"/>
      <c r="AO18" s="531"/>
    </row>
    <row r="19" spans="1:41">
      <c r="A19" s="540" t="s">
        <v>370</v>
      </c>
      <c r="B19" s="540"/>
      <c r="C19" s="543"/>
      <c r="D19" s="539"/>
      <c r="E19" s="539"/>
      <c r="F19" s="539"/>
      <c r="G19" s="539"/>
      <c r="H19" s="539">
        <v>70.8</v>
      </c>
      <c r="I19" s="539">
        <v>71.599999999999994</v>
      </c>
      <c r="J19" s="539">
        <v>71.7</v>
      </c>
      <c r="K19" s="539">
        <v>71.7</v>
      </c>
      <c r="L19" s="539">
        <v>72.099999999999994</v>
      </c>
      <c r="M19" s="539">
        <v>72.3</v>
      </c>
      <c r="N19" s="539">
        <v>72.7</v>
      </c>
      <c r="O19" s="539">
        <v>72.5</v>
      </c>
      <c r="P19" s="539">
        <v>73.099999999999994</v>
      </c>
      <c r="Q19" s="539">
        <v>72.8</v>
      </c>
      <c r="R19" s="539">
        <v>73.099999999999994</v>
      </c>
      <c r="S19" s="539">
        <v>73.400000000000006</v>
      </c>
      <c r="T19" s="539">
        <v>73.400000000000006</v>
      </c>
      <c r="U19" s="539">
        <v>73.400000000000006</v>
      </c>
      <c r="V19" s="539">
        <v>74</v>
      </c>
      <c r="W19" s="539">
        <v>74.5</v>
      </c>
      <c r="X19" s="539">
        <v>75</v>
      </c>
      <c r="Y19" s="539">
        <v>75.7</v>
      </c>
      <c r="Z19" s="539">
        <v>76.099999999999994</v>
      </c>
      <c r="AA19" s="539">
        <v>76.7</v>
      </c>
      <c r="AB19" s="539">
        <v>76.900000000000006</v>
      </c>
      <c r="AC19" s="539">
        <v>77.3</v>
      </c>
      <c r="AD19" s="539">
        <v>77.900000000000006</v>
      </c>
      <c r="AE19" s="539">
        <v>77.8</v>
      </c>
      <c r="AF19" s="539">
        <v>78.5</v>
      </c>
      <c r="AG19" s="539">
        <v>78.599999999999994</v>
      </c>
      <c r="AH19" s="539">
        <v>78.7</v>
      </c>
      <c r="AI19" s="538">
        <v>79</v>
      </c>
      <c r="AJ19" s="538">
        <v>79.3</v>
      </c>
      <c r="AK19" s="538">
        <v>79.599999999999994</v>
      </c>
      <c r="AL19" s="537">
        <v>8</v>
      </c>
      <c r="AM19" s="531" t="s">
        <v>370</v>
      </c>
      <c r="AN19" s="516"/>
      <c r="AO19" s="531"/>
    </row>
    <row r="20" spans="1:41">
      <c r="A20" s="540" t="s">
        <v>369</v>
      </c>
      <c r="B20" s="540"/>
      <c r="C20" s="543"/>
      <c r="D20" s="539"/>
      <c r="E20" s="539"/>
      <c r="F20" s="539"/>
      <c r="G20" s="539">
        <v>72.3</v>
      </c>
      <c r="H20" s="539">
        <v>72.599999999999994</v>
      </c>
      <c r="I20" s="539">
        <v>73</v>
      </c>
      <c r="J20" s="539">
        <v>73.2</v>
      </c>
      <c r="K20" s="539">
        <v>73.599999999999994</v>
      </c>
      <c r="L20" s="539">
        <v>73.8</v>
      </c>
      <c r="M20" s="539">
        <v>73.8</v>
      </c>
      <c r="N20" s="539">
        <v>74.2</v>
      </c>
      <c r="O20" s="539">
        <v>74.599999999999994</v>
      </c>
      <c r="P20" s="539">
        <v>74.8</v>
      </c>
      <c r="Q20" s="539">
        <v>75</v>
      </c>
      <c r="R20" s="539">
        <v>75.400000000000006</v>
      </c>
      <c r="S20" s="539">
        <v>75.8</v>
      </c>
      <c r="T20" s="539">
        <v>76</v>
      </c>
      <c r="U20" s="539">
        <v>76.400000000000006</v>
      </c>
      <c r="V20" s="539">
        <v>76.900000000000006</v>
      </c>
      <c r="W20" s="539">
        <v>77.2</v>
      </c>
      <c r="X20" s="539">
        <v>77.400000000000006</v>
      </c>
      <c r="Y20" s="539">
        <v>77.3</v>
      </c>
      <c r="Z20" s="539">
        <v>78</v>
      </c>
      <c r="AA20" s="539">
        <v>78.099999999999994</v>
      </c>
      <c r="AB20" s="539">
        <v>78.599999999999994</v>
      </c>
      <c r="AC20" s="539">
        <v>78.8</v>
      </c>
      <c r="AD20" s="539">
        <v>78.900000000000006</v>
      </c>
      <c r="AE20" s="539">
        <v>79.099999999999994</v>
      </c>
      <c r="AF20" s="539">
        <v>79.5</v>
      </c>
      <c r="AG20" s="539">
        <v>79.7</v>
      </c>
      <c r="AH20" s="539">
        <v>79.8</v>
      </c>
      <c r="AI20" s="538">
        <v>80.3</v>
      </c>
      <c r="AJ20" s="538">
        <v>80.7</v>
      </c>
      <c r="AK20" s="538">
        <v>80.3</v>
      </c>
      <c r="AL20" s="537">
        <v>2</v>
      </c>
      <c r="AM20" s="531" t="s">
        <v>369</v>
      </c>
      <c r="AN20" s="516"/>
      <c r="AO20" s="531"/>
    </row>
    <row r="21" spans="1:41">
      <c r="A21" s="540" t="s">
        <v>368</v>
      </c>
      <c r="B21" s="540"/>
      <c r="C21" s="543"/>
      <c r="D21" s="539"/>
      <c r="E21" s="539"/>
      <c r="F21" s="539"/>
      <c r="G21" s="539"/>
      <c r="H21" s="539"/>
      <c r="I21" s="539"/>
      <c r="J21" s="539"/>
      <c r="K21" s="539"/>
      <c r="L21" s="539"/>
      <c r="M21" s="539"/>
      <c r="N21" s="539"/>
      <c r="O21" s="539"/>
      <c r="P21" s="539"/>
      <c r="Q21" s="539"/>
      <c r="R21" s="539"/>
      <c r="S21" s="539"/>
      <c r="T21" s="539"/>
      <c r="U21" s="539"/>
      <c r="V21" s="539"/>
      <c r="W21" s="539"/>
      <c r="X21" s="539">
        <v>64.400000000000006</v>
      </c>
      <c r="Y21" s="539">
        <v>65.3</v>
      </c>
      <c r="Z21" s="539">
        <v>65.599999999999994</v>
      </c>
      <c r="AA21" s="539">
        <v>64.900000000000006</v>
      </c>
      <c r="AB21" s="539">
        <v>65</v>
      </c>
      <c r="AC21" s="539">
        <v>65.3</v>
      </c>
      <c r="AD21" s="539">
        <v>66.5</v>
      </c>
      <c r="AE21" s="539">
        <v>67.5</v>
      </c>
      <c r="AF21" s="539">
        <v>67.900000000000006</v>
      </c>
      <c r="AG21" s="539">
        <v>68.599999999999994</v>
      </c>
      <c r="AH21" s="539">
        <v>68.900000000000006</v>
      </c>
      <c r="AI21" s="538">
        <v>69.3</v>
      </c>
      <c r="AJ21" s="538">
        <v>69.099999999999994</v>
      </c>
      <c r="AK21" s="538">
        <v>69.7</v>
      </c>
      <c r="AL21" s="537">
        <v>27</v>
      </c>
      <c r="AM21" s="531" t="s">
        <v>368</v>
      </c>
      <c r="AN21" s="516"/>
      <c r="AO21" s="531"/>
    </row>
    <row r="22" spans="1:41">
      <c r="A22" s="540" t="s">
        <v>367</v>
      </c>
      <c r="B22" s="540"/>
      <c r="C22" s="539">
        <v>65.3</v>
      </c>
      <c r="D22" s="539">
        <v>65.7</v>
      </c>
      <c r="E22" s="539">
        <v>65.7</v>
      </c>
      <c r="F22" s="539">
        <v>65.099999999999994</v>
      </c>
      <c r="G22" s="539">
        <v>65.599999999999994</v>
      </c>
      <c r="H22" s="539">
        <v>67.8</v>
      </c>
      <c r="I22" s="539">
        <v>67.599999999999994</v>
      </c>
      <c r="J22" s="539">
        <v>67.400000000000006</v>
      </c>
      <c r="K22" s="539">
        <v>66.900000000000006</v>
      </c>
      <c r="L22" s="539">
        <v>66.400000000000006</v>
      </c>
      <c r="M22" s="539">
        <v>65.099999999999994</v>
      </c>
      <c r="N22" s="539">
        <v>64.8</v>
      </c>
      <c r="O22" s="539">
        <v>63.1</v>
      </c>
      <c r="P22" s="539">
        <v>62.5</v>
      </c>
      <c r="Q22" s="539">
        <v>63.3</v>
      </c>
      <c r="R22" s="539">
        <v>64.599999999999994</v>
      </c>
      <c r="S22" s="539">
        <v>65.5</v>
      </c>
      <c r="T22" s="539">
        <v>66</v>
      </c>
      <c r="U22" s="539">
        <v>66.3</v>
      </c>
      <c r="V22" s="539">
        <v>66.7</v>
      </c>
      <c r="W22" s="539">
        <v>65.900000000000006</v>
      </c>
      <c r="X22" s="539">
        <v>66.099999999999994</v>
      </c>
      <c r="Y22" s="539">
        <v>66.400000000000006</v>
      </c>
      <c r="Z22" s="539">
        <v>66.2</v>
      </c>
      <c r="AA22" s="539">
        <v>65.2</v>
      </c>
      <c r="AB22" s="539">
        <v>65</v>
      </c>
      <c r="AC22" s="539">
        <v>64.5</v>
      </c>
      <c r="AD22" s="539">
        <v>65.900000000000006</v>
      </c>
      <c r="AE22" s="539">
        <v>67.099999999999994</v>
      </c>
      <c r="AF22" s="539">
        <v>67.599999999999994</v>
      </c>
      <c r="AG22" s="539">
        <v>68.099999999999994</v>
      </c>
      <c r="AH22" s="539">
        <v>68.400000000000006</v>
      </c>
      <c r="AI22" s="538">
        <v>68.5</v>
      </c>
      <c r="AJ22" s="538">
        <v>69.2</v>
      </c>
      <c r="AK22" s="538">
        <v>69.2</v>
      </c>
      <c r="AL22" s="537">
        <v>28</v>
      </c>
      <c r="AM22" s="531" t="s">
        <v>367</v>
      </c>
      <c r="AN22" s="516"/>
      <c r="AO22" s="531"/>
    </row>
    <row r="23" spans="1:41">
      <c r="A23" s="540" t="s">
        <v>366</v>
      </c>
      <c r="B23" s="540"/>
      <c r="C23" s="539">
        <v>68.900000000000006</v>
      </c>
      <c r="D23" s="539">
        <v>68.900000000000006</v>
      </c>
      <c r="E23" s="539">
        <v>69.900000000000006</v>
      </c>
      <c r="F23" s="539">
        <v>69.7</v>
      </c>
      <c r="G23" s="539">
        <v>70.3</v>
      </c>
      <c r="H23" s="539">
        <v>70.7</v>
      </c>
      <c r="I23" s="539">
        <v>70.599999999999994</v>
      </c>
      <c r="J23" s="539">
        <v>71</v>
      </c>
      <c r="K23" s="539">
        <v>71.2</v>
      </c>
      <c r="L23" s="539">
        <v>72.400000000000006</v>
      </c>
      <c r="M23" s="539">
        <v>72</v>
      </c>
      <c r="N23" s="539">
        <v>71.900000000000006</v>
      </c>
      <c r="O23" s="539">
        <v>72.2</v>
      </c>
      <c r="P23" s="539">
        <v>73.2</v>
      </c>
      <c r="Q23" s="539">
        <v>73</v>
      </c>
      <c r="R23" s="539">
        <v>73.3</v>
      </c>
      <c r="S23" s="539">
        <v>74</v>
      </c>
      <c r="T23" s="539">
        <v>73.7</v>
      </c>
      <c r="U23" s="539">
        <v>74.400000000000006</v>
      </c>
      <c r="V23" s="539">
        <v>74.599999999999994</v>
      </c>
      <c r="W23" s="539">
        <v>75.099999999999994</v>
      </c>
      <c r="X23" s="539">
        <v>74.599999999999994</v>
      </c>
      <c r="Y23" s="539">
        <v>74.8</v>
      </c>
      <c r="Z23" s="539">
        <v>76</v>
      </c>
      <c r="AA23" s="539">
        <v>76.7</v>
      </c>
      <c r="AB23" s="539">
        <v>76.8</v>
      </c>
      <c r="AC23" s="539">
        <v>76.7</v>
      </c>
      <c r="AD23" s="539">
        <v>78.099999999999994</v>
      </c>
      <c r="AE23" s="539">
        <v>78.099999999999994</v>
      </c>
      <c r="AF23" s="539">
        <v>77.900000000000006</v>
      </c>
      <c r="AG23" s="539">
        <v>78.5</v>
      </c>
      <c r="AH23" s="539">
        <v>79.099999999999994</v>
      </c>
      <c r="AI23" s="538">
        <v>79.8</v>
      </c>
      <c r="AJ23" s="538">
        <v>79.400000000000006</v>
      </c>
      <c r="AK23" s="538">
        <v>80</v>
      </c>
      <c r="AL23" s="537">
        <v>4</v>
      </c>
      <c r="AM23" s="531" t="s">
        <v>366</v>
      </c>
      <c r="AN23" s="516"/>
      <c r="AO23" s="531"/>
    </row>
    <row r="24" spans="1:41">
      <c r="A24" s="540" t="s">
        <v>365</v>
      </c>
      <c r="B24" s="540"/>
      <c r="C24" s="539">
        <v>69</v>
      </c>
      <c r="D24" s="543"/>
      <c r="E24" s="539"/>
      <c r="F24" s="539"/>
      <c r="G24" s="539"/>
      <c r="H24" s="539"/>
      <c r="I24" s="539"/>
      <c r="J24" s="539"/>
      <c r="K24" s="539"/>
      <c r="L24" s="539"/>
      <c r="M24" s="539"/>
      <c r="N24" s="539"/>
      <c r="O24" s="539"/>
      <c r="P24" s="539"/>
      <c r="Q24" s="539">
        <v>74.900000000000006</v>
      </c>
      <c r="R24" s="539">
        <v>75</v>
      </c>
      <c r="S24" s="539">
        <v>75.3</v>
      </c>
      <c r="T24" s="539">
        <v>75.099999999999994</v>
      </c>
      <c r="U24" s="539">
        <v>75.5</v>
      </c>
      <c r="V24" s="539">
        <v>76.3</v>
      </c>
      <c r="W24" s="539">
        <v>76.599999999999994</v>
      </c>
      <c r="X24" s="539">
        <v>76.3</v>
      </c>
      <c r="Y24" s="539">
        <v>76.400000000000006</v>
      </c>
      <c r="Z24" s="539">
        <v>77.400000000000006</v>
      </c>
      <c r="AA24" s="539">
        <v>77.3</v>
      </c>
      <c r="AB24" s="539">
        <v>77</v>
      </c>
      <c r="AC24" s="539">
        <v>77.5</v>
      </c>
      <c r="AD24" s="539">
        <v>77.099999999999994</v>
      </c>
      <c r="AE24" s="539">
        <v>77.900000000000006</v>
      </c>
      <c r="AF24" s="539">
        <v>79.3</v>
      </c>
      <c r="AG24" s="539">
        <v>78.599999999999994</v>
      </c>
      <c r="AH24" s="539">
        <v>78.599999999999994</v>
      </c>
      <c r="AI24" s="538">
        <v>79.599999999999994</v>
      </c>
      <c r="AJ24" s="538">
        <v>79.8</v>
      </c>
      <c r="AK24" s="538">
        <v>79.7</v>
      </c>
      <c r="AL24" s="537">
        <v>7</v>
      </c>
      <c r="AM24" s="531" t="s">
        <v>365</v>
      </c>
      <c r="AN24" s="516"/>
      <c r="AO24" s="531"/>
    </row>
    <row r="25" spans="1:41">
      <c r="A25" s="540" t="s">
        <v>364</v>
      </c>
      <c r="B25" s="540"/>
      <c r="C25" s="543"/>
      <c r="D25" s="539"/>
      <c r="E25" s="539"/>
      <c r="F25" s="539"/>
      <c r="G25" s="539">
        <v>73.099999999999994</v>
      </c>
      <c r="H25" s="539">
        <v>73.099999999999994</v>
      </c>
      <c r="I25" s="539">
        <v>73.5</v>
      </c>
      <c r="J25" s="539">
        <v>73.7</v>
      </c>
      <c r="K25" s="539">
        <v>73.7</v>
      </c>
      <c r="L25" s="539">
        <v>73.8</v>
      </c>
      <c r="M25" s="539">
        <v>74.099999999999994</v>
      </c>
      <c r="N25" s="539">
        <v>74.3</v>
      </c>
      <c r="O25" s="539">
        <v>74</v>
      </c>
      <c r="P25" s="539">
        <v>74.599999999999994</v>
      </c>
      <c r="Q25" s="539">
        <v>74.599999999999994</v>
      </c>
      <c r="R25" s="539">
        <v>74.7</v>
      </c>
      <c r="S25" s="539">
        <v>75.2</v>
      </c>
      <c r="T25" s="539">
        <v>75.2</v>
      </c>
      <c r="U25" s="539">
        <v>75.3</v>
      </c>
      <c r="V25" s="539">
        <v>75.599999999999994</v>
      </c>
      <c r="W25" s="539">
        <v>75.8</v>
      </c>
      <c r="X25" s="539">
        <v>76</v>
      </c>
      <c r="Y25" s="539">
        <v>76.3</v>
      </c>
      <c r="Z25" s="539">
        <v>76.900000000000006</v>
      </c>
      <c r="AA25" s="539">
        <v>77.2</v>
      </c>
      <c r="AB25" s="539">
        <v>77.7</v>
      </c>
      <c r="AC25" s="539">
        <v>78.099999999999994</v>
      </c>
      <c r="AD25" s="539">
        <v>78.400000000000006</v>
      </c>
      <c r="AE25" s="539">
        <v>78.7</v>
      </c>
      <c r="AF25" s="539">
        <v>78.900000000000006</v>
      </c>
      <c r="AG25" s="539">
        <v>79.400000000000006</v>
      </c>
      <c r="AH25" s="539">
        <v>79.3</v>
      </c>
      <c r="AI25" s="538">
        <v>79.5</v>
      </c>
      <c r="AJ25" s="538">
        <v>80</v>
      </c>
      <c r="AK25" s="538">
        <v>79.900000000000006</v>
      </c>
      <c r="AL25" s="537">
        <v>5</v>
      </c>
      <c r="AM25" s="531" t="s">
        <v>364</v>
      </c>
      <c r="AN25" s="516"/>
      <c r="AO25" s="531"/>
    </row>
    <row r="26" spans="1:41">
      <c r="A26" s="540" t="s">
        <v>363</v>
      </c>
      <c r="B26" s="540"/>
      <c r="C26" s="543"/>
      <c r="D26" s="539"/>
      <c r="E26" s="539"/>
      <c r="F26" s="539"/>
      <c r="G26" s="539"/>
      <c r="H26" s="539"/>
      <c r="I26" s="539"/>
      <c r="J26" s="539"/>
      <c r="K26" s="539"/>
      <c r="L26" s="539">
        <v>66.3</v>
      </c>
      <c r="M26" s="539">
        <v>65.900000000000006</v>
      </c>
      <c r="N26" s="539">
        <v>66.5</v>
      </c>
      <c r="O26" s="539">
        <v>67.2</v>
      </c>
      <c r="P26" s="539">
        <v>67.5</v>
      </c>
      <c r="Q26" s="539">
        <v>67.7</v>
      </c>
      <c r="R26" s="539">
        <v>68.099999999999994</v>
      </c>
      <c r="S26" s="539">
        <v>68.5</v>
      </c>
      <c r="T26" s="539">
        <v>68.900000000000006</v>
      </c>
      <c r="U26" s="539">
        <v>68.8</v>
      </c>
      <c r="V26" s="539">
        <v>69.599999999999994</v>
      </c>
      <c r="W26" s="539">
        <v>70</v>
      </c>
      <c r="X26" s="539">
        <v>70.3</v>
      </c>
      <c r="Y26" s="539">
        <v>70.5</v>
      </c>
      <c r="Z26" s="539">
        <v>70.599999999999994</v>
      </c>
      <c r="AA26" s="539">
        <v>70.8</v>
      </c>
      <c r="AB26" s="539">
        <v>70.900000000000006</v>
      </c>
      <c r="AC26" s="539">
        <v>71</v>
      </c>
      <c r="AD26" s="539">
        <v>71.3</v>
      </c>
      <c r="AE26" s="539">
        <v>71.5</v>
      </c>
      <c r="AF26" s="539">
        <v>72.2</v>
      </c>
      <c r="AG26" s="539">
        <v>72.5</v>
      </c>
      <c r="AH26" s="539">
        <v>72.599999999999994</v>
      </c>
      <c r="AI26" s="538">
        <v>73</v>
      </c>
      <c r="AJ26" s="538">
        <v>73.7</v>
      </c>
      <c r="AK26" s="538">
        <v>73.5</v>
      </c>
      <c r="AL26" s="537">
        <v>21</v>
      </c>
      <c r="AM26" s="531" t="s">
        <v>363</v>
      </c>
      <c r="AN26" s="516"/>
      <c r="AO26" s="531"/>
    </row>
    <row r="27" spans="1:41">
      <c r="A27" s="540" t="s">
        <v>362</v>
      </c>
      <c r="B27" s="540"/>
      <c r="C27" s="539">
        <v>68.2</v>
      </c>
      <c r="D27" s="539">
        <v>69</v>
      </c>
      <c r="E27" s="539">
        <v>69</v>
      </c>
      <c r="F27" s="539">
        <v>69.2</v>
      </c>
      <c r="G27" s="539">
        <v>69.400000000000006</v>
      </c>
      <c r="H27" s="539">
        <v>69.900000000000006</v>
      </c>
      <c r="I27" s="539">
        <v>70.3</v>
      </c>
      <c r="J27" s="539">
        <v>70.3</v>
      </c>
      <c r="K27" s="539">
        <v>70.900000000000006</v>
      </c>
      <c r="L27" s="539">
        <v>70.599999999999994</v>
      </c>
      <c r="M27" s="539">
        <v>70.5</v>
      </c>
      <c r="N27" s="539">
        <v>71</v>
      </c>
      <c r="O27" s="539">
        <v>71</v>
      </c>
      <c r="P27" s="539">
        <v>72</v>
      </c>
      <c r="Q27" s="539">
        <v>71.7</v>
      </c>
      <c r="R27" s="539">
        <v>71.599999999999994</v>
      </c>
      <c r="S27" s="539">
        <v>72.2</v>
      </c>
      <c r="T27" s="539">
        <v>72.400000000000006</v>
      </c>
      <c r="U27" s="539">
        <v>72.7</v>
      </c>
      <c r="V27" s="539">
        <v>73.3</v>
      </c>
      <c r="W27" s="539">
        <v>73.599999999999994</v>
      </c>
      <c r="X27" s="539">
        <v>73.900000000000006</v>
      </c>
      <c r="Y27" s="539">
        <v>74.2</v>
      </c>
      <c r="Z27" s="539">
        <v>75</v>
      </c>
      <c r="AA27" s="539">
        <v>74.900000000000006</v>
      </c>
      <c r="AB27" s="539">
        <v>75.5</v>
      </c>
      <c r="AC27" s="539">
        <v>75.900000000000006</v>
      </c>
      <c r="AD27" s="539">
        <v>76.2</v>
      </c>
      <c r="AE27" s="539">
        <v>76.5</v>
      </c>
      <c r="AF27" s="539">
        <v>76.8</v>
      </c>
      <c r="AG27" s="539">
        <v>77.3</v>
      </c>
      <c r="AH27" s="539">
        <v>77.3</v>
      </c>
      <c r="AI27" s="538">
        <v>77.599999999999994</v>
      </c>
      <c r="AJ27" s="538">
        <v>78</v>
      </c>
      <c r="AK27" s="538">
        <v>78.099999999999994</v>
      </c>
      <c r="AL27" s="537">
        <v>17</v>
      </c>
      <c r="AM27" s="531" t="s">
        <v>362</v>
      </c>
      <c r="AN27" s="516"/>
      <c r="AO27" s="531"/>
    </row>
    <row r="28" spans="1:41">
      <c r="A28" s="540" t="s">
        <v>361</v>
      </c>
      <c r="B28" s="540"/>
      <c r="C28" s="539">
        <v>66.8</v>
      </c>
      <c r="D28" s="539">
        <v>67.099999999999994</v>
      </c>
      <c r="E28" s="539">
        <v>67</v>
      </c>
      <c r="F28" s="539">
        <v>67</v>
      </c>
      <c r="G28" s="539">
        <v>66.400000000000006</v>
      </c>
      <c r="H28" s="539">
        <v>66.7</v>
      </c>
      <c r="I28" s="539">
        <v>66.099999999999994</v>
      </c>
      <c r="J28" s="539">
        <v>66.5</v>
      </c>
      <c r="K28" s="539">
        <v>66.7</v>
      </c>
      <c r="L28" s="539">
        <v>66.7</v>
      </c>
      <c r="M28" s="539">
        <v>66.8</v>
      </c>
      <c r="N28" s="539">
        <v>66</v>
      </c>
      <c r="O28" s="539">
        <v>65.900000000000006</v>
      </c>
      <c r="P28" s="539">
        <v>65.7</v>
      </c>
      <c r="Q28" s="539">
        <v>65.5</v>
      </c>
      <c r="R28" s="539">
        <v>65.099999999999994</v>
      </c>
      <c r="S28" s="539">
        <v>65.2</v>
      </c>
      <c r="T28" s="539">
        <v>66.3</v>
      </c>
      <c r="U28" s="539">
        <v>67.099999999999994</v>
      </c>
      <c r="V28" s="539">
        <v>67.7</v>
      </c>
      <c r="W28" s="539">
        <v>67.5</v>
      </c>
      <c r="X28" s="539">
        <v>67.3</v>
      </c>
      <c r="Y28" s="539">
        <v>67.400000000000006</v>
      </c>
      <c r="Z28" s="539">
        <v>67.8</v>
      </c>
      <c r="AA28" s="539">
        <v>68.400000000000006</v>
      </c>
      <c r="AB28" s="539">
        <v>69</v>
      </c>
      <c r="AC28" s="539">
        <v>69.5</v>
      </c>
      <c r="AD28" s="539">
        <v>69.7</v>
      </c>
      <c r="AE28" s="539">
        <v>69.8</v>
      </c>
      <c r="AF28" s="539">
        <v>70</v>
      </c>
      <c r="AG28" s="539">
        <v>70.8</v>
      </c>
      <c r="AH28" s="539">
        <v>70.900000000000006</v>
      </c>
      <c r="AI28" s="538">
        <v>71.599999999999994</v>
      </c>
      <c r="AJ28" s="538">
        <v>71.400000000000006</v>
      </c>
      <c r="AK28" s="538">
        <v>71.5</v>
      </c>
      <c r="AL28" s="537">
        <v>25</v>
      </c>
      <c r="AM28" s="531" t="s">
        <v>361</v>
      </c>
      <c r="AN28" s="516"/>
      <c r="AO28" s="531"/>
    </row>
    <row r="29" spans="1:41">
      <c r="A29" s="540" t="s">
        <v>4</v>
      </c>
      <c r="B29" s="540"/>
      <c r="C29" s="539">
        <v>69.099999999999994</v>
      </c>
      <c r="D29" s="542">
        <v>69.3</v>
      </c>
      <c r="E29" s="542">
        <v>69.599999999999994</v>
      </c>
      <c r="F29" s="542">
        <v>69.900000000000006</v>
      </c>
      <c r="G29" s="542">
        <v>70</v>
      </c>
      <c r="H29" s="542">
        <v>70.2</v>
      </c>
      <c r="I29" s="542">
        <v>70.400000000000006</v>
      </c>
      <c r="J29" s="542">
        <v>70.599999999999994</v>
      </c>
      <c r="K29" s="542">
        <v>70.8</v>
      </c>
      <c r="L29" s="542">
        <v>71.099999999999994</v>
      </c>
      <c r="M29" s="542">
        <v>71.400000000000006</v>
      </c>
      <c r="N29" s="542">
        <v>71.5</v>
      </c>
      <c r="O29" s="542">
        <v>71.7</v>
      </c>
      <c r="P29" s="542">
        <v>71.900000000000006</v>
      </c>
      <c r="Q29" s="542">
        <v>72.099999999999994</v>
      </c>
      <c r="R29" s="542">
        <v>72.2</v>
      </c>
      <c r="S29" s="542">
        <v>72.400000000000006</v>
      </c>
      <c r="T29" s="542">
        <v>72.599999999999994</v>
      </c>
      <c r="U29" s="542">
        <v>72.8</v>
      </c>
      <c r="V29" s="542">
        <v>73.099999999999994</v>
      </c>
      <c r="W29" s="542">
        <v>73.3</v>
      </c>
      <c r="X29" s="542">
        <v>73.5</v>
      </c>
      <c r="Y29" s="542">
        <v>73.8</v>
      </c>
      <c r="Z29" s="542">
        <v>74.2</v>
      </c>
      <c r="AA29" s="542">
        <v>74.599999999999994</v>
      </c>
      <c r="AB29" s="542">
        <v>74.8</v>
      </c>
      <c r="AC29" s="542">
        <v>75</v>
      </c>
      <c r="AD29" s="542">
        <v>75.3</v>
      </c>
      <c r="AE29" s="542">
        <v>75.8</v>
      </c>
      <c r="AF29" s="542">
        <v>76.2</v>
      </c>
      <c r="AG29" s="542">
        <v>76.5</v>
      </c>
      <c r="AH29" s="542">
        <v>76.8</v>
      </c>
      <c r="AI29" s="538">
        <v>77.099999999999994</v>
      </c>
      <c r="AJ29" s="538">
        <v>77.099999999999994</v>
      </c>
      <c r="AK29" s="538">
        <v>77.099999999999994</v>
      </c>
      <c r="AL29" s="541" t="s">
        <v>360</v>
      </c>
      <c r="AM29" s="531" t="s">
        <v>4</v>
      </c>
      <c r="AN29" s="516"/>
      <c r="AO29" s="531"/>
    </row>
    <row r="30" spans="1:41">
      <c r="A30" s="540" t="s">
        <v>359</v>
      </c>
      <c r="B30" s="540"/>
      <c r="C30" s="539">
        <v>66.8</v>
      </c>
      <c r="D30" s="539">
        <v>67</v>
      </c>
      <c r="E30" s="539">
        <v>66.7</v>
      </c>
      <c r="F30" s="539">
        <v>66.900000000000006</v>
      </c>
      <c r="G30" s="539">
        <v>67</v>
      </c>
      <c r="H30" s="539">
        <v>67.2</v>
      </c>
      <c r="I30" s="539">
        <v>67.400000000000006</v>
      </c>
      <c r="J30" s="539">
        <v>67.2</v>
      </c>
      <c r="K30" s="539">
        <v>67</v>
      </c>
      <c r="L30" s="539">
        <v>66.7</v>
      </c>
      <c r="M30" s="539">
        <v>66.900000000000006</v>
      </c>
      <c r="N30" s="539">
        <v>67.099999999999994</v>
      </c>
      <c r="O30" s="539">
        <v>67.8</v>
      </c>
      <c r="P30" s="539">
        <v>68.3</v>
      </c>
      <c r="Q30" s="539">
        <v>68.400000000000006</v>
      </c>
      <c r="R30" s="539">
        <v>68.8</v>
      </c>
      <c r="S30" s="539">
        <v>68.900000000000006</v>
      </c>
      <c r="T30" s="539">
        <v>68.599999999999994</v>
      </c>
      <c r="U30" s="539">
        <v>69</v>
      </c>
      <c r="V30" s="539">
        <v>69.2</v>
      </c>
      <c r="W30" s="539">
        <v>69.5</v>
      </c>
      <c r="X30" s="539">
        <v>69.8</v>
      </c>
      <c r="Y30" s="539">
        <v>69.8</v>
      </c>
      <c r="Z30" s="539">
        <v>70.3</v>
      </c>
      <c r="AA30" s="539">
        <v>70.2</v>
      </c>
      <c r="AB30" s="539">
        <v>70.400000000000006</v>
      </c>
      <c r="AC30" s="539">
        <v>70.599999999999994</v>
      </c>
      <c r="AD30" s="539">
        <v>70.900000000000006</v>
      </c>
      <c r="AE30" s="539">
        <v>71.400000000000006</v>
      </c>
      <c r="AF30" s="539">
        <v>71.8</v>
      </c>
      <c r="AG30" s="539">
        <v>72.3</v>
      </c>
      <c r="AH30" s="539">
        <v>72.5</v>
      </c>
      <c r="AI30" s="538">
        <v>72.900000000000006</v>
      </c>
      <c r="AJ30" s="538">
        <v>73.3</v>
      </c>
      <c r="AK30" s="538">
        <v>73.099999999999994</v>
      </c>
      <c r="AL30" s="537">
        <v>23</v>
      </c>
      <c r="AM30" s="531" t="s">
        <v>359</v>
      </c>
      <c r="AN30" s="516"/>
      <c r="AO30" s="531"/>
    </row>
    <row r="31" spans="1:41">
      <c r="A31" s="540" t="s">
        <v>358</v>
      </c>
      <c r="B31" s="540"/>
      <c r="C31" s="539"/>
      <c r="D31" s="539">
        <v>67</v>
      </c>
      <c r="E31" s="539">
        <v>66.900000000000006</v>
      </c>
      <c r="F31" s="539">
        <v>67.3</v>
      </c>
      <c r="G31" s="539">
        <v>67.7</v>
      </c>
      <c r="H31" s="539">
        <v>68.400000000000006</v>
      </c>
      <c r="I31" s="539">
        <v>68.2</v>
      </c>
      <c r="J31" s="539">
        <v>68.900000000000006</v>
      </c>
      <c r="K31" s="539">
        <v>69.3</v>
      </c>
      <c r="L31" s="539">
        <v>69.8</v>
      </c>
      <c r="M31" s="539">
        <v>69.5</v>
      </c>
      <c r="N31" s="539">
        <v>69.599999999999994</v>
      </c>
      <c r="O31" s="539">
        <v>69.400000000000006</v>
      </c>
      <c r="P31" s="539">
        <v>70.099999999999994</v>
      </c>
      <c r="Q31" s="539">
        <v>70.8</v>
      </c>
      <c r="R31" s="539">
        <v>71.099999999999994</v>
      </c>
      <c r="S31" s="539">
        <v>71.099999999999994</v>
      </c>
      <c r="T31" s="539">
        <v>71.3</v>
      </c>
      <c r="U31" s="539">
        <v>71.8</v>
      </c>
      <c r="V31" s="539">
        <v>72.2</v>
      </c>
      <c r="W31" s="539">
        <v>72.3</v>
      </c>
      <c r="X31" s="539">
        <v>72.599999999999994</v>
      </c>
      <c r="Y31" s="539">
        <v>72.5</v>
      </c>
      <c r="Z31" s="539">
        <v>73.5</v>
      </c>
      <c r="AA31" s="539">
        <v>73.900000000000006</v>
      </c>
      <c r="AB31" s="539">
        <v>74.5</v>
      </c>
      <c r="AC31" s="539">
        <v>74.599999999999994</v>
      </c>
      <c r="AD31" s="539">
        <v>75.5</v>
      </c>
      <c r="AE31" s="539">
        <v>75.900000000000006</v>
      </c>
      <c r="AF31" s="539">
        <v>76.400000000000006</v>
      </c>
      <c r="AG31" s="539">
        <v>76.8</v>
      </c>
      <c r="AH31" s="539">
        <v>77.099999999999994</v>
      </c>
      <c r="AI31" s="538">
        <v>77.2</v>
      </c>
      <c r="AJ31" s="538">
        <v>78.2</v>
      </c>
      <c r="AK31" s="538">
        <v>77.8</v>
      </c>
      <c r="AL31" s="537">
        <v>18</v>
      </c>
      <c r="AM31" s="531" t="s">
        <v>358</v>
      </c>
      <c r="AN31" s="516"/>
      <c r="AO31" s="531"/>
    </row>
    <row r="32" spans="1:41">
      <c r="A32" s="540" t="s">
        <v>357</v>
      </c>
      <c r="B32" s="540"/>
      <c r="C32" s="539">
        <v>72.5</v>
      </c>
      <c r="D32" s="539">
        <v>73.099999999999994</v>
      </c>
      <c r="E32" s="539">
        <v>72.900000000000006</v>
      </c>
      <c r="F32" s="539">
        <v>73.099999999999994</v>
      </c>
      <c r="G32" s="539">
        <v>73.099999999999994</v>
      </c>
      <c r="H32" s="539">
        <v>73.400000000000006</v>
      </c>
      <c r="I32" s="539">
        <v>73.5</v>
      </c>
      <c r="J32" s="539">
        <v>73.5</v>
      </c>
      <c r="K32" s="539">
        <v>73.400000000000006</v>
      </c>
      <c r="L32" s="539">
        <v>73.3</v>
      </c>
      <c r="M32" s="539">
        <v>73.400000000000006</v>
      </c>
      <c r="N32" s="539">
        <v>73.8</v>
      </c>
      <c r="O32" s="539">
        <v>74</v>
      </c>
      <c r="P32" s="539">
        <v>74.400000000000006</v>
      </c>
      <c r="Q32" s="539">
        <v>74.400000000000006</v>
      </c>
      <c r="R32" s="539">
        <v>74.5</v>
      </c>
      <c r="S32" s="539">
        <v>75.2</v>
      </c>
      <c r="T32" s="539">
        <v>75.3</v>
      </c>
      <c r="U32" s="539">
        <v>75.3</v>
      </c>
      <c r="V32" s="539">
        <v>75.8</v>
      </c>
      <c r="W32" s="539">
        <v>76.3</v>
      </c>
      <c r="X32" s="539">
        <v>76.400000000000006</v>
      </c>
      <c r="Y32" s="539">
        <v>76.400000000000006</v>
      </c>
      <c r="Z32" s="539">
        <v>77</v>
      </c>
      <c r="AA32" s="539">
        <v>77</v>
      </c>
      <c r="AB32" s="539">
        <v>77.8</v>
      </c>
      <c r="AC32" s="539">
        <v>77.900000000000006</v>
      </c>
      <c r="AD32" s="539">
        <v>78.3</v>
      </c>
      <c r="AE32" s="539">
        <v>78.8</v>
      </c>
      <c r="AF32" s="539">
        <v>79.2</v>
      </c>
      <c r="AG32" s="539">
        <v>79.5</v>
      </c>
      <c r="AH32" s="539">
        <v>79.5</v>
      </c>
      <c r="AI32" s="538">
        <v>80.2</v>
      </c>
      <c r="AJ32" s="538">
        <v>80.400000000000006</v>
      </c>
      <c r="AK32" s="538">
        <v>80.099999999999994</v>
      </c>
      <c r="AL32" s="537">
        <v>3</v>
      </c>
      <c r="AM32" s="531" t="s">
        <v>357</v>
      </c>
      <c r="AN32" s="516"/>
      <c r="AO32" s="531"/>
    </row>
    <row r="33" spans="1:41">
      <c r="A33" s="540" t="s">
        <v>356</v>
      </c>
      <c r="B33" s="540"/>
      <c r="C33" s="539">
        <v>73.099999999999994</v>
      </c>
      <c r="D33" s="539">
        <v>73.5</v>
      </c>
      <c r="E33" s="539">
        <v>73.599999999999994</v>
      </c>
      <c r="F33" s="539">
        <v>73.900000000000006</v>
      </c>
      <c r="G33" s="539">
        <v>73.8</v>
      </c>
      <c r="H33" s="539">
        <v>74</v>
      </c>
      <c r="I33" s="539">
        <v>74.2</v>
      </c>
      <c r="J33" s="539">
        <v>74.099999999999994</v>
      </c>
      <c r="K33" s="539">
        <v>74.8</v>
      </c>
      <c r="L33" s="539">
        <v>74.8</v>
      </c>
      <c r="M33" s="539">
        <v>75</v>
      </c>
      <c r="N33" s="539">
        <v>75.400000000000006</v>
      </c>
      <c r="O33" s="539">
        <v>75.5</v>
      </c>
      <c r="P33" s="539">
        <v>76.099999999999994</v>
      </c>
      <c r="Q33" s="539">
        <v>76.2</v>
      </c>
      <c r="R33" s="539">
        <v>76.599999999999994</v>
      </c>
      <c r="S33" s="539">
        <v>76.8</v>
      </c>
      <c r="T33" s="539">
        <v>76.900000000000006</v>
      </c>
      <c r="U33" s="539">
        <v>77.099999999999994</v>
      </c>
      <c r="V33" s="539">
        <v>77.400000000000006</v>
      </c>
      <c r="W33" s="539">
        <v>77.599999999999994</v>
      </c>
      <c r="X33" s="539">
        <v>77.7</v>
      </c>
      <c r="Y33" s="539">
        <v>78</v>
      </c>
      <c r="Z33" s="539">
        <v>78.400000000000006</v>
      </c>
      <c r="AA33" s="539">
        <v>78.5</v>
      </c>
      <c r="AB33" s="539">
        <v>78.8</v>
      </c>
      <c r="AC33" s="539">
        <v>79</v>
      </c>
      <c r="AD33" s="539">
        <v>79.2</v>
      </c>
      <c r="AE33" s="539">
        <v>79.400000000000006</v>
      </c>
      <c r="AF33" s="539">
        <v>79.599999999999994</v>
      </c>
      <c r="AG33" s="539">
        <v>79.900000000000006</v>
      </c>
      <c r="AH33" s="539">
        <v>79.900000000000006</v>
      </c>
      <c r="AI33" s="538">
        <v>80.2</v>
      </c>
      <c r="AJ33" s="538">
        <v>80.400000000000006</v>
      </c>
      <c r="AK33" s="538">
        <v>80.400000000000006</v>
      </c>
      <c r="AL33" s="537">
        <v>1</v>
      </c>
      <c r="AM33" s="531" t="s">
        <v>356</v>
      </c>
      <c r="AN33" s="516"/>
      <c r="AO33" s="531"/>
    </row>
    <row r="34" spans="1:41">
      <c r="A34" s="536" t="s">
        <v>6</v>
      </c>
      <c r="B34" s="536"/>
      <c r="C34" s="535">
        <v>70.8</v>
      </c>
      <c r="D34" s="535">
        <v>71.099999999999994</v>
      </c>
      <c r="E34" s="535">
        <v>71.3</v>
      </c>
      <c r="F34" s="535">
        <v>71.5</v>
      </c>
      <c r="G34" s="535">
        <v>71.7</v>
      </c>
      <c r="H34" s="535">
        <v>71.900000000000006</v>
      </c>
      <c r="I34" s="535">
        <v>72.2</v>
      </c>
      <c r="J34" s="535">
        <v>72.400000000000006</v>
      </c>
      <c r="K34" s="535">
        <v>72.599999999999994</v>
      </c>
      <c r="L34" s="535">
        <v>72.900000000000006</v>
      </c>
      <c r="M34" s="535">
        <v>73.2</v>
      </c>
      <c r="N34" s="535">
        <v>73.400000000000006</v>
      </c>
      <c r="O34" s="535">
        <v>73.7</v>
      </c>
      <c r="P34" s="535">
        <v>73.8</v>
      </c>
      <c r="Q34" s="535">
        <v>74.099999999999994</v>
      </c>
      <c r="R34" s="535">
        <v>74.2</v>
      </c>
      <c r="S34" s="535">
        <v>74.5</v>
      </c>
      <c r="T34" s="535">
        <v>74.7</v>
      </c>
      <c r="U34" s="535">
        <v>75</v>
      </c>
      <c r="V34" s="535">
        <v>75.3</v>
      </c>
      <c r="W34" s="535">
        <v>75.599999999999994</v>
      </c>
      <c r="X34" s="535">
        <v>75.900000000000006</v>
      </c>
      <c r="Y34" s="535">
        <v>76.2</v>
      </c>
      <c r="Z34" s="535">
        <v>76.5</v>
      </c>
      <c r="AA34" s="535">
        <v>76.900000000000006</v>
      </c>
      <c r="AB34" s="535">
        <v>77.099999999999994</v>
      </c>
      <c r="AC34" s="535">
        <v>77.400000000000006</v>
      </c>
      <c r="AD34" s="535">
        <v>77.7</v>
      </c>
      <c r="AE34" s="535">
        <v>78</v>
      </c>
      <c r="AF34" s="535">
        <v>78.400000000000006</v>
      </c>
      <c r="AG34" s="535">
        <v>78.7</v>
      </c>
      <c r="AH34" s="535">
        <v>78.900000000000006</v>
      </c>
      <c r="AI34" s="534">
        <v>79.099999999999994</v>
      </c>
      <c r="AJ34" s="534">
        <v>79.099999999999994</v>
      </c>
      <c r="AK34" s="534">
        <v>79.2</v>
      </c>
      <c r="AL34" s="533">
        <v>9</v>
      </c>
      <c r="AM34" s="532" t="s">
        <v>6</v>
      </c>
      <c r="AN34" s="516"/>
      <c r="AO34" s="531"/>
    </row>
    <row r="35" spans="1:41" ht="15">
      <c r="A35" s="528"/>
      <c r="B35" s="528"/>
      <c r="C35" s="525"/>
      <c r="D35" s="525"/>
      <c r="E35" s="524"/>
      <c r="F35" s="525"/>
      <c r="G35" s="525"/>
      <c r="H35" s="530"/>
      <c r="I35" s="525"/>
      <c r="J35" s="525"/>
      <c r="K35" s="525"/>
      <c r="L35" s="525"/>
      <c r="M35" s="525"/>
      <c r="N35" s="525"/>
      <c r="O35" s="525"/>
      <c r="P35" s="526"/>
      <c r="Q35" s="526"/>
      <c r="R35" s="526"/>
      <c r="S35" s="526"/>
      <c r="T35" s="526"/>
      <c r="U35" s="526"/>
      <c r="V35" s="526"/>
      <c r="W35" s="526"/>
      <c r="X35" s="526"/>
      <c r="Y35" s="526"/>
      <c r="Z35" s="526"/>
      <c r="AA35" s="526"/>
      <c r="AB35" s="526"/>
      <c r="AC35" s="525"/>
      <c r="AD35" s="525"/>
      <c r="AE35" s="525"/>
      <c r="AF35" s="525"/>
      <c r="AG35" s="525"/>
      <c r="AH35" s="525"/>
      <c r="AI35" s="525"/>
      <c r="AJ35" s="525"/>
      <c r="AK35" s="525"/>
      <c r="AL35" s="524"/>
      <c r="AM35" s="525"/>
    </row>
    <row r="36" spans="1:41" ht="15">
      <c r="A36" s="1511" t="s">
        <v>7</v>
      </c>
      <c r="B36" s="1511"/>
      <c r="C36" s="525"/>
      <c r="D36" s="525"/>
      <c r="E36" s="524"/>
      <c r="F36" s="525"/>
      <c r="G36" s="525"/>
      <c r="H36" s="530"/>
      <c r="I36" s="525"/>
      <c r="J36" s="525"/>
      <c r="K36" s="525"/>
      <c r="L36" s="525"/>
      <c r="M36" s="525"/>
      <c r="N36" s="525"/>
      <c r="O36" s="525"/>
      <c r="P36" s="526"/>
      <c r="Q36" s="526"/>
      <c r="R36" s="526"/>
      <c r="S36" s="526"/>
      <c r="T36" s="526"/>
      <c r="U36" s="526"/>
      <c r="V36" s="526"/>
      <c r="W36" s="526"/>
      <c r="X36" s="526"/>
      <c r="Y36" s="526"/>
      <c r="Z36" s="526"/>
      <c r="AA36" s="526"/>
      <c r="AB36" s="526"/>
      <c r="AC36" s="525"/>
      <c r="AD36" s="525"/>
      <c r="AE36" s="525"/>
      <c r="AF36" s="525"/>
      <c r="AG36" s="525"/>
      <c r="AH36" s="525"/>
      <c r="AI36" s="525"/>
      <c r="AJ36" s="525"/>
      <c r="AK36" s="529"/>
      <c r="AL36" s="524"/>
      <c r="AM36" s="525"/>
    </row>
    <row r="37" spans="1:41" ht="15">
      <c r="A37" s="1515" t="s">
        <v>355</v>
      </c>
      <c r="B37" s="1515"/>
      <c r="C37" s="1515"/>
      <c r="D37" s="1515"/>
      <c r="E37" s="1515"/>
      <c r="F37" s="1515"/>
      <c r="G37" s="1515"/>
      <c r="H37" s="1515"/>
      <c r="I37" s="1515"/>
      <c r="J37" s="1515"/>
      <c r="K37" s="1515"/>
      <c r="L37" s="1515"/>
      <c r="M37" s="1338"/>
      <c r="N37" s="1338"/>
      <c r="O37" s="1338"/>
      <c r="P37" s="526"/>
      <c r="Q37" s="526"/>
      <c r="R37" s="526"/>
      <c r="S37" s="526"/>
      <c r="T37" s="526"/>
      <c r="U37" s="526"/>
      <c r="V37" s="526"/>
      <c r="W37" s="526"/>
      <c r="X37" s="526"/>
      <c r="Y37" s="526"/>
      <c r="Z37" s="526"/>
      <c r="AA37" s="526"/>
      <c r="AB37" s="526"/>
      <c r="AC37" s="525"/>
      <c r="AD37" s="525"/>
      <c r="AE37" s="525"/>
      <c r="AF37" s="525"/>
      <c r="AG37" s="525"/>
      <c r="AH37" s="525"/>
      <c r="AI37" s="525"/>
      <c r="AJ37" s="525"/>
      <c r="AK37" s="525"/>
      <c r="AL37" s="524"/>
    </row>
    <row r="38" spans="1:41" ht="6.75" customHeight="1">
      <c r="A38" s="1515"/>
      <c r="B38" s="1515"/>
      <c r="C38" s="1515"/>
      <c r="D38" s="1515"/>
      <c r="E38" s="1515"/>
      <c r="F38" s="1515"/>
      <c r="G38" s="1515"/>
      <c r="H38" s="1515"/>
      <c r="I38" s="1515"/>
      <c r="J38" s="1515"/>
      <c r="K38" s="1515"/>
      <c r="L38" s="1515"/>
      <c r="M38" s="1338"/>
      <c r="N38" s="1338"/>
      <c r="O38" s="1338"/>
      <c r="P38" s="526"/>
      <c r="Q38" s="526"/>
      <c r="R38" s="526"/>
      <c r="S38" s="526"/>
      <c r="T38" s="526"/>
      <c r="U38" s="526"/>
      <c r="V38" s="526"/>
      <c r="W38" s="526"/>
      <c r="X38" s="526"/>
      <c r="Y38" s="526"/>
      <c r="Z38" s="526"/>
      <c r="AA38" s="526"/>
      <c r="AB38" s="526"/>
      <c r="AC38" s="525"/>
      <c r="AD38" s="525"/>
      <c r="AE38" s="525"/>
      <c r="AF38" s="525"/>
      <c r="AG38" s="525"/>
      <c r="AH38" s="525"/>
      <c r="AI38" s="525"/>
      <c r="AJ38" s="525"/>
      <c r="AK38" s="525"/>
      <c r="AL38" s="524"/>
    </row>
    <row r="39" spans="1:41" ht="10.5" customHeight="1">
      <c r="A39" s="1513" t="s">
        <v>354</v>
      </c>
      <c r="B39" s="1513"/>
      <c r="C39" s="1513"/>
      <c r="D39" s="1513"/>
      <c r="E39" s="1513"/>
      <c r="F39" s="1513"/>
      <c r="G39" s="1513"/>
      <c r="H39" s="1513"/>
      <c r="I39" s="525"/>
      <c r="J39" s="525"/>
      <c r="K39" s="525"/>
      <c r="L39" s="525"/>
      <c r="M39" s="525"/>
      <c r="N39" s="525"/>
      <c r="O39" s="525"/>
      <c r="P39" s="526"/>
      <c r="Q39" s="526"/>
      <c r="R39" s="526"/>
      <c r="S39" s="526"/>
      <c r="T39" s="526"/>
      <c r="U39" s="526"/>
      <c r="V39" s="526"/>
      <c r="W39" s="526"/>
      <c r="X39" s="526"/>
      <c r="Y39" s="526"/>
      <c r="Z39" s="526"/>
      <c r="AA39" s="526"/>
      <c r="AB39" s="526"/>
      <c r="AC39" s="525"/>
      <c r="AD39" s="525"/>
      <c r="AE39" s="525"/>
      <c r="AF39" s="525"/>
      <c r="AG39" s="525"/>
      <c r="AH39" s="525"/>
      <c r="AI39" s="525"/>
      <c r="AJ39" s="525"/>
    </row>
    <row r="40" spans="1:41" ht="15">
      <c r="A40" s="528"/>
      <c r="B40" s="528"/>
      <c r="C40" s="526"/>
      <c r="D40" s="526"/>
      <c r="E40" s="526"/>
      <c r="F40" s="526"/>
      <c r="G40" s="526"/>
      <c r="H40" s="526"/>
      <c r="I40" s="526"/>
      <c r="J40" s="526"/>
      <c r="K40" s="526"/>
      <c r="L40" s="526"/>
      <c r="M40" s="526"/>
      <c r="N40" s="526"/>
      <c r="O40" s="525"/>
      <c r="P40" s="525"/>
      <c r="Q40" s="526"/>
      <c r="R40" s="526"/>
      <c r="S40" s="526"/>
      <c r="T40" s="526"/>
      <c r="U40" s="526"/>
      <c r="V40" s="526"/>
      <c r="W40" s="526"/>
      <c r="X40" s="526"/>
      <c r="Y40" s="526"/>
      <c r="Z40" s="526"/>
      <c r="AA40" s="526"/>
      <c r="AB40" s="526"/>
      <c r="AC40" s="526"/>
      <c r="AD40" s="525"/>
      <c r="AE40" s="525"/>
      <c r="AF40" s="525"/>
      <c r="AG40" s="525"/>
      <c r="AH40" s="525"/>
      <c r="AI40" s="525"/>
      <c r="AJ40" s="525"/>
      <c r="AL40" s="524"/>
    </row>
    <row r="41" spans="1:41" ht="10.5" customHeight="1">
      <c r="A41" s="1507" t="s">
        <v>353</v>
      </c>
      <c r="B41" s="1507"/>
      <c r="C41" s="527"/>
      <c r="D41" s="526"/>
      <c r="E41" s="526"/>
      <c r="F41" s="526"/>
      <c r="G41" s="526"/>
      <c r="H41" s="526"/>
      <c r="I41" s="526"/>
      <c r="J41" s="526"/>
      <c r="K41" s="526"/>
      <c r="L41" s="526"/>
      <c r="M41" s="526"/>
      <c r="N41" s="527"/>
      <c r="O41" s="525"/>
      <c r="P41" s="525"/>
      <c r="Q41" s="526"/>
      <c r="R41" s="526"/>
      <c r="S41" s="526"/>
      <c r="T41" s="526"/>
      <c r="U41" s="526"/>
      <c r="V41" s="526"/>
      <c r="W41" s="526"/>
      <c r="X41" s="526"/>
      <c r="Y41" s="526"/>
      <c r="Z41" s="526"/>
      <c r="AA41" s="526"/>
      <c r="AB41" s="526"/>
      <c r="AC41" s="526"/>
      <c r="AD41" s="525"/>
      <c r="AE41" s="525"/>
      <c r="AF41" s="525"/>
      <c r="AG41" s="525"/>
      <c r="AH41" s="525"/>
      <c r="AI41" s="525"/>
      <c r="AJ41" s="525"/>
      <c r="AL41" s="524"/>
    </row>
    <row r="42" spans="1:41" ht="15">
      <c r="A42" s="526"/>
      <c r="B42" s="526"/>
      <c r="C42" s="526"/>
      <c r="D42" s="526"/>
      <c r="E42" s="526"/>
      <c r="F42" s="526"/>
      <c r="G42" s="526"/>
      <c r="H42" s="526"/>
      <c r="I42" s="526"/>
      <c r="J42" s="526"/>
      <c r="K42" s="526"/>
      <c r="L42" s="526"/>
      <c r="M42" s="526"/>
      <c r="N42" s="526"/>
      <c r="O42" s="525"/>
      <c r="P42" s="525"/>
      <c r="Q42" s="526"/>
      <c r="R42" s="526"/>
      <c r="S42" s="526"/>
      <c r="T42" s="526"/>
      <c r="U42" s="526"/>
      <c r="V42" s="526"/>
      <c r="W42" s="526"/>
      <c r="X42" s="526"/>
      <c r="Y42" s="526"/>
      <c r="Z42" s="526"/>
      <c r="AA42" s="526"/>
      <c r="AB42" s="526"/>
      <c r="AC42" s="526"/>
      <c r="AD42" s="525"/>
      <c r="AE42" s="525"/>
      <c r="AF42" s="525"/>
      <c r="AG42" s="525"/>
      <c r="AH42" s="525"/>
      <c r="AI42" s="525"/>
      <c r="AJ42" s="525"/>
      <c r="AL42" s="524"/>
    </row>
    <row r="43" spans="1:41" ht="15">
      <c r="A43" s="525"/>
      <c r="B43" s="525"/>
      <c r="C43" s="525"/>
      <c r="D43" s="525"/>
      <c r="E43" s="524"/>
      <c r="F43" s="525"/>
      <c r="G43" s="525"/>
      <c r="H43" s="525"/>
      <c r="I43" s="525"/>
      <c r="J43" s="525"/>
      <c r="K43" s="525"/>
      <c r="L43" s="525"/>
      <c r="M43" s="525"/>
      <c r="N43" s="525"/>
      <c r="O43" s="525"/>
      <c r="P43" s="526"/>
      <c r="Q43" s="526"/>
      <c r="R43" s="526"/>
      <c r="S43" s="526"/>
      <c r="T43" s="526"/>
      <c r="U43" s="526"/>
      <c r="V43" s="526"/>
      <c r="W43" s="526"/>
      <c r="X43" s="526"/>
      <c r="Y43" s="526"/>
      <c r="Z43" s="526"/>
      <c r="AA43" s="526"/>
      <c r="AB43" s="526"/>
      <c r="AC43" s="525"/>
      <c r="AD43" s="525"/>
      <c r="AE43" s="525"/>
      <c r="AF43" s="525"/>
      <c r="AG43" s="525"/>
      <c r="AH43" s="525"/>
      <c r="AI43" s="525"/>
      <c r="AJ43" s="525"/>
      <c r="AK43" s="525"/>
      <c r="AL43" s="524"/>
    </row>
    <row r="44" spans="1:41" ht="15">
      <c r="A44" s="525"/>
      <c r="B44" s="525"/>
      <c r="C44" s="525"/>
      <c r="D44" s="525"/>
      <c r="E44" s="524"/>
      <c r="F44" s="525"/>
      <c r="G44" s="525"/>
      <c r="H44" s="525"/>
      <c r="I44" s="525"/>
      <c r="J44" s="525"/>
      <c r="K44" s="525"/>
      <c r="L44" s="525"/>
      <c r="M44" s="525"/>
      <c r="N44" s="525"/>
      <c r="O44" s="525"/>
      <c r="P44" s="526"/>
      <c r="Q44" s="526"/>
      <c r="R44" s="526"/>
      <c r="S44" s="526"/>
      <c r="T44" s="526"/>
      <c r="U44" s="526"/>
      <c r="V44" s="526"/>
      <c r="W44" s="526"/>
      <c r="X44" s="526"/>
      <c r="Y44" s="526"/>
      <c r="Z44" s="526"/>
      <c r="AA44" s="526"/>
      <c r="AB44" s="526"/>
      <c r="AC44" s="525"/>
      <c r="AD44" s="525"/>
      <c r="AE44" s="525"/>
      <c r="AF44" s="525"/>
      <c r="AG44" s="525"/>
      <c r="AH44" s="525"/>
      <c r="AI44" s="525"/>
      <c r="AJ44" s="525"/>
      <c r="AL44" s="524"/>
    </row>
    <row r="45" spans="1:41" ht="15">
      <c r="AL45" s="524"/>
    </row>
    <row r="46" spans="1:41" ht="15">
      <c r="AL46" s="524"/>
    </row>
    <row r="47" spans="1:41" ht="15">
      <c r="AL47" s="524"/>
    </row>
    <row r="49" spans="37:38" ht="15">
      <c r="AK49" s="525"/>
      <c r="AL49" s="524"/>
    </row>
    <row r="50" spans="37:38" ht="15">
      <c r="AL50" s="524"/>
    </row>
    <row r="51" spans="37:38" ht="15">
      <c r="AK51" s="525"/>
      <c r="AL51" s="524"/>
    </row>
    <row r="52" spans="37:38" ht="15">
      <c r="AL52" s="524"/>
    </row>
    <row r="53" spans="37:38" ht="15">
      <c r="AL53" s="524"/>
    </row>
    <row r="54" spans="37:38" ht="15">
      <c r="AL54" s="524"/>
    </row>
    <row r="55" spans="37:38" ht="15">
      <c r="AL55" s="524"/>
    </row>
    <row r="56" spans="37:38" ht="15">
      <c r="AL56" s="524"/>
    </row>
    <row r="57" spans="37:38" ht="15">
      <c r="AL57" s="524"/>
    </row>
    <row r="58" spans="37:38" ht="15">
      <c r="AK58" s="525"/>
      <c r="AL58" s="524"/>
    </row>
    <row r="59" spans="37:38" ht="15">
      <c r="AK59" s="525"/>
      <c r="AL59" s="524"/>
    </row>
    <row r="60" spans="37:38" ht="15">
      <c r="AL60" s="524"/>
    </row>
    <row r="61" spans="37:38" ht="15">
      <c r="AL61" s="524"/>
    </row>
    <row r="62" spans="37:38" ht="15">
      <c r="AL62" s="524"/>
    </row>
    <row r="63" spans="37:38" ht="15">
      <c r="AL63" s="524"/>
    </row>
    <row r="64" spans="37:38" ht="15">
      <c r="AL64" s="524"/>
    </row>
    <row r="65" spans="37:38" ht="15">
      <c r="AK65" s="525"/>
      <c r="AL65" s="524"/>
    </row>
    <row r="66" spans="37:38" ht="15">
      <c r="AL66" s="524"/>
    </row>
    <row r="67" spans="37:38" ht="15">
      <c r="AL67" s="524"/>
    </row>
  </sheetData>
  <mergeCells count="8">
    <mergeCell ref="A41:B41"/>
    <mergeCell ref="A36:B36"/>
    <mergeCell ref="K3:L3"/>
    <mergeCell ref="A39:H39"/>
    <mergeCell ref="A1:D1"/>
    <mergeCell ref="F1:G1"/>
    <mergeCell ref="A3:J3"/>
    <mergeCell ref="A37:L38"/>
  </mergeCells>
  <hyperlinks>
    <hyperlink ref="F1:G1" location="Contents!A1" display="back to content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4"/>
  <sheetViews>
    <sheetView workbookViewId="0">
      <selection sqref="A1:B1"/>
    </sheetView>
  </sheetViews>
  <sheetFormatPr defaultColWidth="9.28515625" defaultRowHeight="15"/>
  <cols>
    <col min="1" max="2" width="30.140625" style="525" customWidth="1"/>
    <col min="3" max="4" width="10.7109375" style="525" customWidth="1"/>
    <col min="5" max="5" width="10.7109375" style="524" customWidth="1"/>
    <col min="6" max="12" width="10.7109375" style="525" customWidth="1"/>
    <col min="13" max="13" width="10.42578125" style="525" customWidth="1"/>
    <col min="14" max="14" width="10.28515625" style="525" customWidth="1"/>
    <col min="15" max="15" width="9.28515625" style="525"/>
    <col min="16" max="16" width="10.28515625" style="525" customWidth="1"/>
    <col min="17" max="36" width="9.28515625" style="525"/>
    <col min="37" max="37" width="9" style="525" customWidth="1"/>
    <col min="38" max="38" width="11.140625" style="524" customWidth="1"/>
    <col min="39" max="39" width="59.5703125" style="525" customWidth="1"/>
    <col min="40" max="261" width="9.28515625" style="525"/>
    <col min="262" max="262" width="56.28515625" style="525" customWidth="1"/>
    <col min="263" max="272" width="10.7109375" style="525" customWidth="1"/>
    <col min="273" max="273" width="10.42578125" style="525" customWidth="1"/>
    <col min="274" max="274" width="10.28515625" style="525" customWidth="1"/>
    <col min="275" max="275" width="9.28515625" style="525"/>
    <col min="276" max="276" width="10.28515625" style="525" customWidth="1"/>
    <col min="277" max="517" width="9.28515625" style="525"/>
    <col min="518" max="518" width="56.28515625" style="525" customWidth="1"/>
    <col min="519" max="528" width="10.7109375" style="525" customWidth="1"/>
    <col min="529" max="529" width="10.42578125" style="525" customWidth="1"/>
    <col min="530" max="530" width="10.28515625" style="525" customWidth="1"/>
    <col min="531" max="531" width="9.28515625" style="525"/>
    <col min="532" max="532" width="10.28515625" style="525" customWidth="1"/>
    <col min="533" max="773" width="9.28515625" style="525"/>
    <col min="774" max="774" width="56.28515625" style="525" customWidth="1"/>
    <col min="775" max="784" width="10.7109375" style="525" customWidth="1"/>
    <col min="785" max="785" width="10.42578125" style="525" customWidth="1"/>
    <col min="786" max="786" width="10.28515625" style="525" customWidth="1"/>
    <col min="787" max="787" width="9.28515625" style="525"/>
    <col min="788" max="788" width="10.28515625" style="525" customWidth="1"/>
    <col min="789" max="1029" width="9.28515625" style="525"/>
    <col min="1030" max="1030" width="56.28515625" style="525" customWidth="1"/>
    <col min="1031" max="1040" width="10.7109375" style="525" customWidth="1"/>
    <col min="1041" max="1041" width="10.42578125" style="525" customWidth="1"/>
    <col min="1042" max="1042" width="10.28515625" style="525" customWidth="1"/>
    <col min="1043" max="1043" width="9.28515625" style="525"/>
    <col min="1044" max="1044" width="10.28515625" style="525" customWidth="1"/>
    <col min="1045" max="1285" width="9.28515625" style="525"/>
    <col min="1286" max="1286" width="56.28515625" style="525" customWidth="1"/>
    <col min="1287" max="1296" width="10.7109375" style="525" customWidth="1"/>
    <col min="1297" max="1297" width="10.42578125" style="525" customWidth="1"/>
    <col min="1298" max="1298" width="10.28515625" style="525" customWidth="1"/>
    <col min="1299" max="1299" width="9.28515625" style="525"/>
    <col min="1300" max="1300" width="10.28515625" style="525" customWidth="1"/>
    <col min="1301" max="1541" width="9.28515625" style="525"/>
    <col min="1542" max="1542" width="56.28515625" style="525" customWidth="1"/>
    <col min="1543" max="1552" width="10.7109375" style="525" customWidth="1"/>
    <col min="1553" max="1553" width="10.42578125" style="525" customWidth="1"/>
    <col min="1554" max="1554" width="10.28515625" style="525" customWidth="1"/>
    <col min="1555" max="1555" width="9.28515625" style="525"/>
    <col min="1556" max="1556" width="10.28515625" style="525" customWidth="1"/>
    <col min="1557" max="1797" width="9.28515625" style="525"/>
    <col min="1798" max="1798" width="56.28515625" style="525" customWidth="1"/>
    <col min="1799" max="1808" width="10.7109375" style="525" customWidth="1"/>
    <col min="1809" max="1809" width="10.42578125" style="525" customWidth="1"/>
    <col min="1810" max="1810" width="10.28515625" style="525" customWidth="1"/>
    <col min="1811" max="1811" width="9.28515625" style="525"/>
    <col min="1812" max="1812" width="10.28515625" style="525" customWidth="1"/>
    <col min="1813" max="2053" width="9.28515625" style="525"/>
    <col min="2054" max="2054" width="56.28515625" style="525" customWidth="1"/>
    <col min="2055" max="2064" width="10.7109375" style="525" customWidth="1"/>
    <col min="2065" max="2065" width="10.42578125" style="525" customWidth="1"/>
    <col min="2066" max="2066" width="10.28515625" style="525" customWidth="1"/>
    <col min="2067" max="2067" width="9.28515625" style="525"/>
    <col min="2068" max="2068" width="10.28515625" style="525" customWidth="1"/>
    <col min="2069" max="2309" width="9.28515625" style="525"/>
    <col min="2310" max="2310" width="56.28515625" style="525" customWidth="1"/>
    <col min="2311" max="2320" width="10.7109375" style="525" customWidth="1"/>
    <col min="2321" max="2321" width="10.42578125" style="525" customWidth="1"/>
    <col min="2322" max="2322" width="10.28515625" style="525" customWidth="1"/>
    <col min="2323" max="2323" width="9.28515625" style="525"/>
    <col min="2324" max="2324" width="10.28515625" style="525" customWidth="1"/>
    <col min="2325" max="2565" width="9.28515625" style="525"/>
    <col min="2566" max="2566" width="56.28515625" style="525" customWidth="1"/>
    <col min="2567" max="2576" width="10.7109375" style="525" customWidth="1"/>
    <col min="2577" max="2577" width="10.42578125" style="525" customWidth="1"/>
    <col min="2578" max="2578" width="10.28515625" style="525" customWidth="1"/>
    <col min="2579" max="2579" width="9.28515625" style="525"/>
    <col min="2580" max="2580" width="10.28515625" style="525" customWidth="1"/>
    <col min="2581" max="2821" width="9.28515625" style="525"/>
    <col min="2822" max="2822" width="56.28515625" style="525" customWidth="1"/>
    <col min="2823" max="2832" width="10.7109375" style="525" customWidth="1"/>
    <col min="2833" max="2833" width="10.42578125" style="525" customWidth="1"/>
    <col min="2834" max="2834" width="10.28515625" style="525" customWidth="1"/>
    <col min="2835" max="2835" width="9.28515625" style="525"/>
    <col min="2836" max="2836" width="10.28515625" style="525" customWidth="1"/>
    <col min="2837" max="3077" width="9.28515625" style="525"/>
    <col min="3078" max="3078" width="56.28515625" style="525" customWidth="1"/>
    <col min="3079" max="3088" width="10.7109375" style="525" customWidth="1"/>
    <col min="3089" max="3089" width="10.42578125" style="525" customWidth="1"/>
    <col min="3090" max="3090" width="10.28515625" style="525" customWidth="1"/>
    <col min="3091" max="3091" width="9.28515625" style="525"/>
    <col min="3092" max="3092" width="10.28515625" style="525" customWidth="1"/>
    <col min="3093" max="3333" width="9.28515625" style="525"/>
    <col min="3334" max="3334" width="56.28515625" style="525" customWidth="1"/>
    <col min="3335" max="3344" width="10.7109375" style="525" customWidth="1"/>
    <col min="3345" max="3345" width="10.42578125" style="525" customWidth="1"/>
    <col min="3346" max="3346" width="10.28515625" style="525" customWidth="1"/>
    <col min="3347" max="3347" width="9.28515625" style="525"/>
    <col min="3348" max="3348" width="10.28515625" style="525" customWidth="1"/>
    <col min="3349" max="3589" width="9.28515625" style="525"/>
    <col min="3590" max="3590" width="56.28515625" style="525" customWidth="1"/>
    <col min="3591" max="3600" width="10.7109375" style="525" customWidth="1"/>
    <col min="3601" max="3601" width="10.42578125" style="525" customWidth="1"/>
    <col min="3602" max="3602" width="10.28515625" style="525" customWidth="1"/>
    <col min="3603" max="3603" width="9.28515625" style="525"/>
    <col min="3604" max="3604" width="10.28515625" style="525" customWidth="1"/>
    <col min="3605" max="3845" width="9.28515625" style="525"/>
    <col min="3846" max="3846" width="56.28515625" style="525" customWidth="1"/>
    <col min="3847" max="3856" width="10.7109375" style="525" customWidth="1"/>
    <col min="3857" max="3857" width="10.42578125" style="525" customWidth="1"/>
    <col min="3858" max="3858" width="10.28515625" style="525" customWidth="1"/>
    <col min="3859" max="3859" width="9.28515625" style="525"/>
    <col min="3860" max="3860" width="10.28515625" style="525" customWidth="1"/>
    <col min="3861" max="4101" width="9.28515625" style="525"/>
    <col min="4102" max="4102" width="56.28515625" style="525" customWidth="1"/>
    <col min="4103" max="4112" width="10.7109375" style="525" customWidth="1"/>
    <col min="4113" max="4113" width="10.42578125" style="525" customWidth="1"/>
    <col min="4114" max="4114" width="10.28515625" style="525" customWidth="1"/>
    <col min="4115" max="4115" width="9.28515625" style="525"/>
    <col min="4116" max="4116" width="10.28515625" style="525" customWidth="1"/>
    <col min="4117" max="4357" width="9.28515625" style="525"/>
    <col min="4358" max="4358" width="56.28515625" style="525" customWidth="1"/>
    <col min="4359" max="4368" width="10.7109375" style="525" customWidth="1"/>
    <col min="4369" max="4369" width="10.42578125" style="525" customWidth="1"/>
    <col min="4370" max="4370" width="10.28515625" style="525" customWidth="1"/>
    <col min="4371" max="4371" width="9.28515625" style="525"/>
    <col min="4372" max="4372" width="10.28515625" style="525" customWidth="1"/>
    <col min="4373" max="4613" width="9.28515625" style="525"/>
    <col min="4614" max="4614" width="56.28515625" style="525" customWidth="1"/>
    <col min="4615" max="4624" width="10.7109375" style="525" customWidth="1"/>
    <col min="4625" max="4625" width="10.42578125" style="525" customWidth="1"/>
    <col min="4626" max="4626" width="10.28515625" style="525" customWidth="1"/>
    <col min="4627" max="4627" width="9.28515625" style="525"/>
    <col min="4628" max="4628" width="10.28515625" style="525" customWidth="1"/>
    <col min="4629" max="4869" width="9.28515625" style="525"/>
    <col min="4870" max="4870" width="56.28515625" style="525" customWidth="1"/>
    <col min="4871" max="4880" width="10.7109375" style="525" customWidth="1"/>
    <col min="4881" max="4881" width="10.42578125" style="525" customWidth="1"/>
    <col min="4882" max="4882" width="10.28515625" style="525" customWidth="1"/>
    <col min="4883" max="4883" width="9.28515625" style="525"/>
    <col min="4884" max="4884" width="10.28515625" style="525" customWidth="1"/>
    <col min="4885" max="5125" width="9.28515625" style="525"/>
    <col min="5126" max="5126" width="56.28515625" style="525" customWidth="1"/>
    <col min="5127" max="5136" width="10.7109375" style="525" customWidth="1"/>
    <col min="5137" max="5137" width="10.42578125" style="525" customWidth="1"/>
    <col min="5138" max="5138" width="10.28515625" style="525" customWidth="1"/>
    <col min="5139" max="5139" width="9.28515625" style="525"/>
    <col min="5140" max="5140" width="10.28515625" style="525" customWidth="1"/>
    <col min="5141" max="5381" width="9.28515625" style="525"/>
    <col min="5382" max="5382" width="56.28515625" style="525" customWidth="1"/>
    <col min="5383" max="5392" width="10.7109375" style="525" customWidth="1"/>
    <col min="5393" max="5393" width="10.42578125" style="525" customWidth="1"/>
    <col min="5394" max="5394" width="10.28515625" style="525" customWidth="1"/>
    <col min="5395" max="5395" width="9.28515625" style="525"/>
    <col min="5396" max="5396" width="10.28515625" style="525" customWidth="1"/>
    <col min="5397" max="5637" width="9.28515625" style="525"/>
    <col min="5638" max="5638" width="56.28515625" style="525" customWidth="1"/>
    <col min="5639" max="5648" width="10.7109375" style="525" customWidth="1"/>
    <col min="5649" max="5649" width="10.42578125" style="525" customWidth="1"/>
    <col min="5650" max="5650" width="10.28515625" style="525" customWidth="1"/>
    <col min="5651" max="5651" width="9.28515625" style="525"/>
    <col min="5652" max="5652" width="10.28515625" style="525" customWidth="1"/>
    <col min="5653" max="5893" width="9.28515625" style="525"/>
    <col min="5894" max="5894" width="56.28515625" style="525" customWidth="1"/>
    <col min="5895" max="5904" width="10.7109375" style="525" customWidth="1"/>
    <col min="5905" max="5905" width="10.42578125" style="525" customWidth="1"/>
    <col min="5906" max="5906" width="10.28515625" style="525" customWidth="1"/>
    <col min="5907" max="5907" width="9.28515625" style="525"/>
    <col min="5908" max="5908" width="10.28515625" style="525" customWidth="1"/>
    <col min="5909" max="6149" width="9.28515625" style="525"/>
    <col min="6150" max="6150" width="56.28515625" style="525" customWidth="1"/>
    <col min="6151" max="6160" width="10.7109375" style="525" customWidth="1"/>
    <col min="6161" max="6161" width="10.42578125" style="525" customWidth="1"/>
    <col min="6162" max="6162" width="10.28515625" style="525" customWidth="1"/>
    <col min="6163" max="6163" width="9.28515625" style="525"/>
    <col min="6164" max="6164" width="10.28515625" style="525" customWidth="1"/>
    <col min="6165" max="6405" width="9.28515625" style="525"/>
    <col min="6406" max="6406" width="56.28515625" style="525" customWidth="1"/>
    <col min="6407" max="6416" width="10.7109375" style="525" customWidth="1"/>
    <col min="6417" max="6417" width="10.42578125" style="525" customWidth="1"/>
    <col min="6418" max="6418" width="10.28515625" style="525" customWidth="1"/>
    <col min="6419" max="6419" width="9.28515625" style="525"/>
    <col min="6420" max="6420" width="10.28515625" style="525" customWidth="1"/>
    <col min="6421" max="6661" width="9.28515625" style="525"/>
    <col min="6662" max="6662" width="56.28515625" style="525" customWidth="1"/>
    <col min="6663" max="6672" width="10.7109375" style="525" customWidth="1"/>
    <col min="6673" max="6673" width="10.42578125" style="525" customWidth="1"/>
    <col min="6674" max="6674" width="10.28515625" style="525" customWidth="1"/>
    <col min="6675" max="6675" width="9.28515625" style="525"/>
    <col min="6676" max="6676" width="10.28515625" style="525" customWidth="1"/>
    <col min="6677" max="6917" width="9.28515625" style="525"/>
    <col min="6918" max="6918" width="56.28515625" style="525" customWidth="1"/>
    <col min="6919" max="6928" width="10.7109375" style="525" customWidth="1"/>
    <col min="6929" max="6929" width="10.42578125" style="525" customWidth="1"/>
    <col min="6930" max="6930" width="10.28515625" style="525" customWidth="1"/>
    <col min="6931" max="6931" width="9.28515625" style="525"/>
    <col min="6932" max="6932" width="10.28515625" style="525" customWidth="1"/>
    <col min="6933" max="7173" width="9.28515625" style="525"/>
    <col min="7174" max="7174" width="56.28515625" style="525" customWidth="1"/>
    <col min="7175" max="7184" width="10.7109375" style="525" customWidth="1"/>
    <col min="7185" max="7185" width="10.42578125" style="525" customWidth="1"/>
    <col min="7186" max="7186" width="10.28515625" style="525" customWidth="1"/>
    <col min="7187" max="7187" width="9.28515625" style="525"/>
    <col min="7188" max="7188" width="10.28515625" style="525" customWidth="1"/>
    <col min="7189" max="7429" width="9.28515625" style="525"/>
    <col min="7430" max="7430" width="56.28515625" style="525" customWidth="1"/>
    <col min="7431" max="7440" width="10.7109375" style="525" customWidth="1"/>
    <col min="7441" max="7441" width="10.42578125" style="525" customWidth="1"/>
    <col min="7442" max="7442" width="10.28515625" style="525" customWidth="1"/>
    <col min="7443" max="7443" width="9.28515625" style="525"/>
    <col min="7444" max="7444" width="10.28515625" style="525" customWidth="1"/>
    <col min="7445" max="7685" width="9.28515625" style="525"/>
    <col min="7686" max="7686" width="56.28515625" style="525" customWidth="1"/>
    <col min="7687" max="7696" width="10.7109375" style="525" customWidth="1"/>
    <col min="7697" max="7697" width="10.42578125" style="525" customWidth="1"/>
    <col min="7698" max="7698" width="10.28515625" style="525" customWidth="1"/>
    <col min="7699" max="7699" width="9.28515625" style="525"/>
    <col min="7700" max="7700" width="10.28515625" style="525" customWidth="1"/>
    <col min="7701" max="7941" width="9.28515625" style="525"/>
    <col min="7942" max="7942" width="56.28515625" style="525" customWidth="1"/>
    <col min="7943" max="7952" width="10.7109375" style="525" customWidth="1"/>
    <col min="7953" max="7953" width="10.42578125" style="525" customWidth="1"/>
    <col min="7954" max="7954" width="10.28515625" style="525" customWidth="1"/>
    <col min="7955" max="7955" width="9.28515625" style="525"/>
    <col min="7956" max="7956" width="10.28515625" style="525" customWidth="1"/>
    <col min="7957" max="8197" width="9.28515625" style="525"/>
    <col min="8198" max="8198" width="56.28515625" style="525" customWidth="1"/>
    <col min="8199" max="8208" width="10.7109375" style="525" customWidth="1"/>
    <col min="8209" max="8209" width="10.42578125" style="525" customWidth="1"/>
    <col min="8210" max="8210" width="10.28515625" style="525" customWidth="1"/>
    <col min="8211" max="8211" width="9.28515625" style="525"/>
    <col min="8212" max="8212" width="10.28515625" style="525" customWidth="1"/>
    <col min="8213" max="8453" width="9.28515625" style="525"/>
    <col min="8454" max="8454" width="56.28515625" style="525" customWidth="1"/>
    <col min="8455" max="8464" width="10.7109375" style="525" customWidth="1"/>
    <col min="8465" max="8465" width="10.42578125" style="525" customWidth="1"/>
    <col min="8466" max="8466" width="10.28515625" style="525" customWidth="1"/>
    <col min="8467" max="8467" width="9.28515625" style="525"/>
    <col min="8468" max="8468" width="10.28515625" style="525" customWidth="1"/>
    <col min="8469" max="8709" width="9.28515625" style="525"/>
    <col min="8710" max="8710" width="56.28515625" style="525" customWidth="1"/>
    <col min="8711" max="8720" width="10.7109375" style="525" customWidth="1"/>
    <col min="8721" max="8721" width="10.42578125" style="525" customWidth="1"/>
    <col min="8722" max="8722" width="10.28515625" style="525" customWidth="1"/>
    <col min="8723" max="8723" width="9.28515625" style="525"/>
    <col min="8724" max="8724" width="10.28515625" style="525" customWidth="1"/>
    <col min="8725" max="8965" width="9.28515625" style="525"/>
    <col min="8966" max="8966" width="56.28515625" style="525" customWidth="1"/>
    <col min="8967" max="8976" width="10.7109375" style="525" customWidth="1"/>
    <col min="8977" max="8977" width="10.42578125" style="525" customWidth="1"/>
    <col min="8978" max="8978" width="10.28515625" style="525" customWidth="1"/>
    <col min="8979" max="8979" width="9.28515625" style="525"/>
    <col min="8980" max="8980" width="10.28515625" style="525" customWidth="1"/>
    <col min="8981" max="9221" width="9.28515625" style="525"/>
    <col min="9222" max="9222" width="56.28515625" style="525" customWidth="1"/>
    <col min="9223" max="9232" width="10.7109375" style="525" customWidth="1"/>
    <col min="9233" max="9233" width="10.42578125" style="525" customWidth="1"/>
    <col min="9234" max="9234" width="10.28515625" style="525" customWidth="1"/>
    <col min="9235" max="9235" width="9.28515625" style="525"/>
    <col min="9236" max="9236" width="10.28515625" style="525" customWidth="1"/>
    <col min="9237" max="9477" width="9.28515625" style="525"/>
    <col min="9478" max="9478" width="56.28515625" style="525" customWidth="1"/>
    <col min="9479" max="9488" width="10.7109375" style="525" customWidth="1"/>
    <col min="9489" max="9489" width="10.42578125" style="525" customWidth="1"/>
    <col min="9490" max="9490" width="10.28515625" style="525" customWidth="1"/>
    <col min="9491" max="9491" width="9.28515625" style="525"/>
    <col min="9492" max="9492" width="10.28515625" style="525" customWidth="1"/>
    <col min="9493" max="9733" width="9.28515625" style="525"/>
    <col min="9734" max="9734" width="56.28515625" style="525" customWidth="1"/>
    <col min="9735" max="9744" width="10.7109375" style="525" customWidth="1"/>
    <col min="9745" max="9745" width="10.42578125" style="525" customWidth="1"/>
    <col min="9746" max="9746" width="10.28515625" style="525" customWidth="1"/>
    <col min="9747" max="9747" width="9.28515625" style="525"/>
    <col min="9748" max="9748" width="10.28515625" style="525" customWidth="1"/>
    <col min="9749" max="9989" width="9.28515625" style="525"/>
    <col min="9990" max="9990" width="56.28515625" style="525" customWidth="1"/>
    <col min="9991" max="10000" width="10.7109375" style="525" customWidth="1"/>
    <col min="10001" max="10001" width="10.42578125" style="525" customWidth="1"/>
    <col min="10002" max="10002" width="10.28515625" style="525" customWidth="1"/>
    <col min="10003" max="10003" width="9.28515625" style="525"/>
    <col min="10004" max="10004" width="10.28515625" style="525" customWidth="1"/>
    <col min="10005" max="10245" width="9.28515625" style="525"/>
    <col min="10246" max="10246" width="56.28515625" style="525" customWidth="1"/>
    <col min="10247" max="10256" width="10.7109375" style="525" customWidth="1"/>
    <col min="10257" max="10257" width="10.42578125" style="525" customWidth="1"/>
    <col min="10258" max="10258" width="10.28515625" style="525" customWidth="1"/>
    <col min="10259" max="10259" width="9.28515625" style="525"/>
    <col min="10260" max="10260" width="10.28515625" style="525" customWidth="1"/>
    <col min="10261" max="10501" width="9.28515625" style="525"/>
    <col min="10502" max="10502" width="56.28515625" style="525" customWidth="1"/>
    <col min="10503" max="10512" width="10.7109375" style="525" customWidth="1"/>
    <col min="10513" max="10513" width="10.42578125" style="525" customWidth="1"/>
    <col min="10514" max="10514" width="10.28515625" style="525" customWidth="1"/>
    <col min="10515" max="10515" width="9.28515625" style="525"/>
    <col min="10516" max="10516" width="10.28515625" style="525" customWidth="1"/>
    <col min="10517" max="10757" width="9.28515625" style="525"/>
    <col min="10758" max="10758" width="56.28515625" style="525" customWidth="1"/>
    <col min="10759" max="10768" width="10.7109375" style="525" customWidth="1"/>
    <col min="10769" max="10769" width="10.42578125" style="525" customWidth="1"/>
    <col min="10770" max="10770" width="10.28515625" style="525" customWidth="1"/>
    <col min="10771" max="10771" width="9.28515625" style="525"/>
    <col min="10772" max="10772" width="10.28515625" style="525" customWidth="1"/>
    <col min="10773" max="11013" width="9.28515625" style="525"/>
    <col min="11014" max="11014" width="56.28515625" style="525" customWidth="1"/>
    <col min="11015" max="11024" width="10.7109375" style="525" customWidth="1"/>
    <col min="11025" max="11025" width="10.42578125" style="525" customWidth="1"/>
    <col min="11026" max="11026" width="10.28515625" style="525" customWidth="1"/>
    <col min="11027" max="11027" width="9.28515625" style="525"/>
    <col min="11028" max="11028" width="10.28515625" style="525" customWidth="1"/>
    <col min="11029" max="11269" width="9.28515625" style="525"/>
    <col min="11270" max="11270" width="56.28515625" style="525" customWidth="1"/>
    <col min="11271" max="11280" width="10.7109375" style="525" customWidth="1"/>
    <col min="11281" max="11281" width="10.42578125" style="525" customWidth="1"/>
    <col min="11282" max="11282" width="10.28515625" style="525" customWidth="1"/>
    <col min="11283" max="11283" width="9.28515625" style="525"/>
    <col min="11284" max="11284" width="10.28515625" style="525" customWidth="1"/>
    <col min="11285" max="11525" width="9.28515625" style="525"/>
    <col min="11526" max="11526" width="56.28515625" style="525" customWidth="1"/>
    <col min="11527" max="11536" width="10.7109375" style="525" customWidth="1"/>
    <col min="11537" max="11537" width="10.42578125" style="525" customWidth="1"/>
    <col min="11538" max="11538" width="10.28515625" style="525" customWidth="1"/>
    <col min="11539" max="11539" width="9.28515625" style="525"/>
    <col min="11540" max="11540" width="10.28515625" style="525" customWidth="1"/>
    <col min="11541" max="11781" width="9.28515625" style="525"/>
    <col min="11782" max="11782" width="56.28515625" style="525" customWidth="1"/>
    <col min="11783" max="11792" width="10.7109375" style="525" customWidth="1"/>
    <col min="11793" max="11793" width="10.42578125" style="525" customWidth="1"/>
    <col min="11794" max="11794" width="10.28515625" style="525" customWidth="1"/>
    <col min="11795" max="11795" width="9.28515625" style="525"/>
    <col min="11796" max="11796" width="10.28515625" style="525" customWidth="1"/>
    <col min="11797" max="12037" width="9.28515625" style="525"/>
    <col min="12038" max="12038" width="56.28515625" style="525" customWidth="1"/>
    <col min="12039" max="12048" width="10.7109375" style="525" customWidth="1"/>
    <col min="12049" max="12049" width="10.42578125" style="525" customWidth="1"/>
    <col min="12050" max="12050" width="10.28515625" style="525" customWidth="1"/>
    <col min="12051" max="12051" width="9.28515625" style="525"/>
    <col min="12052" max="12052" width="10.28515625" style="525" customWidth="1"/>
    <col min="12053" max="12293" width="9.28515625" style="525"/>
    <col min="12294" max="12294" width="56.28515625" style="525" customWidth="1"/>
    <col min="12295" max="12304" width="10.7109375" style="525" customWidth="1"/>
    <col min="12305" max="12305" width="10.42578125" style="525" customWidth="1"/>
    <col min="12306" max="12306" width="10.28515625" style="525" customWidth="1"/>
    <col min="12307" max="12307" width="9.28515625" style="525"/>
    <col min="12308" max="12308" width="10.28515625" style="525" customWidth="1"/>
    <col min="12309" max="12549" width="9.28515625" style="525"/>
    <col min="12550" max="12550" width="56.28515625" style="525" customWidth="1"/>
    <col min="12551" max="12560" width="10.7109375" style="525" customWidth="1"/>
    <col min="12561" max="12561" width="10.42578125" style="525" customWidth="1"/>
    <col min="12562" max="12562" width="10.28515625" style="525" customWidth="1"/>
    <col min="12563" max="12563" width="9.28515625" style="525"/>
    <col min="12564" max="12564" width="10.28515625" style="525" customWidth="1"/>
    <col min="12565" max="12805" width="9.28515625" style="525"/>
    <col min="12806" max="12806" width="56.28515625" style="525" customWidth="1"/>
    <col min="12807" max="12816" width="10.7109375" style="525" customWidth="1"/>
    <col min="12817" max="12817" width="10.42578125" style="525" customWidth="1"/>
    <col min="12818" max="12818" width="10.28515625" style="525" customWidth="1"/>
    <col min="12819" max="12819" width="9.28515625" style="525"/>
    <col min="12820" max="12820" width="10.28515625" style="525" customWidth="1"/>
    <col min="12821" max="13061" width="9.28515625" style="525"/>
    <col min="13062" max="13062" width="56.28515625" style="525" customWidth="1"/>
    <col min="13063" max="13072" width="10.7109375" style="525" customWidth="1"/>
    <col min="13073" max="13073" width="10.42578125" style="525" customWidth="1"/>
    <col min="13074" max="13074" width="10.28515625" style="525" customWidth="1"/>
    <col min="13075" max="13075" width="9.28515625" style="525"/>
    <col min="13076" max="13076" width="10.28515625" style="525" customWidth="1"/>
    <col min="13077" max="13317" width="9.28515625" style="525"/>
    <col min="13318" max="13318" width="56.28515625" style="525" customWidth="1"/>
    <col min="13319" max="13328" width="10.7109375" style="525" customWidth="1"/>
    <col min="13329" max="13329" width="10.42578125" style="525" customWidth="1"/>
    <col min="13330" max="13330" width="10.28515625" style="525" customWidth="1"/>
    <col min="13331" max="13331" width="9.28515625" style="525"/>
    <col min="13332" max="13332" width="10.28515625" style="525" customWidth="1"/>
    <col min="13333" max="13573" width="9.28515625" style="525"/>
    <col min="13574" max="13574" width="56.28515625" style="525" customWidth="1"/>
    <col min="13575" max="13584" width="10.7109375" style="525" customWidth="1"/>
    <col min="13585" max="13585" width="10.42578125" style="525" customWidth="1"/>
    <col min="13586" max="13586" width="10.28515625" style="525" customWidth="1"/>
    <col min="13587" max="13587" width="9.28515625" style="525"/>
    <col min="13588" max="13588" width="10.28515625" style="525" customWidth="1"/>
    <col min="13589" max="13829" width="9.28515625" style="525"/>
    <col min="13830" max="13830" width="56.28515625" style="525" customWidth="1"/>
    <col min="13831" max="13840" width="10.7109375" style="525" customWidth="1"/>
    <col min="13841" max="13841" width="10.42578125" style="525" customWidth="1"/>
    <col min="13842" max="13842" width="10.28515625" style="525" customWidth="1"/>
    <col min="13843" max="13843" width="9.28515625" style="525"/>
    <col min="13844" max="13844" width="10.28515625" style="525" customWidth="1"/>
    <col min="13845" max="14085" width="9.28515625" style="525"/>
    <col min="14086" max="14086" width="56.28515625" style="525" customWidth="1"/>
    <col min="14087" max="14096" width="10.7109375" style="525" customWidth="1"/>
    <col min="14097" max="14097" width="10.42578125" style="525" customWidth="1"/>
    <col min="14098" max="14098" width="10.28515625" style="525" customWidth="1"/>
    <col min="14099" max="14099" width="9.28515625" style="525"/>
    <col min="14100" max="14100" width="10.28515625" style="525" customWidth="1"/>
    <col min="14101" max="14341" width="9.28515625" style="525"/>
    <col min="14342" max="14342" width="56.28515625" style="525" customWidth="1"/>
    <col min="14343" max="14352" width="10.7109375" style="525" customWidth="1"/>
    <col min="14353" max="14353" width="10.42578125" style="525" customWidth="1"/>
    <col min="14354" max="14354" width="10.28515625" style="525" customWidth="1"/>
    <col min="14355" max="14355" width="9.28515625" style="525"/>
    <col min="14356" max="14356" width="10.28515625" style="525" customWidth="1"/>
    <col min="14357" max="14597" width="9.28515625" style="525"/>
    <col min="14598" max="14598" width="56.28515625" style="525" customWidth="1"/>
    <col min="14599" max="14608" width="10.7109375" style="525" customWidth="1"/>
    <col min="14609" max="14609" width="10.42578125" style="525" customWidth="1"/>
    <col min="14610" max="14610" width="10.28515625" style="525" customWidth="1"/>
    <col min="14611" max="14611" width="9.28515625" style="525"/>
    <col min="14612" max="14612" width="10.28515625" style="525" customWidth="1"/>
    <col min="14613" max="14853" width="9.28515625" style="525"/>
    <col min="14854" max="14854" width="56.28515625" style="525" customWidth="1"/>
    <col min="14855" max="14864" width="10.7109375" style="525" customWidth="1"/>
    <col min="14865" max="14865" width="10.42578125" style="525" customWidth="1"/>
    <col min="14866" max="14866" width="10.28515625" style="525" customWidth="1"/>
    <col min="14867" max="14867" width="9.28515625" style="525"/>
    <col min="14868" max="14868" width="10.28515625" style="525" customWidth="1"/>
    <col min="14869" max="15109" width="9.28515625" style="525"/>
    <col min="15110" max="15110" width="56.28515625" style="525" customWidth="1"/>
    <col min="15111" max="15120" width="10.7109375" style="525" customWidth="1"/>
    <col min="15121" max="15121" width="10.42578125" style="525" customWidth="1"/>
    <col min="15122" max="15122" width="10.28515625" style="525" customWidth="1"/>
    <col min="15123" max="15123" width="9.28515625" style="525"/>
    <col min="15124" max="15124" width="10.28515625" style="525" customWidth="1"/>
    <col min="15125" max="15365" width="9.28515625" style="525"/>
    <col min="15366" max="15366" width="56.28515625" style="525" customWidth="1"/>
    <col min="15367" max="15376" width="10.7109375" style="525" customWidth="1"/>
    <col min="15377" max="15377" width="10.42578125" style="525" customWidth="1"/>
    <col min="15378" max="15378" width="10.28515625" style="525" customWidth="1"/>
    <col min="15379" max="15379" width="9.28515625" style="525"/>
    <col min="15380" max="15380" width="10.28515625" style="525" customWidth="1"/>
    <col min="15381" max="15621" width="9.28515625" style="525"/>
    <col min="15622" max="15622" width="56.28515625" style="525" customWidth="1"/>
    <col min="15623" max="15632" width="10.7109375" style="525" customWidth="1"/>
    <col min="15633" max="15633" width="10.42578125" style="525" customWidth="1"/>
    <col min="15634" max="15634" width="10.28515625" style="525" customWidth="1"/>
    <col min="15635" max="15635" width="9.28515625" style="525"/>
    <col min="15636" max="15636" width="10.28515625" style="525" customWidth="1"/>
    <col min="15637" max="15877" width="9.28515625" style="525"/>
    <col min="15878" max="15878" width="56.28515625" style="525" customWidth="1"/>
    <col min="15879" max="15888" width="10.7109375" style="525" customWidth="1"/>
    <col min="15889" max="15889" width="10.42578125" style="525" customWidth="1"/>
    <col min="15890" max="15890" width="10.28515625" style="525" customWidth="1"/>
    <col min="15891" max="15891" width="9.28515625" style="525"/>
    <col min="15892" max="15892" width="10.28515625" style="525" customWidth="1"/>
    <col min="15893" max="16133" width="9.28515625" style="525"/>
    <col min="16134" max="16134" width="56.28515625" style="525" customWidth="1"/>
    <col min="16135" max="16144" width="10.7109375" style="525" customWidth="1"/>
    <col min="16145" max="16145" width="10.42578125" style="525" customWidth="1"/>
    <col min="16146" max="16146" width="10.28515625" style="525" customWidth="1"/>
    <col min="16147" max="16147" width="9.28515625" style="525"/>
    <col min="16148" max="16148" width="10.28515625" style="525" customWidth="1"/>
    <col min="16149" max="16384" width="9.28515625" style="525"/>
  </cols>
  <sheetData>
    <row r="1" spans="1:49" ht="18" customHeight="1">
      <c r="A1" s="1514" t="s">
        <v>313</v>
      </c>
      <c r="B1" s="1514"/>
      <c r="D1" s="1436" t="s">
        <v>251</v>
      </c>
      <c r="E1" s="1436"/>
      <c r="N1" s="1378" t="s">
        <v>388</v>
      </c>
      <c r="O1" s="1378"/>
    </row>
    <row r="2" spans="1:49" ht="12.75" customHeight="1">
      <c r="A2" s="553"/>
      <c r="B2" s="553"/>
      <c r="N2" s="323"/>
      <c r="O2" s="323"/>
    </row>
    <row r="3" spans="1:49" ht="15" customHeight="1">
      <c r="A3" s="1517" t="s">
        <v>387</v>
      </c>
      <c r="B3" s="1517"/>
      <c r="C3" s="1517"/>
      <c r="D3" s="1517"/>
      <c r="E3" s="1517"/>
      <c r="F3" s="564"/>
      <c r="G3" s="563"/>
      <c r="H3" s="530"/>
      <c r="I3" s="1516"/>
      <c r="J3" s="1516"/>
      <c r="K3" s="1516"/>
      <c r="L3" s="526"/>
      <c r="M3" s="526"/>
      <c r="N3" s="526"/>
      <c r="P3" s="526"/>
      <c r="Q3" s="526"/>
      <c r="R3" s="526"/>
      <c r="S3" s="526"/>
      <c r="T3" s="526"/>
      <c r="U3" s="526"/>
      <c r="V3" s="526"/>
      <c r="W3" s="526"/>
      <c r="X3" s="526"/>
      <c r="Y3" s="526"/>
      <c r="Z3" s="526"/>
      <c r="AA3" s="526"/>
      <c r="AB3" s="526"/>
    </row>
    <row r="4" spans="1:49" ht="15" customHeight="1">
      <c r="A4" s="563"/>
      <c r="B4" s="563"/>
      <c r="C4" s="563"/>
      <c r="D4" s="563"/>
      <c r="E4" s="563"/>
      <c r="F4" s="563"/>
      <c r="G4" s="563"/>
      <c r="H4" s="530"/>
      <c r="I4" s="562"/>
      <c r="J4" s="562"/>
      <c r="K4" s="562"/>
      <c r="L4" s="526"/>
      <c r="M4" s="526"/>
      <c r="N4" s="526"/>
      <c r="P4" s="526"/>
      <c r="Q4" s="526"/>
      <c r="R4" s="526"/>
      <c r="S4" s="526"/>
      <c r="T4" s="526"/>
      <c r="U4" s="526"/>
      <c r="V4" s="526"/>
      <c r="W4" s="526"/>
      <c r="X4" s="526"/>
      <c r="Y4" s="526"/>
      <c r="Z4" s="526"/>
      <c r="AA4" s="526"/>
      <c r="AB4" s="526"/>
    </row>
    <row r="5" spans="1:49" s="557" customFormat="1" ht="25.5">
      <c r="A5" s="551"/>
      <c r="B5" s="551"/>
      <c r="C5" s="561" t="s">
        <v>348</v>
      </c>
      <c r="D5" s="561" t="s">
        <v>347</v>
      </c>
      <c r="E5" s="561" t="s">
        <v>346</v>
      </c>
      <c r="F5" s="561" t="s">
        <v>345</v>
      </c>
      <c r="G5" s="561" t="s">
        <v>344</v>
      </c>
      <c r="H5" s="561" t="s">
        <v>343</v>
      </c>
      <c r="I5" s="561" t="s">
        <v>342</v>
      </c>
      <c r="J5" s="561" t="s">
        <v>341</v>
      </c>
      <c r="K5" s="561" t="s">
        <v>340</v>
      </c>
      <c r="L5" s="561" t="s">
        <v>339</v>
      </c>
      <c r="M5" s="561" t="s">
        <v>338</v>
      </c>
      <c r="N5" s="561" t="s">
        <v>337</v>
      </c>
      <c r="O5" s="560" t="s">
        <v>336</v>
      </c>
      <c r="P5" s="560" t="s">
        <v>335</v>
      </c>
      <c r="Q5" s="560" t="s">
        <v>334</v>
      </c>
      <c r="R5" s="560" t="s">
        <v>333</v>
      </c>
      <c r="S5" s="560" t="s">
        <v>332</v>
      </c>
      <c r="T5" s="560" t="s">
        <v>331</v>
      </c>
      <c r="U5" s="560" t="s">
        <v>330</v>
      </c>
      <c r="V5" s="560" t="s">
        <v>329</v>
      </c>
      <c r="W5" s="560" t="s">
        <v>328</v>
      </c>
      <c r="X5" s="560" t="s">
        <v>327</v>
      </c>
      <c r="Y5" s="560" t="s">
        <v>326</v>
      </c>
      <c r="Z5" s="560" t="s">
        <v>325</v>
      </c>
      <c r="AA5" s="560" t="s">
        <v>324</v>
      </c>
      <c r="AB5" s="560" t="s">
        <v>323</v>
      </c>
      <c r="AC5" s="560" t="s">
        <v>322</v>
      </c>
      <c r="AD5" s="560" t="s">
        <v>321</v>
      </c>
      <c r="AE5" s="560" t="s">
        <v>320</v>
      </c>
      <c r="AF5" s="560" t="s">
        <v>319</v>
      </c>
      <c r="AG5" s="560" t="s">
        <v>318</v>
      </c>
      <c r="AH5" s="560" t="s">
        <v>317</v>
      </c>
      <c r="AI5" s="560" t="s">
        <v>316</v>
      </c>
      <c r="AJ5" s="560" t="s">
        <v>315</v>
      </c>
      <c r="AK5" s="559" t="s">
        <v>314</v>
      </c>
      <c r="AL5" s="548" t="s">
        <v>384</v>
      </c>
      <c r="AM5" s="547"/>
      <c r="AN5" s="558"/>
      <c r="AO5" s="558"/>
      <c r="AP5" s="558"/>
      <c r="AQ5" s="558"/>
      <c r="AR5" s="558"/>
      <c r="AS5" s="558"/>
      <c r="AT5" s="558"/>
    </row>
    <row r="6" spans="1:49" ht="15" customHeight="1">
      <c r="A6" s="540" t="s">
        <v>383</v>
      </c>
      <c r="B6" s="540"/>
      <c r="C6" s="539">
        <v>76.5</v>
      </c>
      <c r="D6" s="539">
        <v>76.7</v>
      </c>
      <c r="E6" s="539">
        <v>76.7</v>
      </c>
      <c r="F6" s="539">
        <v>77.3</v>
      </c>
      <c r="G6" s="539">
        <v>77.400000000000006</v>
      </c>
      <c r="H6" s="539">
        <v>77.8</v>
      </c>
      <c r="I6" s="539">
        <v>78.2</v>
      </c>
      <c r="J6" s="539">
        <v>78.7</v>
      </c>
      <c r="K6" s="539">
        <v>78.8</v>
      </c>
      <c r="L6" s="539">
        <v>79</v>
      </c>
      <c r="M6" s="539">
        <v>79.099999999999994</v>
      </c>
      <c r="N6" s="539">
        <v>79.3</v>
      </c>
      <c r="O6" s="539">
        <v>79.5</v>
      </c>
      <c r="P6" s="539">
        <v>79.8</v>
      </c>
      <c r="Q6" s="539">
        <v>80.099999999999994</v>
      </c>
      <c r="R6" s="539">
        <v>80.2</v>
      </c>
      <c r="S6" s="539">
        <v>80.7</v>
      </c>
      <c r="T6" s="539">
        <v>81</v>
      </c>
      <c r="U6" s="539">
        <v>81</v>
      </c>
      <c r="V6" s="539">
        <v>81.2</v>
      </c>
      <c r="W6" s="539">
        <v>81.7</v>
      </c>
      <c r="X6" s="539">
        <v>81.7</v>
      </c>
      <c r="Y6" s="539">
        <v>81.5</v>
      </c>
      <c r="Z6" s="539">
        <v>82.1</v>
      </c>
      <c r="AA6" s="539">
        <v>82.2</v>
      </c>
      <c r="AB6" s="539">
        <v>82.8</v>
      </c>
      <c r="AC6" s="539">
        <v>83.1</v>
      </c>
      <c r="AD6" s="539">
        <v>83.3</v>
      </c>
      <c r="AE6" s="539">
        <v>83.2</v>
      </c>
      <c r="AF6" s="539">
        <v>83.5</v>
      </c>
      <c r="AG6" s="539">
        <v>83.8</v>
      </c>
      <c r="AH6" s="539">
        <v>83.6</v>
      </c>
      <c r="AI6" s="538">
        <v>83.8</v>
      </c>
      <c r="AJ6" s="538">
        <v>84</v>
      </c>
      <c r="AK6" s="538">
        <v>83.7</v>
      </c>
      <c r="AL6" s="537">
        <v>10</v>
      </c>
      <c r="AM6" s="531" t="s">
        <v>383</v>
      </c>
      <c r="AN6" s="538"/>
      <c r="AO6" s="538"/>
      <c r="AP6" s="538"/>
      <c r="AQ6" s="538"/>
      <c r="AR6" s="538"/>
      <c r="AS6" s="538"/>
      <c r="AT6" s="538"/>
      <c r="AU6" s="538"/>
      <c r="AV6" s="538"/>
      <c r="AW6" s="538"/>
    </row>
    <row r="7" spans="1:49" ht="15" customHeight="1">
      <c r="A7" s="540" t="s">
        <v>382</v>
      </c>
      <c r="B7" s="540"/>
      <c r="C7" s="539">
        <v>77.099999999999994</v>
      </c>
      <c r="D7" s="539">
        <v>77.3</v>
      </c>
      <c r="E7" s="539">
        <v>77.3</v>
      </c>
      <c r="F7" s="539">
        <v>78</v>
      </c>
      <c r="G7" s="539">
        <v>78.099999999999994</v>
      </c>
      <c r="H7" s="539">
        <v>78.2</v>
      </c>
      <c r="I7" s="539">
        <v>78.900000000000006</v>
      </c>
      <c r="J7" s="539">
        <v>79.099999999999994</v>
      </c>
      <c r="K7" s="539">
        <v>79.099999999999994</v>
      </c>
      <c r="L7" s="539">
        <v>79.5</v>
      </c>
      <c r="M7" s="539">
        <v>79.7</v>
      </c>
      <c r="N7" s="539">
        <v>79.900000000000006</v>
      </c>
      <c r="O7" s="539">
        <v>79.900000000000006</v>
      </c>
      <c r="P7" s="539">
        <v>80.2</v>
      </c>
      <c r="Q7" s="539">
        <v>80.400000000000006</v>
      </c>
      <c r="R7" s="539">
        <v>80.7</v>
      </c>
      <c r="S7" s="539">
        <v>80.7</v>
      </c>
      <c r="T7" s="539">
        <v>80.7</v>
      </c>
      <c r="U7" s="539">
        <v>81</v>
      </c>
      <c r="V7" s="539">
        <v>81</v>
      </c>
      <c r="W7" s="539">
        <v>81.2</v>
      </c>
      <c r="X7" s="539">
        <v>81.2</v>
      </c>
      <c r="Y7" s="539">
        <v>81.099999999999994</v>
      </c>
      <c r="Z7" s="539">
        <v>81.900000000000006</v>
      </c>
      <c r="AA7" s="539">
        <v>81.900000000000006</v>
      </c>
      <c r="AB7" s="539">
        <v>82.3</v>
      </c>
      <c r="AC7" s="539">
        <v>82.6</v>
      </c>
      <c r="AD7" s="539">
        <v>82.6</v>
      </c>
      <c r="AE7" s="539">
        <v>82.8</v>
      </c>
      <c r="AF7" s="539">
        <v>83</v>
      </c>
      <c r="AG7" s="539">
        <v>83.3</v>
      </c>
      <c r="AH7" s="539">
        <v>83.1</v>
      </c>
      <c r="AI7" s="538">
        <v>83.2</v>
      </c>
      <c r="AJ7" s="538">
        <v>83.9</v>
      </c>
      <c r="AK7" s="538">
        <v>83.4</v>
      </c>
      <c r="AL7" s="537">
        <v>13</v>
      </c>
      <c r="AM7" s="531" t="s">
        <v>382</v>
      </c>
      <c r="AN7" s="538"/>
      <c r="AO7" s="538"/>
      <c r="AP7" s="538"/>
      <c r="AQ7" s="538"/>
      <c r="AR7" s="538"/>
      <c r="AS7" s="538"/>
      <c r="AT7" s="538"/>
      <c r="AU7" s="538"/>
      <c r="AV7" s="538"/>
      <c r="AW7" s="538"/>
    </row>
    <row r="8" spans="1:49" ht="15" customHeight="1">
      <c r="A8" s="540" t="s">
        <v>381</v>
      </c>
      <c r="B8" s="540"/>
      <c r="C8" s="539">
        <v>74.3</v>
      </c>
      <c r="D8" s="539">
        <v>74</v>
      </c>
      <c r="E8" s="539">
        <v>74.400000000000006</v>
      </c>
      <c r="F8" s="539">
        <v>74.599999999999994</v>
      </c>
      <c r="G8" s="539">
        <v>74.3</v>
      </c>
      <c r="H8" s="539">
        <v>74.8</v>
      </c>
      <c r="I8" s="539">
        <v>74.599999999999994</v>
      </c>
      <c r="J8" s="539">
        <v>74.7</v>
      </c>
      <c r="K8" s="539">
        <v>74.8</v>
      </c>
      <c r="L8" s="539">
        <v>74.7</v>
      </c>
      <c r="M8" s="539">
        <v>74.400000000000006</v>
      </c>
      <c r="N8" s="539">
        <v>74.8</v>
      </c>
      <c r="O8" s="539">
        <v>75.099999999999994</v>
      </c>
      <c r="P8" s="539">
        <v>74.8</v>
      </c>
      <c r="Q8" s="539">
        <v>74.900000000000006</v>
      </c>
      <c r="R8" s="539">
        <v>74.5</v>
      </c>
      <c r="S8" s="539">
        <v>73.8</v>
      </c>
      <c r="T8" s="539">
        <v>74.599999999999994</v>
      </c>
      <c r="U8" s="539">
        <v>75</v>
      </c>
      <c r="V8" s="539">
        <v>75</v>
      </c>
      <c r="W8" s="539">
        <v>75.400000000000006</v>
      </c>
      <c r="X8" s="539">
        <v>75.5</v>
      </c>
      <c r="Y8" s="539">
        <v>75.900000000000006</v>
      </c>
      <c r="Z8" s="539">
        <v>76.2</v>
      </c>
      <c r="AA8" s="539">
        <v>76.2</v>
      </c>
      <c r="AB8" s="539">
        <v>76.3</v>
      </c>
      <c r="AC8" s="539">
        <v>76.599999999999994</v>
      </c>
      <c r="AD8" s="539">
        <v>77</v>
      </c>
      <c r="AE8" s="539">
        <v>77.400000000000006</v>
      </c>
      <c r="AF8" s="539">
        <v>77.400000000000006</v>
      </c>
      <c r="AG8" s="539">
        <v>77.8</v>
      </c>
      <c r="AH8" s="539">
        <v>77.900000000000006</v>
      </c>
      <c r="AI8" s="538">
        <v>78.599999999999994</v>
      </c>
      <c r="AJ8" s="538">
        <v>78</v>
      </c>
      <c r="AK8" s="538">
        <v>78.2</v>
      </c>
      <c r="AL8" s="537">
        <v>28</v>
      </c>
      <c r="AM8" s="531" t="s">
        <v>381</v>
      </c>
      <c r="AN8" s="538"/>
      <c r="AO8" s="538"/>
      <c r="AP8" s="538"/>
      <c r="AQ8" s="538"/>
      <c r="AR8" s="538"/>
      <c r="AS8" s="538"/>
      <c r="AT8" s="538"/>
      <c r="AU8" s="538"/>
      <c r="AV8" s="538"/>
      <c r="AW8" s="538"/>
    </row>
    <row r="9" spans="1:49" ht="15" customHeight="1">
      <c r="A9" s="540" t="s">
        <v>380</v>
      </c>
      <c r="B9" s="540"/>
      <c r="C9" s="543"/>
      <c r="D9" s="546"/>
      <c r="E9" s="546"/>
      <c r="F9" s="546"/>
      <c r="G9" s="546"/>
      <c r="H9" s="546"/>
      <c r="I9" s="546"/>
      <c r="J9" s="546"/>
      <c r="K9" s="546"/>
      <c r="L9" s="546"/>
      <c r="M9" s="546"/>
      <c r="N9" s="546"/>
      <c r="O9" s="546"/>
      <c r="P9" s="546"/>
      <c r="Q9" s="546"/>
      <c r="R9" s="546"/>
      <c r="S9" s="546"/>
      <c r="T9" s="546"/>
      <c r="U9" s="546"/>
      <c r="V9" s="539"/>
      <c r="W9" s="539">
        <v>78.099999999999994</v>
      </c>
      <c r="X9" s="539">
        <v>78.3</v>
      </c>
      <c r="Y9" s="539">
        <v>78.099999999999994</v>
      </c>
      <c r="Z9" s="539">
        <v>78.8</v>
      </c>
      <c r="AA9" s="539">
        <v>78.8</v>
      </c>
      <c r="AB9" s="539">
        <v>79.3</v>
      </c>
      <c r="AC9" s="539">
        <v>79.2</v>
      </c>
      <c r="AD9" s="539">
        <v>79.7</v>
      </c>
      <c r="AE9" s="539">
        <v>79.7</v>
      </c>
      <c r="AF9" s="539">
        <v>79.900000000000006</v>
      </c>
      <c r="AG9" s="539">
        <v>80.400000000000006</v>
      </c>
      <c r="AH9" s="539">
        <v>80.599999999999994</v>
      </c>
      <c r="AI9" s="538">
        <v>81</v>
      </c>
      <c r="AJ9" s="538">
        <v>81</v>
      </c>
      <c r="AK9" s="538">
        <v>80.5</v>
      </c>
      <c r="AL9" s="537">
        <v>22</v>
      </c>
      <c r="AM9" s="531" t="s">
        <v>380</v>
      </c>
      <c r="AN9" s="538"/>
      <c r="AO9" s="538"/>
      <c r="AP9" s="538"/>
      <c r="AQ9" s="538"/>
      <c r="AR9" s="538"/>
      <c r="AS9" s="538"/>
      <c r="AT9" s="538"/>
      <c r="AU9" s="538"/>
      <c r="AV9" s="538"/>
      <c r="AW9" s="538"/>
    </row>
    <row r="10" spans="1:49">
      <c r="A10" s="540" t="s">
        <v>379</v>
      </c>
      <c r="B10" s="540"/>
      <c r="C10" s="543"/>
      <c r="D10" s="539"/>
      <c r="E10" s="539"/>
      <c r="F10" s="539"/>
      <c r="G10" s="539"/>
      <c r="H10" s="539"/>
      <c r="I10" s="539"/>
      <c r="J10" s="539"/>
      <c r="K10" s="539"/>
      <c r="L10" s="539"/>
      <c r="M10" s="539"/>
      <c r="N10" s="539"/>
      <c r="O10" s="539">
        <v>79.8</v>
      </c>
      <c r="P10" s="539">
        <v>79.2</v>
      </c>
      <c r="Q10" s="539">
        <v>79.599999999999994</v>
      </c>
      <c r="R10" s="539">
        <v>80</v>
      </c>
      <c r="S10" s="539">
        <v>80</v>
      </c>
      <c r="T10" s="539">
        <v>79.8</v>
      </c>
      <c r="U10" s="539">
        <v>79.900000000000006</v>
      </c>
      <c r="V10" s="539">
        <v>80.099999999999994</v>
      </c>
      <c r="W10" s="539">
        <v>81.400000000000006</v>
      </c>
      <c r="X10" s="539">
        <v>81</v>
      </c>
      <c r="Y10" s="539">
        <v>81.2</v>
      </c>
      <c r="Z10" s="539">
        <v>81.8</v>
      </c>
      <c r="AA10" s="539">
        <v>80.8</v>
      </c>
      <c r="AB10" s="539">
        <v>82</v>
      </c>
      <c r="AC10" s="539">
        <v>82.1</v>
      </c>
      <c r="AD10" s="539">
        <v>82.9</v>
      </c>
      <c r="AE10" s="539">
        <v>83.5</v>
      </c>
      <c r="AF10" s="539">
        <v>83.9</v>
      </c>
      <c r="AG10" s="539">
        <v>83.1</v>
      </c>
      <c r="AH10" s="539">
        <v>83.4</v>
      </c>
      <c r="AI10" s="538">
        <v>85</v>
      </c>
      <c r="AJ10" s="538">
        <v>84.7</v>
      </c>
      <c r="AK10" s="538">
        <v>83.7</v>
      </c>
      <c r="AL10" s="537">
        <v>10</v>
      </c>
      <c r="AM10" s="531" t="s">
        <v>379</v>
      </c>
      <c r="AN10" s="538"/>
      <c r="AO10" s="538"/>
      <c r="AP10" s="538"/>
      <c r="AQ10" s="538"/>
      <c r="AR10" s="538"/>
      <c r="AS10" s="538"/>
      <c r="AT10" s="538"/>
      <c r="AU10" s="538"/>
      <c r="AV10" s="538"/>
      <c r="AW10" s="538"/>
    </row>
    <row r="11" spans="1:49" ht="15" customHeight="1">
      <c r="A11" s="540" t="s">
        <v>378</v>
      </c>
      <c r="B11" s="540"/>
      <c r="C11" s="539">
        <v>74.400000000000006</v>
      </c>
      <c r="D11" s="539">
        <v>74.5</v>
      </c>
      <c r="E11" s="539">
        <v>74.400000000000006</v>
      </c>
      <c r="F11" s="539">
        <v>74.599999999999994</v>
      </c>
      <c r="G11" s="539">
        <v>74.8</v>
      </c>
      <c r="H11" s="539">
        <v>74.7</v>
      </c>
      <c r="I11" s="539">
        <v>75.3</v>
      </c>
      <c r="J11" s="539">
        <v>75.400000000000006</v>
      </c>
      <c r="K11" s="539">
        <v>75.5</v>
      </c>
      <c r="L11" s="539">
        <v>75.5</v>
      </c>
      <c r="M11" s="539">
        <v>75.8</v>
      </c>
      <c r="N11" s="539">
        <v>76.3</v>
      </c>
      <c r="O11" s="539">
        <v>76.5</v>
      </c>
      <c r="P11" s="539">
        <v>76.8</v>
      </c>
      <c r="Q11" s="539">
        <v>76.8</v>
      </c>
      <c r="R11" s="539">
        <v>77.5</v>
      </c>
      <c r="S11" s="539">
        <v>77.599999999999994</v>
      </c>
      <c r="T11" s="539">
        <v>78.2</v>
      </c>
      <c r="U11" s="539">
        <v>78.3</v>
      </c>
      <c r="V11" s="539">
        <v>78.5</v>
      </c>
      <c r="W11" s="539">
        <v>78.5</v>
      </c>
      <c r="X11" s="539">
        <v>78.7</v>
      </c>
      <c r="Y11" s="539">
        <v>78.599999999999994</v>
      </c>
      <c r="Z11" s="539">
        <v>79.099999999999994</v>
      </c>
      <c r="AA11" s="539">
        <v>79.2</v>
      </c>
      <c r="AB11" s="539">
        <v>79.900000000000006</v>
      </c>
      <c r="AC11" s="539">
        <v>80.2</v>
      </c>
      <c r="AD11" s="539">
        <v>80.5</v>
      </c>
      <c r="AE11" s="539">
        <v>80.5</v>
      </c>
      <c r="AF11" s="539">
        <v>80.900000000000006</v>
      </c>
      <c r="AG11" s="539">
        <v>81.099999999999994</v>
      </c>
      <c r="AH11" s="539">
        <v>81.2</v>
      </c>
      <c r="AI11" s="538">
        <v>81.3</v>
      </c>
      <c r="AJ11" s="538">
        <v>82</v>
      </c>
      <c r="AK11" s="538">
        <v>81.599999999999994</v>
      </c>
      <c r="AL11" s="537">
        <v>20</v>
      </c>
      <c r="AM11" s="531" t="s">
        <v>378</v>
      </c>
      <c r="AN11" s="538"/>
      <c r="AO11" s="538"/>
      <c r="AP11" s="538"/>
      <c r="AQ11" s="538"/>
      <c r="AR11" s="538"/>
      <c r="AS11" s="538"/>
      <c r="AT11" s="538"/>
      <c r="AU11" s="538"/>
      <c r="AV11" s="538"/>
      <c r="AW11" s="538"/>
    </row>
    <row r="12" spans="1:49" s="526" customFormat="1" ht="12.75">
      <c r="A12" s="540" t="s">
        <v>377</v>
      </c>
      <c r="B12" s="540"/>
      <c r="C12" s="539">
        <v>77.5</v>
      </c>
      <c r="D12" s="539">
        <v>77.8</v>
      </c>
      <c r="E12" s="539">
        <v>77.7</v>
      </c>
      <c r="F12" s="539">
        <v>77.8</v>
      </c>
      <c r="G12" s="539">
        <v>77.599999999999994</v>
      </c>
      <c r="H12" s="539">
        <v>77.7</v>
      </c>
      <c r="I12" s="539">
        <v>77.900000000000006</v>
      </c>
      <c r="J12" s="539">
        <v>77.8</v>
      </c>
      <c r="K12" s="539">
        <v>77.900000000000006</v>
      </c>
      <c r="L12" s="539">
        <v>77.8</v>
      </c>
      <c r="M12" s="539">
        <v>78.099999999999994</v>
      </c>
      <c r="N12" s="539">
        <v>78</v>
      </c>
      <c r="O12" s="539">
        <v>77.8</v>
      </c>
      <c r="P12" s="539">
        <v>78.2</v>
      </c>
      <c r="Q12" s="539">
        <v>77.900000000000006</v>
      </c>
      <c r="R12" s="539">
        <v>78.3</v>
      </c>
      <c r="S12" s="539">
        <v>78.599999999999994</v>
      </c>
      <c r="T12" s="539">
        <v>79</v>
      </c>
      <c r="U12" s="539">
        <v>79</v>
      </c>
      <c r="V12" s="539">
        <v>79.2</v>
      </c>
      <c r="W12" s="539">
        <v>79.3</v>
      </c>
      <c r="X12" s="539">
        <v>79.400000000000006</v>
      </c>
      <c r="Y12" s="539">
        <v>79.8</v>
      </c>
      <c r="Z12" s="539">
        <v>80.2</v>
      </c>
      <c r="AA12" s="539">
        <v>80.5</v>
      </c>
      <c r="AB12" s="539">
        <v>80.7</v>
      </c>
      <c r="AC12" s="539">
        <v>80.599999999999994</v>
      </c>
      <c r="AD12" s="539">
        <v>81</v>
      </c>
      <c r="AE12" s="539">
        <v>81.099999999999994</v>
      </c>
      <c r="AF12" s="539">
        <v>81.400000000000006</v>
      </c>
      <c r="AG12" s="539">
        <v>81.900000000000006</v>
      </c>
      <c r="AH12" s="539">
        <v>82.1</v>
      </c>
      <c r="AI12" s="538">
        <v>82.4</v>
      </c>
      <c r="AJ12" s="538">
        <v>82.8</v>
      </c>
      <c r="AK12" s="538">
        <v>82.7</v>
      </c>
      <c r="AL12" s="537">
        <v>18</v>
      </c>
      <c r="AM12" s="531" t="s">
        <v>377</v>
      </c>
      <c r="AN12" s="538"/>
      <c r="AO12" s="538"/>
      <c r="AP12" s="538"/>
      <c r="AQ12" s="538"/>
      <c r="AR12" s="538"/>
      <c r="AS12" s="538"/>
      <c r="AT12" s="538"/>
      <c r="AU12" s="538"/>
      <c r="AV12" s="538"/>
      <c r="AW12" s="538"/>
    </row>
    <row r="13" spans="1:49" ht="15" customHeight="1">
      <c r="A13" s="540" t="s">
        <v>376</v>
      </c>
      <c r="B13" s="540"/>
      <c r="C13" s="539">
        <v>74.099999999999994</v>
      </c>
      <c r="D13" s="539">
        <v>74.7</v>
      </c>
      <c r="E13" s="539">
        <v>74.8</v>
      </c>
      <c r="F13" s="539">
        <v>74.3</v>
      </c>
      <c r="G13" s="539">
        <v>74.5</v>
      </c>
      <c r="H13" s="539">
        <v>75.099999999999994</v>
      </c>
      <c r="I13" s="539">
        <v>75.099999999999994</v>
      </c>
      <c r="J13" s="539">
        <v>75</v>
      </c>
      <c r="K13" s="539">
        <v>74.900000000000006</v>
      </c>
      <c r="L13" s="539">
        <v>74.900000000000006</v>
      </c>
      <c r="M13" s="539">
        <v>75</v>
      </c>
      <c r="N13" s="539">
        <v>74.8</v>
      </c>
      <c r="O13" s="539">
        <v>74</v>
      </c>
      <c r="P13" s="539">
        <v>72.900000000000006</v>
      </c>
      <c r="Q13" s="539">
        <v>74.3</v>
      </c>
      <c r="R13" s="539">
        <v>75.599999999999994</v>
      </c>
      <c r="S13" s="539">
        <v>75.900000000000006</v>
      </c>
      <c r="T13" s="539">
        <v>75.400000000000006</v>
      </c>
      <c r="U13" s="539">
        <v>76.099999999999994</v>
      </c>
      <c r="V13" s="539">
        <v>76.400000000000006</v>
      </c>
      <c r="W13" s="539">
        <v>76.5</v>
      </c>
      <c r="X13" s="539">
        <v>77.2</v>
      </c>
      <c r="Y13" s="539">
        <v>77.2</v>
      </c>
      <c r="Z13" s="539">
        <v>78</v>
      </c>
      <c r="AA13" s="539">
        <v>78.2</v>
      </c>
      <c r="AB13" s="539">
        <v>78.599999999999994</v>
      </c>
      <c r="AC13" s="539">
        <v>78.900000000000006</v>
      </c>
      <c r="AD13" s="539">
        <v>79.5</v>
      </c>
      <c r="AE13" s="539">
        <v>80.3</v>
      </c>
      <c r="AF13" s="539">
        <v>80.8</v>
      </c>
      <c r="AG13" s="539">
        <v>81.3</v>
      </c>
      <c r="AH13" s="539">
        <v>81.5</v>
      </c>
      <c r="AI13" s="538">
        <v>81.7</v>
      </c>
      <c r="AJ13" s="538">
        <v>81.900000000000006</v>
      </c>
      <c r="AK13" s="538">
        <v>82.2</v>
      </c>
      <c r="AL13" s="537">
        <v>19</v>
      </c>
      <c r="AM13" s="531" t="s">
        <v>376</v>
      </c>
      <c r="AN13" s="538"/>
      <c r="AO13" s="538"/>
      <c r="AP13" s="538"/>
      <c r="AQ13" s="538"/>
      <c r="AR13" s="538"/>
      <c r="AS13" s="538"/>
      <c r="AT13" s="538"/>
      <c r="AU13" s="538"/>
      <c r="AV13" s="538"/>
      <c r="AW13" s="538"/>
    </row>
    <row r="14" spans="1:49">
      <c r="A14" s="540" t="s">
        <v>375</v>
      </c>
      <c r="B14" s="540"/>
      <c r="C14" s="539">
        <v>78.2</v>
      </c>
      <c r="D14" s="539">
        <v>78.8</v>
      </c>
      <c r="E14" s="539">
        <v>78.5</v>
      </c>
      <c r="F14" s="539">
        <v>79</v>
      </c>
      <c r="G14" s="539">
        <v>78.7</v>
      </c>
      <c r="H14" s="539">
        <v>78.900000000000006</v>
      </c>
      <c r="I14" s="539">
        <v>78.8</v>
      </c>
      <c r="J14" s="539">
        <v>78.8</v>
      </c>
      <c r="K14" s="539">
        <v>79</v>
      </c>
      <c r="L14" s="539">
        <v>79</v>
      </c>
      <c r="M14" s="539">
        <v>79.5</v>
      </c>
      <c r="N14" s="539">
        <v>79.599999999999994</v>
      </c>
      <c r="O14" s="539">
        <v>79.5</v>
      </c>
      <c r="P14" s="539">
        <v>80.3</v>
      </c>
      <c r="Q14" s="539">
        <v>80.400000000000006</v>
      </c>
      <c r="R14" s="539">
        <v>80.7</v>
      </c>
      <c r="S14" s="539">
        <v>80.7</v>
      </c>
      <c r="T14" s="539">
        <v>81</v>
      </c>
      <c r="U14" s="539">
        <v>81.2</v>
      </c>
      <c r="V14" s="539">
        <v>81.2</v>
      </c>
      <c r="W14" s="539">
        <v>81.7</v>
      </c>
      <c r="X14" s="539">
        <v>81.599999999999994</v>
      </c>
      <c r="Y14" s="539">
        <v>81.900000000000006</v>
      </c>
      <c r="Z14" s="539">
        <v>82.5</v>
      </c>
      <c r="AA14" s="539">
        <v>82.5</v>
      </c>
      <c r="AB14" s="539">
        <v>83.1</v>
      </c>
      <c r="AC14" s="539">
        <v>83.1</v>
      </c>
      <c r="AD14" s="539">
        <v>83.3</v>
      </c>
      <c r="AE14" s="539">
        <v>83.5</v>
      </c>
      <c r="AF14" s="539">
        <v>83.5</v>
      </c>
      <c r="AG14" s="539">
        <v>83.8</v>
      </c>
      <c r="AH14" s="539">
        <v>83.7</v>
      </c>
      <c r="AI14" s="538">
        <v>84.1</v>
      </c>
      <c r="AJ14" s="538">
        <v>84.1</v>
      </c>
      <c r="AK14" s="538">
        <v>84.4</v>
      </c>
      <c r="AL14" s="537">
        <v>5</v>
      </c>
      <c r="AM14" s="531" t="s">
        <v>375</v>
      </c>
      <c r="AN14" s="538"/>
      <c r="AO14" s="538"/>
      <c r="AP14" s="538"/>
      <c r="AQ14" s="538"/>
      <c r="AR14" s="538"/>
      <c r="AS14" s="538"/>
      <c r="AT14" s="538"/>
      <c r="AU14" s="538"/>
      <c r="AV14" s="538"/>
      <c r="AW14" s="538"/>
    </row>
    <row r="15" spans="1:49" ht="15" customHeight="1">
      <c r="A15" s="540" t="s">
        <v>374</v>
      </c>
      <c r="B15" s="540"/>
      <c r="C15" s="543"/>
      <c r="D15" s="539"/>
      <c r="E15" s="539"/>
      <c r="F15" s="539"/>
      <c r="G15" s="539"/>
      <c r="H15" s="539"/>
      <c r="I15" s="539"/>
      <c r="J15" s="539"/>
      <c r="K15" s="539"/>
      <c r="L15" s="539"/>
      <c r="M15" s="539"/>
      <c r="N15" s="539"/>
      <c r="O15" s="539"/>
      <c r="P15" s="539"/>
      <c r="Q15" s="539"/>
      <c r="R15" s="539"/>
      <c r="S15" s="539"/>
      <c r="T15" s="539">
        <v>82.6</v>
      </c>
      <c r="U15" s="539">
        <v>82.7</v>
      </c>
      <c r="V15" s="539">
        <v>83</v>
      </c>
      <c r="W15" s="539">
        <v>83</v>
      </c>
      <c r="X15" s="539">
        <v>83</v>
      </c>
      <c r="Y15" s="539">
        <v>82.7</v>
      </c>
      <c r="Z15" s="539">
        <v>83.8</v>
      </c>
      <c r="AA15" s="539">
        <v>83.8</v>
      </c>
      <c r="AB15" s="539">
        <v>84.5</v>
      </c>
      <c r="AC15" s="539">
        <v>84.8</v>
      </c>
      <c r="AD15" s="539">
        <v>84.8</v>
      </c>
      <c r="AE15" s="539">
        <v>85</v>
      </c>
      <c r="AF15" s="539">
        <v>85.3</v>
      </c>
      <c r="AG15" s="539">
        <v>85.7</v>
      </c>
      <c r="AH15" s="539">
        <v>85.4</v>
      </c>
      <c r="AI15" s="539">
        <v>85.6</v>
      </c>
      <c r="AJ15" s="539">
        <v>86</v>
      </c>
      <c r="AK15" s="538">
        <v>85.5</v>
      </c>
      <c r="AL15" s="537">
        <v>2</v>
      </c>
      <c r="AM15" s="531" t="s">
        <v>374</v>
      </c>
      <c r="AN15" s="538"/>
      <c r="AO15" s="538"/>
      <c r="AP15" s="538"/>
      <c r="AQ15" s="538"/>
      <c r="AR15" s="538"/>
      <c r="AS15" s="538"/>
      <c r="AT15" s="538"/>
      <c r="AU15" s="538"/>
      <c r="AV15" s="538"/>
      <c r="AW15" s="538"/>
    </row>
    <row r="16" spans="1:49" ht="38.25">
      <c r="A16" s="545" t="s">
        <v>373</v>
      </c>
      <c r="B16" s="545"/>
      <c r="C16" s="539">
        <v>76.400000000000006</v>
      </c>
      <c r="D16" s="539">
        <v>76.7</v>
      </c>
      <c r="E16" s="539">
        <v>77</v>
      </c>
      <c r="F16" s="539">
        <v>77.5</v>
      </c>
      <c r="G16" s="539">
        <v>77.599999999999994</v>
      </c>
      <c r="H16" s="539">
        <v>77.7</v>
      </c>
      <c r="I16" s="539">
        <v>78.2</v>
      </c>
      <c r="J16" s="539">
        <v>78.400000000000006</v>
      </c>
      <c r="K16" s="539">
        <v>78.599999999999994</v>
      </c>
      <c r="L16" s="539">
        <v>78.5</v>
      </c>
      <c r="M16" s="539">
        <v>78.8</v>
      </c>
      <c r="N16" s="539">
        <v>79.3</v>
      </c>
      <c r="O16" s="539">
        <v>79.400000000000006</v>
      </c>
      <c r="P16" s="539">
        <v>79.7</v>
      </c>
      <c r="Q16" s="539">
        <v>79.900000000000006</v>
      </c>
      <c r="R16" s="539">
        <v>80.099999999999994</v>
      </c>
      <c r="S16" s="539">
        <v>80.5</v>
      </c>
      <c r="T16" s="539">
        <v>80.8</v>
      </c>
      <c r="U16" s="539">
        <v>81</v>
      </c>
      <c r="V16" s="539">
        <v>81.2</v>
      </c>
      <c r="W16" s="539">
        <v>81.400000000000006</v>
      </c>
      <c r="X16" s="539">
        <v>81.3</v>
      </c>
      <c r="Y16" s="539">
        <v>81.3</v>
      </c>
      <c r="Z16" s="539">
        <v>81.900000000000006</v>
      </c>
      <c r="AA16" s="539">
        <v>82</v>
      </c>
      <c r="AB16" s="539">
        <v>82.4</v>
      </c>
      <c r="AC16" s="539">
        <v>82.7</v>
      </c>
      <c r="AD16" s="539">
        <v>82.7</v>
      </c>
      <c r="AE16" s="539">
        <v>82.8</v>
      </c>
      <c r="AF16" s="539">
        <v>83</v>
      </c>
      <c r="AG16" s="539">
        <v>83.1</v>
      </c>
      <c r="AH16" s="539">
        <v>83.1</v>
      </c>
      <c r="AI16" s="538">
        <v>83</v>
      </c>
      <c r="AJ16" s="538">
        <v>83.6</v>
      </c>
      <c r="AK16" s="538">
        <v>83.1</v>
      </c>
      <c r="AL16" s="537">
        <v>16</v>
      </c>
      <c r="AM16" s="544" t="s">
        <v>373</v>
      </c>
      <c r="AN16" s="538"/>
      <c r="AO16" s="538"/>
      <c r="AP16" s="538"/>
      <c r="AQ16" s="538"/>
      <c r="AR16" s="538"/>
      <c r="AS16" s="538"/>
      <c r="AT16" s="538"/>
      <c r="AU16" s="538"/>
      <c r="AV16" s="538"/>
      <c r="AW16" s="538"/>
    </row>
    <row r="17" spans="1:49" ht="15" customHeight="1">
      <c r="A17" s="540" t="s">
        <v>372</v>
      </c>
      <c r="B17" s="540"/>
      <c r="C17" s="539">
        <v>77.900000000000006</v>
      </c>
      <c r="D17" s="539">
        <v>78.2</v>
      </c>
      <c r="E17" s="539">
        <v>78</v>
      </c>
      <c r="F17" s="539">
        <v>78.599999999999994</v>
      </c>
      <c r="G17" s="539">
        <v>78.400000000000006</v>
      </c>
      <c r="H17" s="539">
        <v>78.8</v>
      </c>
      <c r="I17" s="539">
        <v>78.599999999999994</v>
      </c>
      <c r="J17" s="539">
        <v>79.3</v>
      </c>
      <c r="K17" s="539">
        <v>79.5</v>
      </c>
      <c r="L17" s="539">
        <v>79.5</v>
      </c>
      <c r="M17" s="539">
        <v>79.8</v>
      </c>
      <c r="N17" s="539">
        <v>79.7</v>
      </c>
      <c r="O17" s="539">
        <v>80.099999999999994</v>
      </c>
      <c r="P17" s="539">
        <v>80.3</v>
      </c>
      <c r="Q17" s="539">
        <v>80.400000000000006</v>
      </c>
      <c r="R17" s="539">
        <v>80.599999999999994</v>
      </c>
      <c r="S17" s="539">
        <v>81</v>
      </c>
      <c r="T17" s="539">
        <v>80.900000000000006</v>
      </c>
      <c r="U17" s="539">
        <v>81.099999999999994</v>
      </c>
      <c r="V17" s="539">
        <v>81.3</v>
      </c>
      <c r="W17" s="539">
        <v>81.900000000000006</v>
      </c>
      <c r="X17" s="539">
        <v>82</v>
      </c>
      <c r="Y17" s="539">
        <v>82</v>
      </c>
      <c r="Z17" s="539">
        <v>82.2</v>
      </c>
      <c r="AA17" s="539">
        <v>82.5</v>
      </c>
      <c r="AB17" s="539">
        <v>82.7</v>
      </c>
      <c r="AC17" s="539">
        <v>82.5</v>
      </c>
      <c r="AD17" s="539">
        <v>83</v>
      </c>
      <c r="AE17" s="539">
        <v>83.3</v>
      </c>
      <c r="AF17" s="539">
        <v>83.3</v>
      </c>
      <c r="AG17" s="539">
        <v>83.6</v>
      </c>
      <c r="AH17" s="539">
        <v>83.4</v>
      </c>
      <c r="AI17" s="538">
        <v>84</v>
      </c>
      <c r="AJ17" s="538">
        <v>84.1</v>
      </c>
      <c r="AK17" s="538">
        <v>83.7</v>
      </c>
      <c r="AL17" s="537">
        <v>10</v>
      </c>
      <c r="AM17" s="531" t="s">
        <v>372</v>
      </c>
      <c r="AN17" s="538"/>
      <c r="AO17" s="538"/>
      <c r="AP17" s="538"/>
      <c r="AQ17" s="538"/>
      <c r="AR17" s="538"/>
      <c r="AS17" s="538"/>
      <c r="AT17" s="538"/>
      <c r="AU17" s="538"/>
      <c r="AV17" s="538"/>
      <c r="AW17" s="538"/>
    </row>
    <row r="18" spans="1:49" ht="15" customHeight="1">
      <c r="A18" s="540" t="s">
        <v>371</v>
      </c>
      <c r="B18" s="540"/>
      <c r="C18" s="539">
        <v>73</v>
      </c>
      <c r="D18" s="539">
        <v>73.3</v>
      </c>
      <c r="E18" s="539">
        <v>73.099999999999994</v>
      </c>
      <c r="F18" s="539">
        <v>73.3</v>
      </c>
      <c r="G18" s="539">
        <v>73.2</v>
      </c>
      <c r="H18" s="539">
        <v>73.3</v>
      </c>
      <c r="I18" s="539">
        <v>73.900000000000006</v>
      </c>
      <c r="J18" s="539">
        <v>74.2</v>
      </c>
      <c r="K18" s="539">
        <v>73.8</v>
      </c>
      <c r="L18" s="539">
        <v>73.8</v>
      </c>
      <c r="M18" s="539">
        <v>74</v>
      </c>
      <c r="N18" s="539">
        <v>74</v>
      </c>
      <c r="O18" s="539">
        <v>74</v>
      </c>
      <c r="P18" s="539">
        <v>74.5</v>
      </c>
      <c r="Q18" s="539">
        <v>74.8</v>
      </c>
      <c r="R18" s="539">
        <v>75</v>
      </c>
      <c r="S18" s="539">
        <v>75.5</v>
      </c>
      <c r="T18" s="539">
        <v>75.599999999999994</v>
      </c>
      <c r="U18" s="539">
        <v>75.599999999999994</v>
      </c>
      <c r="V18" s="539">
        <v>76.2</v>
      </c>
      <c r="W18" s="539">
        <v>76.7</v>
      </c>
      <c r="X18" s="539">
        <v>76.7</v>
      </c>
      <c r="Y18" s="539">
        <v>76.7</v>
      </c>
      <c r="Z18" s="539">
        <v>77.2</v>
      </c>
      <c r="AA18" s="539">
        <v>77.2</v>
      </c>
      <c r="AB18" s="539">
        <v>77.8</v>
      </c>
      <c r="AC18" s="539">
        <v>77.8</v>
      </c>
      <c r="AD18" s="539">
        <v>78.3</v>
      </c>
      <c r="AE18" s="539">
        <v>78.400000000000006</v>
      </c>
      <c r="AF18" s="539">
        <v>78.599999999999994</v>
      </c>
      <c r="AG18" s="539">
        <v>78.7</v>
      </c>
      <c r="AH18" s="539">
        <v>78.7</v>
      </c>
      <c r="AI18" s="538">
        <v>79.099999999999994</v>
      </c>
      <c r="AJ18" s="538">
        <v>79.400000000000006</v>
      </c>
      <c r="AK18" s="538">
        <v>79</v>
      </c>
      <c r="AL18" s="537">
        <v>26</v>
      </c>
      <c r="AM18" s="531" t="s">
        <v>371</v>
      </c>
      <c r="AN18" s="538"/>
      <c r="AO18" s="538"/>
      <c r="AP18" s="538"/>
      <c r="AQ18" s="538"/>
      <c r="AR18" s="538"/>
      <c r="AS18" s="538"/>
      <c r="AT18" s="538"/>
      <c r="AU18" s="538"/>
      <c r="AV18" s="538"/>
      <c r="AW18" s="538"/>
    </row>
    <row r="19" spans="1:49">
      <c r="A19" s="540" t="s">
        <v>370</v>
      </c>
      <c r="B19" s="540"/>
      <c r="C19" s="543"/>
      <c r="D19" s="539"/>
      <c r="E19" s="539"/>
      <c r="F19" s="539"/>
      <c r="G19" s="539"/>
      <c r="H19" s="539">
        <v>76.400000000000006</v>
      </c>
      <c r="I19" s="539">
        <v>77.3</v>
      </c>
      <c r="J19" s="539">
        <v>77.3</v>
      </c>
      <c r="K19" s="539">
        <v>77.2</v>
      </c>
      <c r="L19" s="539">
        <v>77.7</v>
      </c>
      <c r="M19" s="539">
        <v>77.900000000000006</v>
      </c>
      <c r="N19" s="539">
        <v>78.3</v>
      </c>
      <c r="O19" s="539">
        <v>78.099999999999994</v>
      </c>
      <c r="P19" s="539">
        <v>78.599999999999994</v>
      </c>
      <c r="Q19" s="539">
        <v>78.3</v>
      </c>
      <c r="R19" s="539">
        <v>78.7</v>
      </c>
      <c r="S19" s="539">
        <v>78.7</v>
      </c>
      <c r="T19" s="539">
        <v>79.099999999999994</v>
      </c>
      <c r="U19" s="539">
        <v>78.900000000000006</v>
      </c>
      <c r="V19" s="539">
        <v>79.2</v>
      </c>
      <c r="W19" s="539">
        <v>79.900000000000006</v>
      </c>
      <c r="X19" s="539">
        <v>80.400000000000006</v>
      </c>
      <c r="Y19" s="539">
        <v>80.7</v>
      </c>
      <c r="Z19" s="539">
        <v>81.099999999999994</v>
      </c>
      <c r="AA19" s="539">
        <v>81.3</v>
      </c>
      <c r="AB19" s="539">
        <v>81.7</v>
      </c>
      <c r="AC19" s="539">
        <v>82.1</v>
      </c>
      <c r="AD19" s="539">
        <v>82.4</v>
      </c>
      <c r="AE19" s="539">
        <v>82.7</v>
      </c>
      <c r="AF19" s="539">
        <v>83.1</v>
      </c>
      <c r="AG19" s="539">
        <v>83</v>
      </c>
      <c r="AH19" s="539">
        <v>83.1</v>
      </c>
      <c r="AI19" s="538">
        <v>83.1</v>
      </c>
      <c r="AJ19" s="538">
        <v>83.5</v>
      </c>
      <c r="AK19" s="538">
        <v>83.4</v>
      </c>
      <c r="AL19" s="537">
        <v>13</v>
      </c>
      <c r="AM19" s="531" t="s">
        <v>370</v>
      </c>
      <c r="AN19" s="538"/>
      <c r="AO19" s="538"/>
      <c r="AP19" s="538"/>
      <c r="AQ19" s="538"/>
      <c r="AR19" s="538"/>
      <c r="AS19" s="538"/>
      <c r="AT19" s="538"/>
      <c r="AU19" s="538"/>
      <c r="AV19" s="538"/>
      <c r="AW19" s="538"/>
    </row>
    <row r="20" spans="1:49" ht="15" customHeight="1">
      <c r="A20" s="540" t="s">
        <v>369</v>
      </c>
      <c r="B20" s="540"/>
      <c r="C20" s="543"/>
      <c r="D20" s="539"/>
      <c r="E20" s="539"/>
      <c r="F20" s="539"/>
      <c r="G20" s="539">
        <v>78.8</v>
      </c>
      <c r="H20" s="539">
        <v>79.099999999999994</v>
      </c>
      <c r="I20" s="539">
        <v>79.599999999999994</v>
      </c>
      <c r="J20" s="539">
        <v>79.7</v>
      </c>
      <c r="K20" s="539">
        <v>80.2</v>
      </c>
      <c r="L20" s="539">
        <v>80.3</v>
      </c>
      <c r="M20" s="539">
        <v>80.400000000000006</v>
      </c>
      <c r="N20" s="539">
        <v>80.8</v>
      </c>
      <c r="O20" s="539">
        <v>81</v>
      </c>
      <c r="P20" s="539">
        <v>81.2</v>
      </c>
      <c r="Q20" s="539">
        <v>81.5</v>
      </c>
      <c r="R20" s="539">
        <v>81.8</v>
      </c>
      <c r="S20" s="539">
        <v>82</v>
      </c>
      <c r="T20" s="539">
        <v>82.1</v>
      </c>
      <c r="U20" s="539">
        <v>82.6</v>
      </c>
      <c r="V20" s="539">
        <v>82.8</v>
      </c>
      <c r="W20" s="539">
        <v>83.2</v>
      </c>
      <c r="X20" s="539">
        <v>83.2</v>
      </c>
      <c r="Y20" s="539">
        <v>82.8</v>
      </c>
      <c r="Z20" s="539">
        <v>83.7</v>
      </c>
      <c r="AA20" s="539">
        <v>83.6</v>
      </c>
      <c r="AB20" s="539">
        <v>84.1</v>
      </c>
      <c r="AC20" s="539">
        <v>84.2</v>
      </c>
      <c r="AD20" s="539">
        <v>84.2</v>
      </c>
      <c r="AE20" s="539">
        <v>84.3</v>
      </c>
      <c r="AF20" s="539">
        <v>84.7</v>
      </c>
      <c r="AG20" s="539">
        <v>84.8</v>
      </c>
      <c r="AH20" s="539">
        <v>84.8</v>
      </c>
      <c r="AI20" s="538">
        <v>85.2</v>
      </c>
      <c r="AJ20" s="538">
        <v>85.6</v>
      </c>
      <c r="AK20" s="538">
        <v>84.9</v>
      </c>
      <c r="AL20" s="537">
        <v>3</v>
      </c>
      <c r="AM20" s="531" t="s">
        <v>369</v>
      </c>
      <c r="AN20" s="538"/>
      <c r="AO20" s="538"/>
      <c r="AP20" s="538"/>
      <c r="AQ20" s="538"/>
      <c r="AR20" s="538"/>
      <c r="AS20" s="538"/>
      <c r="AT20" s="538"/>
      <c r="AU20" s="538"/>
      <c r="AV20" s="538"/>
      <c r="AW20" s="538"/>
    </row>
    <row r="21" spans="1:49" ht="15" customHeight="1">
      <c r="A21" s="540" t="s">
        <v>368</v>
      </c>
      <c r="B21" s="540"/>
      <c r="C21" s="543"/>
      <c r="D21" s="539"/>
      <c r="E21" s="539"/>
      <c r="F21" s="539"/>
      <c r="G21" s="539"/>
      <c r="H21" s="539"/>
      <c r="I21" s="539"/>
      <c r="J21" s="539"/>
      <c r="K21" s="539"/>
      <c r="L21" s="539"/>
      <c r="M21" s="539"/>
      <c r="N21" s="539"/>
      <c r="O21" s="539"/>
      <c r="P21" s="539"/>
      <c r="Q21" s="539"/>
      <c r="R21" s="539"/>
      <c r="S21" s="539"/>
      <c r="T21" s="539"/>
      <c r="U21" s="539"/>
      <c r="V21" s="539"/>
      <c r="W21" s="539"/>
      <c r="X21" s="539">
        <v>75.8</v>
      </c>
      <c r="Y21" s="539">
        <v>75.7</v>
      </c>
      <c r="Z21" s="539">
        <v>76</v>
      </c>
      <c r="AA21" s="539">
        <v>76.3</v>
      </c>
      <c r="AB21" s="539">
        <v>76.099999999999994</v>
      </c>
      <c r="AC21" s="539">
        <v>76.2</v>
      </c>
      <c r="AD21" s="539">
        <v>77.5</v>
      </c>
      <c r="AE21" s="539">
        <v>77.7</v>
      </c>
      <c r="AF21" s="539">
        <v>78</v>
      </c>
      <c r="AG21" s="539">
        <v>78.8</v>
      </c>
      <c r="AH21" s="539">
        <v>78.900000000000006</v>
      </c>
      <c r="AI21" s="538">
        <v>78.900000000000006</v>
      </c>
      <c r="AJ21" s="538">
        <v>79.400000000000006</v>
      </c>
      <c r="AK21" s="538">
        <v>79.5</v>
      </c>
      <c r="AL21" s="537">
        <v>25</v>
      </c>
      <c r="AM21" s="531" t="s">
        <v>368</v>
      </c>
      <c r="AN21" s="538"/>
      <c r="AO21" s="538"/>
      <c r="AP21" s="538"/>
      <c r="AQ21" s="538"/>
      <c r="AR21" s="538"/>
      <c r="AS21" s="538"/>
      <c r="AT21" s="538"/>
      <c r="AU21" s="538"/>
      <c r="AV21" s="538"/>
      <c r="AW21" s="538"/>
    </row>
    <row r="22" spans="1:49" ht="15" customHeight="1">
      <c r="A22" s="540" t="s">
        <v>367</v>
      </c>
      <c r="B22" s="540"/>
      <c r="C22" s="539">
        <v>75.400000000000006</v>
      </c>
      <c r="D22" s="539">
        <v>75.8</v>
      </c>
      <c r="E22" s="539">
        <v>75.7</v>
      </c>
      <c r="F22" s="539">
        <v>75.3</v>
      </c>
      <c r="G22" s="539">
        <v>75.3</v>
      </c>
      <c r="H22" s="539">
        <v>76.400000000000006</v>
      </c>
      <c r="I22" s="539">
        <v>76.3</v>
      </c>
      <c r="J22" s="539">
        <v>76.3</v>
      </c>
      <c r="K22" s="539">
        <v>76.3</v>
      </c>
      <c r="L22" s="539">
        <v>76.3</v>
      </c>
      <c r="M22" s="539">
        <v>76</v>
      </c>
      <c r="N22" s="539">
        <v>76</v>
      </c>
      <c r="O22" s="539">
        <v>75</v>
      </c>
      <c r="P22" s="539">
        <v>74.900000000000006</v>
      </c>
      <c r="Q22" s="539">
        <v>75.099999999999994</v>
      </c>
      <c r="R22" s="539">
        <v>75.900000000000006</v>
      </c>
      <c r="S22" s="539">
        <v>76.599999999999994</v>
      </c>
      <c r="T22" s="539">
        <v>76.7</v>
      </c>
      <c r="U22" s="539">
        <v>77</v>
      </c>
      <c r="V22" s="539">
        <v>77.400000000000006</v>
      </c>
      <c r="W22" s="539">
        <v>77.400000000000006</v>
      </c>
      <c r="X22" s="539">
        <v>77.400000000000006</v>
      </c>
      <c r="Y22" s="539">
        <v>77.7</v>
      </c>
      <c r="Z22" s="539">
        <v>77.7</v>
      </c>
      <c r="AA22" s="539">
        <v>77.400000000000006</v>
      </c>
      <c r="AB22" s="539">
        <v>77.099999999999994</v>
      </c>
      <c r="AC22" s="539">
        <v>77.2</v>
      </c>
      <c r="AD22" s="539">
        <v>77.599999999999994</v>
      </c>
      <c r="AE22" s="539">
        <v>78.7</v>
      </c>
      <c r="AF22" s="539">
        <v>78.900000000000006</v>
      </c>
      <c r="AG22" s="539">
        <v>79.3</v>
      </c>
      <c r="AH22" s="539">
        <v>79.599999999999994</v>
      </c>
      <c r="AI22" s="538">
        <v>79.599999999999994</v>
      </c>
      <c r="AJ22" s="538">
        <v>80.099999999999994</v>
      </c>
      <c r="AK22" s="538">
        <v>79.7</v>
      </c>
      <c r="AL22" s="537">
        <v>24</v>
      </c>
      <c r="AM22" s="531" t="s">
        <v>367</v>
      </c>
      <c r="AN22" s="538"/>
      <c r="AO22" s="538"/>
      <c r="AP22" s="538"/>
      <c r="AQ22" s="538"/>
      <c r="AR22" s="538"/>
      <c r="AS22" s="538"/>
      <c r="AT22" s="538"/>
      <c r="AU22" s="538"/>
      <c r="AV22" s="538"/>
      <c r="AW22" s="538"/>
    </row>
    <row r="23" spans="1:49" ht="15" customHeight="1">
      <c r="A23" s="540" t="s">
        <v>366</v>
      </c>
      <c r="B23" s="540"/>
      <c r="C23" s="539">
        <v>76.3</v>
      </c>
      <c r="D23" s="539">
        <v>76.400000000000006</v>
      </c>
      <c r="E23" s="539">
        <v>77.099999999999994</v>
      </c>
      <c r="F23" s="539">
        <v>76.900000000000006</v>
      </c>
      <c r="G23" s="539">
        <v>77.3</v>
      </c>
      <c r="H23" s="539">
        <v>78.7</v>
      </c>
      <c r="I23" s="539">
        <v>77.900000000000006</v>
      </c>
      <c r="J23" s="539">
        <v>79</v>
      </c>
      <c r="K23" s="539">
        <v>78.400000000000006</v>
      </c>
      <c r="L23" s="539">
        <v>78.7</v>
      </c>
      <c r="M23" s="539">
        <v>79.3</v>
      </c>
      <c r="N23" s="539">
        <v>78.599999999999994</v>
      </c>
      <c r="O23" s="539">
        <v>79.599999999999994</v>
      </c>
      <c r="P23" s="539">
        <v>79.900000000000006</v>
      </c>
      <c r="Q23" s="539">
        <v>80.599999999999994</v>
      </c>
      <c r="R23" s="539">
        <v>80.2</v>
      </c>
      <c r="S23" s="539">
        <v>80</v>
      </c>
      <c r="T23" s="539">
        <v>80.8</v>
      </c>
      <c r="U23" s="539">
        <v>81.400000000000006</v>
      </c>
      <c r="V23" s="539">
        <v>81.3</v>
      </c>
      <c r="W23" s="539">
        <v>80.7</v>
      </c>
      <c r="X23" s="539">
        <v>81.5</v>
      </c>
      <c r="Y23" s="539">
        <v>80.8</v>
      </c>
      <c r="Z23" s="539">
        <v>82.4</v>
      </c>
      <c r="AA23" s="539">
        <v>82.3</v>
      </c>
      <c r="AB23" s="539">
        <v>81.900000000000006</v>
      </c>
      <c r="AC23" s="539">
        <v>82.2</v>
      </c>
      <c r="AD23" s="539">
        <v>83.1</v>
      </c>
      <c r="AE23" s="539">
        <v>83.3</v>
      </c>
      <c r="AF23" s="539">
        <v>83.5</v>
      </c>
      <c r="AG23" s="539">
        <v>83.6</v>
      </c>
      <c r="AH23" s="539">
        <v>83.8</v>
      </c>
      <c r="AI23" s="538">
        <v>83.9</v>
      </c>
      <c r="AJ23" s="538">
        <v>85.2</v>
      </c>
      <c r="AK23" s="538">
        <v>84.7</v>
      </c>
      <c r="AL23" s="537">
        <v>4</v>
      </c>
      <c r="AM23" s="531" t="s">
        <v>366</v>
      </c>
      <c r="AN23" s="538"/>
      <c r="AO23" s="538"/>
      <c r="AP23" s="538"/>
      <c r="AQ23" s="538"/>
      <c r="AR23" s="538"/>
      <c r="AS23" s="538"/>
      <c r="AT23" s="538"/>
      <c r="AU23" s="538"/>
      <c r="AV23" s="538"/>
      <c r="AW23" s="538"/>
    </row>
    <row r="24" spans="1:49">
      <c r="A24" s="540" t="s">
        <v>365</v>
      </c>
      <c r="B24" s="540"/>
      <c r="C24" s="539">
        <v>73.900000000000006</v>
      </c>
      <c r="D24" s="543"/>
      <c r="E24" s="539"/>
      <c r="F24" s="539"/>
      <c r="G24" s="539"/>
      <c r="H24" s="539"/>
      <c r="I24" s="539"/>
      <c r="J24" s="539"/>
      <c r="K24" s="539"/>
      <c r="L24" s="539"/>
      <c r="M24" s="539"/>
      <c r="N24" s="539"/>
      <c r="O24" s="539"/>
      <c r="P24" s="539"/>
      <c r="Q24" s="539">
        <v>79.8</v>
      </c>
      <c r="R24" s="539">
        <v>79.8</v>
      </c>
      <c r="S24" s="539">
        <v>80.3</v>
      </c>
      <c r="T24" s="539">
        <v>80.2</v>
      </c>
      <c r="U24" s="539">
        <v>79.599999999999994</v>
      </c>
      <c r="V24" s="539">
        <v>80.5</v>
      </c>
      <c r="W24" s="539">
        <v>81.2</v>
      </c>
      <c r="X24" s="539">
        <v>81.3</v>
      </c>
      <c r="Y24" s="539">
        <v>80.8</v>
      </c>
      <c r="Z24" s="539">
        <v>81.2</v>
      </c>
      <c r="AA24" s="539">
        <v>81.400000000000006</v>
      </c>
      <c r="AB24" s="539">
        <v>82</v>
      </c>
      <c r="AC24" s="539">
        <v>82.2</v>
      </c>
      <c r="AD24" s="539">
        <v>82.3</v>
      </c>
      <c r="AE24" s="539">
        <v>82.7</v>
      </c>
      <c r="AF24" s="539">
        <v>83.6</v>
      </c>
      <c r="AG24" s="539">
        <v>83</v>
      </c>
      <c r="AH24" s="539">
        <v>83</v>
      </c>
      <c r="AI24" s="538">
        <v>84</v>
      </c>
      <c r="AJ24" s="538">
        <v>84.2</v>
      </c>
      <c r="AK24" s="538">
        <v>84</v>
      </c>
      <c r="AL24" s="537">
        <v>8</v>
      </c>
      <c r="AM24" s="531" t="s">
        <v>365</v>
      </c>
      <c r="AN24" s="538"/>
      <c r="AO24" s="538"/>
      <c r="AP24" s="538"/>
      <c r="AQ24" s="538"/>
      <c r="AR24" s="538"/>
      <c r="AS24" s="538"/>
      <c r="AT24" s="538"/>
      <c r="AU24" s="538"/>
      <c r="AV24" s="538"/>
      <c r="AW24" s="538"/>
    </row>
    <row r="25" spans="1:49" s="540" customFormat="1" ht="12.75">
      <c r="A25" s="540" t="s">
        <v>364</v>
      </c>
      <c r="C25" s="543"/>
      <c r="D25" s="539"/>
      <c r="E25" s="539"/>
      <c r="F25" s="539"/>
      <c r="G25" s="539">
        <v>79.8</v>
      </c>
      <c r="H25" s="539">
        <v>79.7</v>
      </c>
      <c r="I25" s="539">
        <v>80.3</v>
      </c>
      <c r="J25" s="539">
        <v>80.400000000000006</v>
      </c>
      <c r="K25" s="539">
        <v>80.099999999999994</v>
      </c>
      <c r="L25" s="539">
        <v>80.2</v>
      </c>
      <c r="M25" s="539">
        <v>80.3</v>
      </c>
      <c r="N25" s="539">
        <v>80.400000000000006</v>
      </c>
      <c r="O25" s="539">
        <v>80.099999999999994</v>
      </c>
      <c r="P25" s="539">
        <v>80.400000000000006</v>
      </c>
      <c r="Q25" s="539">
        <v>80.5</v>
      </c>
      <c r="R25" s="539">
        <v>80.5</v>
      </c>
      <c r="S25" s="539">
        <v>80.7</v>
      </c>
      <c r="T25" s="539">
        <v>80.8</v>
      </c>
      <c r="U25" s="539">
        <v>80.5</v>
      </c>
      <c r="V25" s="539">
        <v>80.7</v>
      </c>
      <c r="W25" s="539">
        <v>80.8</v>
      </c>
      <c r="X25" s="539">
        <v>80.7</v>
      </c>
      <c r="Y25" s="539">
        <v>81</v>
      </c>
      <c r="Z25" s="539">
        <v>81.5</v>
      </c>
      <c r="AA25" s="539">
        <v>81.7</v>
      </c>
      <c r="AB25" s="539">
        <v>82</v>
      </c>
      <c r="AC25" s="539">
        <v>82.5</v>
      </c>
      <c r="AD25" s="539">
        <v>82.5</v>
      </c>
      <c r="AE25" s="539">
        <v>82.9</v>
      </c>
      <c r="AF25" s="539">
        <v>83</v>
      </c>
      <c r="AG25" s="539">
        <v>83.1</v>
      </c>
      <c r="AH25" s="539">
        <v>83</v>
      </c>
      <c r="AI25" s="538">
        <v>83.2</v>
      </c>
      <c r="AJ25" s="538">
        <v>83.5</v>
      </c>
      <c r="AK25" s="538">
        <v>83.2</v>
      </c>
      <c r="AL25" s="537">
        <v>15</v>
      </c>
      <c r="AM25" s="531" t="s">
        <v>364</v>
      </c>
      <c r="AN25" s="538"/>
      <c r="AO25" s="538"/>
      <c r="AP25" s="538"/>
      <c r="AQ25" s="538"/>
      <c r="AR25" s="538"/>
      <c r="AS25" s="538"/>
      <c r="AT25" s="538"/>
      <c r="AU25" s="538"/>
      <c r="AV25" s="538"/>
      <c r="AW25" s="538"/>
    </row>
    <row r="26" spans="1:49" ht="15" customHeight="1">
      <c r="A26" s="540" t="s">
        <v>363</v>
      </c>
      <c r="B26" s="540"/>
      <c r="C26" s="543"/>
      <c r="D26" s="539"/>
      <c r="E26" s="539"/>
      <c r="F26" s="539"/>
      <c r="G26" s="539"/>
      <c r="H26" s="539"/>
      <c r="I26" s="539"/>
      <c r="J26" s="539"/>
      <c r="K26" s="539"/>
      <c r="L26" s="539">
        <v>75.3</v>
      </c>
      <c r="M26" s="539">
        <v>75.099999999999994</v>
      </c>
      <c r="N26" s="539">
        <v>75.599999999999994</v>
      </c>
      <c r="O26" s="539">
        <v>75.900000000000006</v>
      </c>
      <c r="P26" s="539">
        <v>76.099999999999994</v>
      </c>
      <c r="Q26" s="539">
        <v>76.400000000000006</v>
      </c>
      <c r="R26" s="539">
        <v>76.599999999999994</v>
      </c>
      <c r="S26" s="539">
        <v>77</v>
      </c>
      <c r="T26" s="539">
        <v>77.400000000000006</v>
      </c>
      <c r="U26" s="539">
        <v>77.5</v>
      </c>
      <c r="V26" s="539">
        <v>78</v>
      </c>
      <c r="W26" s="539">
        <v>78.400000000000006</v>
      </c>
      <c r="X26" s="539">
        <v>78.8</v>
      </c>
      <c r="Y26" s="539">
        <v>78.8</v>
      </c>
      <c r="Z26" s="539">
        <v>79.2</v>
      </c>
      <c r="AA26" s="539">
        <v>79.3</v>
      </c>
      <c r="AB26" s="539">
        <v>79.7</v>
      </c>
      <c r="AC26" s="539">
        <v>79.8</v>
      </c>
      <c r="AD26" s="539">
        <v>80</v>
      </c>
      <c r="AE26" s="539">
        <v>80.099999999999994</v>
      </c>
      <c r="AF26" s="539">
        <v>80.7</v>
      </c>
      <c r="AG26" s="539">
        <v>81.099999999999994</v>
      </c>
      <c r="AH26" s="539">
        <v>81.099999999999994</v>
      </c>
      <c r="AI26" s="538">
        <v>81.2</v>
      </c>
      <c r="AJ26" s="538">
        <v>81.7</v>
      </c>
      <c r="AK26" s="538">
        <v>81.599999999999994</v>
      </c>
      <c r="AL26" s="537">
        <v>20</v>
      </c>
      <c r="AM26" s="531" t="s">
        <v>363</v>
      </c>
      <c r="AN26" s="538"/>
      <c r="AO26" s="538"/>
      <c r="AP26" s="538"/>
      <c r="AQ26" s="538"/>
      <c r="AR26" s="538"/>
      <c r="AS26" s="538"/>
      <c r="AT26" s="538"/>
      <c r="AU26" s="538"/>
      <c r="AV26" s="538"/>
      <c r="AW26" s="538"/>
    </row>
    <row r="27" spans="1:49" ht="15" customHeight="1">
      <c r="A27" s="540" t="s">
        <v>362</v>
      </c>
      <c r="B27" s="540"/>
      <c r="C27" s="539">
        <v>75.2</v>
      </c>
      <c r="D27" s="539">
        <v>76</v>
      </c>
      <c r="E27" s="539">
        <v>75.8</v>
      </c>
      <c r="F27" s="539">
        <v>76.2</v>
      </c>
      <c r="G27" s="539">
        <v>76.5</v>
      </c>
      <c r="H27" s="539">
        <v>76.8</v>
      </c>
      <c r="I27" s="539">
        <v>77.2</v>
      </c>
      <c r="J27" s="539">
        <v>77.3</v>
      </c>
      <c r="K27" s="539">
        <v>77.900000000000006</v>
      </c>
      <c r="L27" s="539">
        <v>77.5</v>
      </c>
      <c r="M27" s="539">
        <v>77.7</v>
      </c>
      <c r="N27" s="539">
        <v>78.400000000000006</v>
      </c>
      <c r="O27" s="539">
        <v>78.099999999999994</v>
      </c>
      <c r="P27" s="539">
        <v>79</v>
      </c>
      <c r="Q27" s="539">
        <v>79</v>
      </c>
      <c r="R27" s="539">
        <v>79</v>
      </c>
      <c r="S27" s="539">
        <v>79.400000000000006</v>
      </c>
      <c r="T27" s="539">
        <v>79.599999999999994</v>
      </c>
      <c r="U27" s="539">
        <v>79.8</v>
      </c>
      <c r="V27" s="539">
        <v>80.400000000000006</v>
      </c>
      <c r="W27" s="539">
        <v>80.7</v>
      </c>
      <c r="X27" s="539">
        <v>80.8</v>
      </c>
      <c r="Y27" s="539">
        <v>80.8</v>
      </c>
      <c r="Z27" s="539">
        <v>81.8</v>
      </c>
      <c r="AA27" s="539">
        <v>81.5</v>
      </c>
      <c r="AB27" s="539">
        <v>82.5</v>
      </c>
      <c r="AC27" s="539">
        <v>82.5</v>
      </c>
      <c r="AD27" s="539">
        <v>82.7</v>
      </c>
      <c r="AE27" s="539">
        <v>82.8</v>
      </c>
      <c r="AF27" s="539">
        <v>83.2</v>
      </c>
      <c r="AG27" s="539">
        <v>83.8</v>
      </c>
      <c r="AH27" s="539">
        <v>83.6</v>
      </c>
      <c r="AI27" s="538">
        <v>84</v>
      </c>
      <c r="AJ27" s="538">
        <v>84.4</v>
      </c>
      <c r="AK27" s="538">
        <v>84.3</v>
      </c>
      <c r="AL27" s="537">
        <v>6</v>
      </c>
      <c r="AM27" s="531" t="s">
        <v>362</v>
      </c>
      <c r="AN27" s="538"/>
      <c r="AO27" s="538"/>
      <c r="AP27" s="538"/>
      <c r="AQ27" s="538"/>
      <c r="AR27" s="538"/>
      <c r="AS27" s="538"/>
      <c r="AT27" s="538"/>
      <c r="AU27" s="538"/>
      <c r="AV27" s="538"/>
      <c r="AW27" s="538"/>
    </row>
    <row r="28" spans="1:49" s="526" customFormat="1" ht="12.75">
      <c r="A28" s="540" t="s">
        <v>361</v>
      </c>
      <c r="B28" s="540"/>
      <c r="C28" s="539">
        <v>72.400000000000006</v>
      </c>
      <c r="D28" s="539">
        <v>72.5</v>
      </c>
      <c r="E28" s="539">
        <v>72.599999999999994</v>
      </c>
      <c r="F28" s="539">
        <v>72.7</v>
      </c>
      <c r="G28" s="539">
        <v>72.3</v>
      </c>
      <c r="H28" s="539">
        <v>72.8</v>
      </c>
      <c r="I28" s="539">
        <v>72</v>
      </c>
      <c r="J28" s="539">
        <v>72.400000000000006</v>
      </c>
      <c r="K28" s="539">
        <v>72.7</v>
      </c>
      <c r="L28" s="539">
        <v>73.099999999999994</v>
      </c>
      <c r="M28" s="539">
        <v>73.5</v>
      </c>
      <c r="N28" s="539">
        <v>73.2</v>
      </c>
      <c r="O28" s="539">
        <v>73.400000000000006</v>
      </c>
      <c r="P28" s="539">
        <v>73.3</v>
      </c>
      <c r="Q28" s="539">
        <v>73.5</v>
      </c>
      <c r="R28" s="539">
        <v>72.8</v>
      </c>
      <c r="S28" s="539">
        <v>73.3</v>
      </c>
      <c r="T28" s="539">
        <v>73.8</v>
      </c>
      <c r="U28" s="539">
        <v>74.2</v>
      </c>
      <c r="V28" s="539">
        <v>74.8</v>
      </c>
      <c r="W28" s="539">
        <v>74.900000000000006</v>
      </c>
      <c r="X28" s="539">
        <v>74.599999999999994</v>
      </c>
      <c r="Y28" s="539">
        <v>74.8</v>
      </c>
      <c r="Z28" s="539">
        <v>75.099999999999994</v>
      </c>
      <c r="AA28" s="539">
        <v>75.400000000000006</v>
      </c>
      <c r="AB28" s="539">
        <v>76.099999999999994</v>
      </c>
      <c r="AC28" s="539">
        <v>76.8</v>
      </c>
      <c r="AD28" s="539">
        <v>77.5</v>
      </c>
      <c r="AE28" s="539">
        <v>77.7</v>
      </c>
      <c r="AF28" s="539">
        <v>77.7</v>
      </c>
      <c r="AG28" s="539">
        <v>78.2</v>
      </c>
      <c r="AH28" s="539">
        <v>78.099999999999994</v>
      </c>
      <c r="AI28" s="538">
        <v>78.7</v>
      </c>
      <c r="AJ28" s="538">
        <v>78.7</v>
      </c>
      <c r="AK28" s="538">
        <v>78.7</v>
      </c>
      <c r="AL28" s="537">
        <v>27</v>
      </c>
      <c r="AM28" s="531" t="s">
        <v>361</v>
      </c>
      <c r="AN28" s="538"/>
      <c r="AO28" s="538"/>
      <c r="AP28" s="538"/>
      <c r="AQ28" s="538"/>
      <c r="AR28" s="538"/>
      <c r="AS28" s="538"/>
      <c r="AT28" s="538"/>
      <c r="AU28" s="538"/>
      <c r="AV28" s="538"/>
      <c r="AW28" s="538"/>
    </row>
    <row r="29" spans="1:49" ht="15" customHeight="1">
      <c r="A29" s="540" t="s">
        <v>4</v>
      </c>
      <c r="B29" s="540"/>
      <c r="C29" s="542">
        <v>75.3</v>
      </c>
      <c r="D29" s="542">
        <v>75.5</v>
      </c>
      <c r="E29" s="542">
        <v>75.599999999999994</v>
      </c>
      <c r="F29" s="542">
        <v>75.8</v>
      </c>
      <c r="G29" s="542">
        <v>76</v>
      </c>
      <c r="H29" s="542">
        <v>76.2</v>
      </c>
      <c r="I29" s="542">
        <v>76.5</v>
      </c>
      <c r="J29" s="542">
        <v>76.5</v>
      </c>
      <c r="K29" s="542">
        <v>76.599999999999994</v>
      </c>
      <c r="L29" s="542">
        <v>76.7</v>
      </c>
      <c r="M29" s="542">
        <v>77.099999999999994</v>
      </c>
      <c r="N29" s="542">
        <v>77.099999999999994</v>
      </c>
      <c r="O29" s="542">
        <v>77.3</v>
      </c>
      <c r="P29" s="542">
        <v>77.400000000000006</v>
      </c>
      <c r="Q29" s="542">
        <v>77.7</v>
      </c>
      <c r="R29" s="542">
        <v>77.900000000000006</v>
      </c>
      <c r="S29" s="542">
        <v>78</v>
      </c>
      <c r="T29" s="542">
        <v>78.2</v>
      </c>
      <c r="U29" s="542">
        <v>78.400000000000006</v>
      </c>
      <c r="V29" s="542">
        <v>78.599999999999994</v>
      </c>
      <c r="W29" s="542">
        <v>78.8</v>
      </c>
      <c r="X29" s="542">
        <v>78.900000000000006</v>
      </c>
      <c r="Y29" s="542">
        <v>79.099999999999994</v>
      </c>
      <c r="Z29" s="542">
        <v>79.2</v>
      </c>
      <c r="AA29" s="542">
        <v>79.5</v>
      </c>
      <c r="AB29" s="542">
        <v>79.7</v>
      </c>
      <c r="AC29" s="542">
        <v>79.8</v>
      </c>
      <c r="AD29" s="542">
        <v>80.099999999999994</v>
      </c>
      <c r="AE29" s="542">
        <v>80.3</v>
      </c>
      <c r="AF29" s="542">
        <v>80.599999999999994</v>
      </c>
      <c r="AG29" s="542">
        <v>80.8</v>
      </c>
      <c r="AH29" s="542">
        <v>80.900000000000006</v>
      </c>
      <c r="AI29" s="538">
        <v>81.099999999999994</v>
      </c>
      <c r="AJ29" s="538">
        <v>81.099999999999994</v>
      </c>
      <c r="AK29" s="538">
        <v>81.2</v>
      </c>
      <c r="AL29" s="556" t="s">
        <v>360</v>
      </c>
      <c r="AM29" s="531" t="s">
        <v>4</v>
      </c>
      <c r="AN29" s="538"/>
      <c r="AO29" s="538"/>
      <c r="AP29" s="538"/>
      <c r="AQ29" s="538"/>
      <c r="AR29" s="538"/>
      <c r="AS29" s="538"/>
      <c r="AT29" s="538"/>
      <c r="AU29" s="538"/>
      <c r="AV29" s="538"/>
      <c r="AW29" s="538"/>
    </row>
    <row r="30" spans="1:49" ht="15" customHeight="1">
      <c r="A30" s="540" t="s">
        <v>359</v>
      </c>
      <c r="B30" s="540"/>
      <c r="C30" s="539">
        <v>74.900000000000006</v>
      </c>
      <c r="D30" s="539">
        <v>74.900000000000006</v>
      </c>
      <c r="E30" s="539">
        <v>74.7</v>
      </c>
      <c r="F30" s="539">
        <v>75.099999999999994</v>
      </c>
      <c r="G30" s="539">
        <v>75</v>
      </c>
      <c r="H30" s="539">
        <v>75.099999999999994</v>
      </c>
      <c r="I30" s="539">
        <v>75.400000000000006</v>
      </c>
      <c r="J30" s="539">
        <v>75.7</v>
      </c>
      <c r="K30" s="539">
        <v>75.599999999999994</v>
      </c>
      <c r="L30" s="539">
        <v>75.7</v>
      </c>
      <c r="M30" s="539">
        <v>75.5</v>
      </c>
      <c r="N30" s="539">
        <v>76</v>
      </c>
      <c r="O30" s="539">
        <v>76.3</v>
      </c>
      <c r="P30" s="539">
        <v>76.7</v>
      </c>
      <c r="Q30" s="539">
        <v>76.5</v>
      </c>
      <c r="R30" s="539">
        <v>77</v>
      </c>
      <c r="S30" s="539">
        <v>76.900000000000006</v>
      </c>
      <c r="T30" s="539">
        <v>77</v>
      </c>
      <c r="U30" s="539">
        <v>77.400000000000006</v>
      </c>
      <c r="V30" s="539">
        <v>77.5</v>
      </c>
      <c r="W30" s="539">
        <v>77.7</v>
      </c>
      <c r="X30" s="539">
        <v>77.7</v>
      </c>
      <c r="Y30" s="539">
        <v>77.7</v>
      </c>
      <c r="Z30" s="539">
        <v>78</v>
      </c>
      <c r="AA30" s="539">
        <v>78.099999999999994</v>
      </c>
      <c r="AB30" s="539">
        <v>78.400000000000006</v>
      </c>
      <c r="AC30" s="539">
        <v>78.400000000000006</v>
      </c>
      <c r="AD30" s="539">
        <v>79</v>
      </c>
      <c r="AE30" s="539">
        <v>79.099999999999994</v>
      </c>
      <c r="AF30" s="539">
        <v>79.3</v>
      </c>
      <c r="AG30" s="539">
        <v>79.8</v>
      </c>
      <c r="AH30" s="539">
        <v>79.900000000000006</v>
      </c>
      <c r="AI30" s="538">
        <v>80.099999999999994</v>
      </c>
      <c r="AJ30" s="538">
        <v>80.5</v>
      </c>
      <c r="AK30" s="538">
        <v>80.2</v>
      </c>
      <c r="AL30" s="537">
        <v>23</v>
      </c>
      <c r="AM30" s="531" t="s">
        <v>359</v>
      </c>
      <c r="AN30" s="538"/>
      <c r="AO30" s="538"/>
      <c r="AP30" s="538"/>
      <c r="AQ30" s="538"/>
      <c r="AR30" s="538"/>
      <c r="AS30" s="538"/>
      <c r="AT30" s="538"/>
      <c r="AU30" s="538"/>
      <c r="AV30" s="538"/>
      <c r="AW30" s="538"/>
    </row>
    <row r="31" spans="1:49" ht="15" customHeight="1">
      <c r="A31" s="540" t="s">
        <v>358</v>
      </c>
      <c r="B31" s="540"/>
      <c r="C31" s="543"/>
      <c r="D31" s="539">
        <v>75.3</v>
      </c>
      <c r="E31" s="539">
        <v>75</v>
      </c>
      <c r="F31" s="539">
        <v>75.400000000000006</v>
      </c>
      <c r="G31" s="539">
        <v>76</v>
      </c>
      <c r="H31" s="539">
        <v>76.400000000000006</v>
      </c>
      <c r="I31" s="539">
        <v>76.5</v>
      </c>
      <c r="J31" s="539">
        <v>77</v>
      </c>
      <c r="K31" s="539">
        <v>77.5</v>
      </c>
      <c r="L31" s="539">
        <v>77.8</v>
      </c>
      <c r="M31" s="539">
        <v>77.5</v>
      </c>
      <c r="N31" s="539">
        <v>77.599999999999994</v>
      </c>
      <c r="O31" s="539">
        <v>77.599999999999994</v>
      </c>
      <c r="P31" s="539">
        <v>77.8</v>
      </c>
      <c r="Q31" s="539">
        <v>78.5</v>
      </c>
      <c r="R31" s="539">
        <v>79</v>
      </c>
      <c r="S31" s="539">
        <v>79.099999999999994</v>
      </c>
      <c r="T31" s="539">
        <v>79.2</v>
      </c>
      <c r="U31" s="539">
        <v>79.5</v>
      </c>
      <c r="V31" s="539">
        <v>79.900000000000006</v>
      </c>
      <c r="W31" s="539">
        <v>80.400000000000006</v>
      </c>
      <c r="X31" s="539">
        <v>80.5</v>
      </c>
      <c r="Y31" s="539">
        <v>80.3</v>
      </c>
      <c r="Z31" s="539">
        <v>80.8</v>
      </c>
      <c r="AA31" s="539">
        <v>80.900000000000006</v>
      </c>
      <c r="AB31" s="539">
        <v>82</v>
      </c>
      <c r="AC31" s="539">
        <v>82</v>
      </c>
      <c r="AD31" s="539">
        <v>82.6</v>
      </c>
      <c r="AE31" s="539">
        <v>82.7</v>
      </c>
      <c r="AF31" s="539">
        <v>83.1</v>
      </c>
      <c r="AG31" s="539">
        <v>83.3</v>
      </c>
      <c r="AH31" s="539">
        <v>83.3</v>
      </c>
      <c r="AI31" s="538">
        <v>83.6</v>
      </c>
      <c r="AJ31" s="538">
        <v>84.1</v>
      </c>
      <c r="AK31" s="538">
        <v>83.9</v>
      </c>
      <c r="AL31" s="537">
        <v>9</v>
      </c>
      <c r="AM31" s="531" t="s">
        <v>358</v>
      </c>
      <c r="AN31" s="538"/>
      <c r="AO31" s="538"/>
      <c r="AP31" s="538"/>
      <c r="AQ31" s="538"/>
      <c r="AR31" s="538"/>
      <c r="AS31" s="538"/>
      <c r="AT31" s="538"/>
      <c r="AU31" s="538"/>
      <c r="AV31" s="538"/>
      <c r="AW31" s="538"/>
    </row>
    <row r="32" spans="1:49" ht="15" customHeight="1">
      <c r="A32" s="540" t="s">
        <v>357</v>
      </c>
      <c r="B32" s="540"/>
      <c r="C32" s="539">
        <v>78.8</v>
      </c>
      <c r="D32" s="539">
        <v>79.400000000000006</v>
      </c>
      <c r="E32" s="539">
        <v>79.099999999999994</v>
      </c>
      <c r="F32" s="539">
        <v>79.7</v>
      </c>
      <c r="G32" s="539">
        <v>79.599999999999994</v>
      </c>
      <c r="H32" s="539">
        <v>79.900000000000006</v>
      </c>
      <c r="I32" s="539">
        <v>80.2</v>
      </c>
      <c r="J32" s="539">
        <v>80.3</v>
      </c>
      <c r="K32" s="539">
        <v>80.5</v>
      </c>
      <c r="L32" s="539">
        <v>80.599999999999994</v>
      </c>
      <c r="M32" s="539">
        <v>80.7</v>
      </c>
      <c r="N32" s="539">
        <v>81.3</v>
      </c>
      <c r="O32" s="539">
        <v>81.3</v>
      </c>
      <c r="P32" s="539">
        <v>81.7</v>
      </c>
      <c r="Q32" s="539">
        <v>81.8</v>
      </c>
      <c r="R32" s="539">
        <v>82</v>
      </c>
      <c r="S32" s="539">
        <v>82.4</v>
      </c>
      <c r="T32" s="539">
        <v>82.4</v>
      </c>
      <c r="U32" s="539">
        <v>82.3</v>
      </c>
      <c r="V32" s="539">
        <v>82.8</v>
      </c>
      <c r="W32" s="539">
        <v>83.2</v>
      </c>
      <c r="X32" s="539">
        <v>83.3</v>
      </c>
      <c r="Y32" s="539">
        <v>83</v>
      </c>
      <c r="Z32" s="539">
        <v>83.7</v>
      </c>
      <c r="AA32" s="539">
        <v>83.6</v>
      </c>
      <c r="AB32" s="539">
        <v>84.4</v>
      </c>
      <c r="AC32" s="539">
        <v>84.4</v>
      </c>
      <c r="AD32" s="539">
        <v>84.6</v>
      </c>
      <c r="AE32" s="539">
        <v>85</v>
      </c>
      <c r="AF32" s="539">
        <v>85.5</v>
      </c>
      <c r="AG32" s="539">
        <v>85.6</v>
      </c>
      <c r="AH32" s="539">
        <v>85.5</v>
      </c>
      <c r="AI32" s="538">
        <v>86.1</v>
      </c>
      <c r="AJ32" s="538">
        <v>86.2</v>
      </c>
      <c r="AK32" s="538">
        <v>85.8</v>
      </c>
      <c r="AL32" s="537">
        <v>1</v>
      </c>
      <c r="AM32" s="531" t="s">
        <v>357</v>
      </c>
      <c r="AN32" s="538"/>
      <c r="AO32" s="538"/>
      <c r="AP32" s="538"/>
      <c r="AQ32" s="538"/>
      <c r="AR32" s="538"/>
      <c r="AS32" s="538"/>
      <c r="AT32" s="538"/>
      <c r="AU32" s="538"/>
      <c r="AV32" s="538"/>
      <c r="AW32" s="538"/>
    </row>
    <row r="33" spans="1:49">
      <c r="A33" s="540" t="s">
        <v>356</v>
      </c>
      <c r="B33" s="540"/>
      <c r="C33" s="539">
        <v>79.3</v>
      </c>
      <c r="D33" s="539">
        <v>79.5</v>
      </c>
      <c r="E33" s="539">
        <v>79.8</v>
      </c>
      <c r="F33" s="539">
        <v>80.099999999999994</v>
      </c>
      <c r="G33" s="539">
        <v>79.8</v>
      </c>
      <c r="H33" s="539">
        <v>80.2</v>
      </c>
      <c r="I33" s="539">
        <v>80.3</v>
      </c>
      <c r="J33" s="539">
        <v>80</v>
      </c>
      <c r="K33" s="539">
        <v>80.7</v>
      </c>
      <c r="L33" s="539">
        <v>80.5</v>
      </c>
      <c r="M33" s="539">
        <v>80.7</v>
      </c>
      <c r="N33" s="539">
        <v>81</v>
      </c>
      <c r="O33" s="539">
        <v>80.900000000000006</v>
      </c>
      <c r="P33" s="539">
        <v>81.599999999999994</v>
      </c>
      <c r="Q33" s="539">
        <v>81.7</v>
      </c>
      <c r="R33" s="539">
        <v>81.7</v>
      </c>
      <c r="S33" s="539">
        <v>82</v>
      </c>
      <c r="T33" s="539">
        <v>82.1</v>
      </c>
      <c r="U33" s="539">
        <v>82</v>
      </c>
      <c r="V33" s="539">
        <v>82</v>
      </c>
      <c r="W33" s="539">
        <v>82.2</v>
      </c>
      <c r="X33" s="539">
        <v>82.1</v>
      </c>
      <c r="Y33" s="539">
        <v>82.5</v>
      </c>
      <c r="Z33" s="539">
        <v>82.8</v>
      </c>
      <c r="AA33" s="539">
        <v>82.9</v>
      </c>
      <c r="AB33" s="539">
        <v>83.1</v>
      </c>
      <c r="AC33" s="539">
        <v>83.1</v>
      </c>
      <c r="AD33" s="539">
        <v>83.3</v>
      </c>
      <c r="AE33" s="539">
        <v>83.5</v>
      </c>
      <c r="AF33" s="539">
        <v>83.6</v>
      </c>
      <c r="AG33" s="539">
        <v>83.8</v>
      </c>
      <c r="AH33" s="539">
        <v>83.6</v>
      </c>
      <c r="AI33" s="538">
        <v>83.8</v>
      </c>
      <c r="AJ33" s="538">
        <v>84.2</v>
      </c>
      <c r="AK33" s="538">
        <v>84.1</v>
      </c>
      <c r="AL33" s="537">
        <v>7</v>
      </c>
      <c r="AM33" s="531" t="s">
        <v>356</v>
      </c>
      <c r="AN33" s="538"/>
      <c r="AO33" s="538"/>
      <c r="AP33" s="538"/>
      <c r="AQ33" s="538"/>
      <c r="AR33" s="538"/>
      <c r="AS33" s="538"/>
      <c r="AT33" s="538"/>
      <c r="AU33" s="538"/>
      <c r="AV33" s="538"/>
      <c r="AW33" s="538"/>
    </row>
    <row r="34" spans="1:49" ht="15" customHeight="1">
      <c r="A34" s="536" t="s">
        <v>6</v>
      </c>
      <c r="B34" s="536"/>
      <c r="C34" s="535">
        <v>76.8</v>
      </c>
      <c r="D34" s="535">
        <v>77</v>
      </c>
      <c r="E34" s="535">
        <v>77.3</v>
      </c>
      <c r="F34" s="535">
        <v>77.400000000000006</v>
      </c>
      <c r="G34" s="535">
        <v>77.599999999999994</v>
      </c>
      <c r="H34" s="535">
        <v>77.7</v>
      </c>
      <c r="I34" s="535">
        <v>77.900000000000006</v>
      </c>
      <c r="J34" s="535">
        <v>78.099999999999994</v>
      </c>
      <c r="K34" s="535">
        <v>78.2</v>
      </c>
      <c r="L34" s="535">
        <v>78.400000000000006</v>
      </c>
      <c r="M34" s="535">
        <v>78.7</v>
      </c>
      <c r="N34" s="535">
        <v>78.8</v>
      </c>
      <c r="O34" s="535">
        <v>79</v>
      </c>
      <c r="P34" s="535">
        <v>79.099999999999994</v>
      </c>
      <c r="Q34" s="535">
        <v>79.3</v>
      </c>
      <c r="R34" s="535">
        <v>79.400000000000006</v>
      </c>
      <c r="S34" s="535">
        <v>79.599999999999994</v>
      </c>
      <c r="T34" s="535">
        <v>79.7</v>
      </c>
      <c r="U34" s="535">
        <v>79.900000000000006</v>
      </c>
      <c r="V34" s="535">
        <v>80.099999999999994</v>
      </c>
      <c r="W34" s="535">
        <v>80.400000000000006</v>
      </c>
      <c r="X34" s="535">
        <v>80.5</v>
      </c>
      <c r="Y34" s="535">
        <v>80.7</v>
      </c>
      <c r="Z34" s="535">
        <v>80.900000000000006</v>
      </c>
      <c r="AA34" s="535">
        <v>81.2</v>
      </c>
      <c r="AB34" s="535">
        <v>81.400000000000006</v>
      </c>
      <c r="AC34" s="535">
        <v>81.599999999999994</v>
      </c>
      <c r="AD34" s="535">
        <v>81.8</v>
      </c>
      <c r="AE34" s="535">
        <v>82.1</v>
      </c>
      <c r="AF34" s="535">
        <v>82.4</v>
      </c>
      <c r="AG34" s="535">
        <v>82.6</v>
      </c>
      <c r="AH34" s="535">
        <v>82.7</v>
      </c>
      <c r="AI34" s="534">
        <v>82.8</v>
      </c>
      <c r="AJ34" s="534">
        <v>82.8</v>
      </c>
      <c r="AK34" s="534">
        <v>82.9</v>
      </c>
      <c r="AL34" s="533">
        <v>17</v>
      </c>
      <c r="AM34" s="532" t="s">
        <v>6</v>
      </c>
      <c r="AN34" s="538"/>
      <c r="AO34" s="538"/>
      <c r="AP34" s="538"/>
      <c r="AQ34" s="538"/>
      <c r="AR34" s="538"/>
      <c r="AS34" s="538"/>
      <c r="AT34" s="538"/>
    </row>
    <row r="35" spans="1:49">
      <c r="A35" s="528"/>
      <c r="B35" s="528"/>
      <c r="H35" s="530"/>
      <c r="P35" s="526"/>
      <c r="Q35" s="526"/>
      <c r="R35" s="526"/>
      <c r="S35" s="526"/>
      <c r="T35" s="526"/>
      <c r="U35" s="526"/>
      <c r="V35" s="526"/>
      <c r="W35" s="526"/>
      <c r="X35" s="526"/>
      <c r="Y35" s="526"/>
      <c r="Z35" s="526"/>
      <c r="AA35" s="526"/>
      <c r="AB35" s="526"/>
      <c r="AJ35" s="529"/>
    </row>
    <row r="36" spans="1:49">
      <c r="A36" s="1511" t="s">
        <v>7</v>
      </c>
      <c r="B36" s="1511"/>
      <c r="H36" s="530"/>
      <c r="P36" s="526"/>
      <c r="Q36" s="526"/>
      <c r="R36" s="526"/>
      <c r="S36" s="526"/>
      <c r="T36" s="526"/>
      <c r="U36" s="526"/>
      <c r="V36" s="526"/>
      <c r="W36" s="526"/>
      <c r="X36" s="526"/>
      <c r="Y36" s="526"/>
      <c r="Z36" s="526"/>
      <c r="AA36" s="526"/>
      <c r="AB36" s="526"/>
    </row>
    <row r="37" spans="1:49" ht="15" customHeight="1">
      <c r="A37" s="1515" t="s">
        <v>386</v>
      </c>
      <c r="B37" s="1515"/>
      <c r="C37" s="1515"/>
      <c r="D37" s="1515"/>
      <c r="E37" s="1515"/>
      <c r="F37" s="1515"/>
      <c r="G37" s="1515"/>
      <c r="H37" s="1515"/>
      <c r="I37" s="1515"/>
      <c r="J37" s="1338"/>
      <c r="K37" s="1338"/>
      <c r="L37" s="1338"/>
      <c r="M37" s="555"/>
      <c r="N37" s="555"/>
      <c r="O37" s="555"/>
      <c r="P37" s="526"/>
      <c r="Q37" s="526"/>
      <c r="R37" s="526"/>
      <c r="S37" s="526"/>
      <c r="T37" s="526"/>
      <c r="U37" s="526"/>
      <c r="V37" s="526"/>
      <c r="W37" s="526"/>
      <c r="X37" s="526"/>
      <c r="Y37" s="526"/>
      <c r="Z37" s="526"/>
      <c r="AA37" s="526"/>
      <c r="AB37" s="526"/>
    </row>
    <row r="38" spans="1:49" ht="7.5" customHeight="1">
      <c r="A38" s="1515"/>
      <c r="B38" s="1515"/>
      <c r="C38" s="1515"/>
      <c r="D38" s="1515"/>
      <c r="E38" s="1515"/>
      <c r="F38" s="1515"/>
      <c r="G38" s="1515"/>
      <c r="H38" s="1515"/>
      <c r="I38" s="1515"/>
      <c r="J38" s="1338"/>
      <c r="K38" s="1338"/>
      <c r="L38" s="1338"/>
      <c r="M38" s="1196"/>
      <c r="N38" s="1196"/>
      <c r="O38" s="1196"/>
      <c r="P38" s="526"/>
      <c r="Q38" s="526"/>
      <c r="R38" s="526"/>
      <c r="S38" s="526"/>
      <c r="T38" s="526"/>
      <c r="U38" s="526"/>
      <c r="V38" s="526"/>
      <c r="W38" s="526"/>
      <c r="X38" s="526"/>
      <c r="Y38" s="526"/>
      <c r="Z38" s="526"/>
      <c r="AA38" s="526"/>
      <c r="AB38" s="526"/>
    </row>
    <row r="39" spans="1:49" ht="10.5" customHeight="1">
      <c r="A39" s="1513" t="s">
        <v>354</v>
      </c>
      <c r="B39" s="1513"/>
      <c r="C39" s="1513"/>
      <c r="D39" s="1513"/>
      <c r="E39" s="554"/>
      <c r="F39" s="554"/>
      <c r="G39" s="554"/>
      <c r="H39" s="554"/>
      <c r="I39" s="554"/>
      <c r="P39" s="526"/>
      <c r="Q39" s="526"/>
      <c r="R39" s="526"/>
      <c r="S39" s="526"/>
      <c r="T39" s="526"/>
      <c r="U39" s="526"/>
      <c r="V39" s="526"/>
      <c r="W39" s="526"/>
      <c r="X39" s="526"/>
      <c r="Y39" s="526"/>
      <c r="Z39" s="526"/>
      <c r="AA39" s="526"/>
      <c r="AB39" s="526"/>
    </row>
    <row r="40" spans="1:49">
      <c r="A40" s="528"/>
      <c r="B40" s="528"/>
      <c r="C40" s="526"/>
      <c r="D40" s="526"/>
      <c r="E40" s="526"/>
      <c r="F40" s="526"/>
      <c r="G40" s="526"/>
      <c r="H40" s="526"/>
      <c r="I40" s="526"/>
      <c r="J40" s="526"/>
      <c r="K40" s="526"/>
      <c r="L40" s="526"/>
      <c r="M40" s="526"/>
      <c r="N40" s="526"/>
      <c r="Q40" s="526"/>
      <c r="R40" s="526"/>
      <c r="S40" s="526"/>
      <c r="T40" s="526"/>
      <c r="U40" s="526"/>
      <c r="V40" s="526"/>
      <c r="W40" s="526"/>
      <c r="X40" s="526"/>
      <c r="Y40" s="526"/>
      <c r="Z40" s="526"/>
      <c r="AA40" s="526"/>
      <c r="AB40" s="526"/>
      <c r="AC40" s="526"/>
    </row>
    <row r="41" spans="1:49" ht="10.5" customHeight="1">
      <c r="A41" s="1507" t="s">
        <v>353</v>
      </c>
      <c r="B41" s="1507"/>
      <c r="C41" s="527"/>
      <c r="D41" s="526"/>
      <c r="E41" s="526"/>
      <c r="F41" s="526"/>
      <c r="G41" s="526"/>
      <c r="H41" s="526"/>
      <c r="I41" s="526"/>
      <c r="J41" s="526"/>
      <c r="K41" s="526"/>
      <c r="L41" s="526"/>
      <c r="M41" s="526"/>
      <c r="N41" s="527"/>
      <c r="Q41" s="526"/>
      <c r="R41" s="526"/>
      <c r="S41" s="526"/>
      <c r="T41" s="526"/>
      <c r="U41" s="526"/>
      <c r="V41" s="526"/>
      <c r="W41" s="526"/>
      <c r="X41" s="526"/>
      <c r="Y41" s="526"/>
      <c r="Z41" s="526"/>
      <c r="AA41" s="526"/>
      <c r="AB41" s="526"/>
      <c r="AC41" s="526"/>
    </row>
    <row r="42" spans="1:49">
      <c r="A42" s="526"/>
      <c r="B42" s="526"/>
      <c r="C42" s="526"/>
      <c r="D42" s="526"/>
      <c r="E42" s="526"/>
      <c r="F42" s="526"/>
      <c r="G42" s="526"/>
      <c r="H42" s="526"/>
      <c r="I42" s="526"/>
      <c r="J42" s="526"/>
      <c r="K42" s="526"/>
      <c r="L42" s="526"/>
      <c r="M42" s="526"/>
      <c r="N42" s="526"/>
      <c r="Q42" s="526"/>
      <c r="R42" s="526"/>
      <c r="S42" s="526"/>
      <c r="T42" s="526"/>
      <c r="U42" s="526"/>
      <c r="V42" s="526"/>
      <c r="W42" s="526"/>
      <c r="X42" s="526"/>
      <c r="Y42" s="526"/>
      <c r="Z42" s="526"/>
      <c r="AA42" s="526"/>
      <c r="AB42" s="526"/>
      <c r="AC42" s="526"/>
    </row>
    <row r="43" spans="1:49">
      <c r="P43" s="526"/>
      <c r="Q43" s="526"/>
      <c r="R43" s="526"/>
      <c r="S43" s="526"/>
      <c r="T43" s="526"/>
      <c r="U43" s="526"/>
      <c r="V43" s="526"/>
      <c r="W43" s="526"/>
      <c r="X43" s="526"/>
      <c r="Y43" s="526"/>
      <c r="Z43" s="526"/>
      <c r="AA43" s="526"/>
      <c r="AB43" s="526"/>
    </row>
    <row r="44" spans="1:49">
      <c r="P44" s="526"/>
      <c r="Q44" s="526"/>
      <c r="R44" s="526"/>
      <c r="S44" s="526"/>
      <c r="T44" s="526"/>
      <c r="U44" s="526"/>
      <c r="V44" s="526"/>
      <c r="W44" s="526"/>
      <c r="X44" s="526"/>
      <c r="Y44" s="526"/>
      <c r="Z44" s="526"/>
      <c r="AA44" s="526"/>
      <c r="AB44" s="526"/>
    </row>
  </sheetData>
  <mergeCells count="9">
    <mergeCell ref="A41:B41"/>
    <mergeCell ref="A39:D39"/>
    <mergeCell ref="I3:K3"/>
    <mergeCell ref="N1:O1"/>
    <mergeCell ref="A1:B1"/>
    <mergeCell ref="A3:E3"/>
    <mergeCell ref="D1:E1"/>
    <mergeCell ref="A37:I38"/>
    <mergeCell ref="A36:B36"/>
  </mergeCells>
  <hyperlinks>
    <hyperlink ref="N1:O1" location="Contents!A1" display="Back to Contents"/>
    <hyperlink ref="D1:E1" location="Contents!A1" display="back to contents"/>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42"/>
  <sheetViews>
    <sheetView zoomScaleNormal="100" workbookViewId="0">
      <selection sqref="A1:C1"/>
    </sheetView>
  </sheetViews>
  <sheetFormatPr defaultColWidth="9.28515625" defaultRowHeight="12.75"/>
  <cols>
    <col min="1" max="1" width="21.7109375" style="565" customWidth="1"/>
    <col min="2" max="2" width="18.28515625" style="569" customWidth="1"/>
    <col min="3" max="3" width="14.7109375" style="568" customWidth="1"/>
    <col min="4" max="4" width="14.7109375" style="567" customWidth="1"/>
    <col min="5" max="5" width="18.28515625" style="569" customWidth="1"/>
    <col min="6" max="6" width="14.7109375" style="568" customWidth="1"/>
    <col min="7" max="7" width="14.7109375" style="567" customWidth="1"/>
    <col min="8" max="8" width="9.28515625" style="565"/>
    <col min="9" max="9" width="13.7109375" style="566" customWidth="1"/>
    <col min="10" max="12" width="12.140625" style="566" customWidth="1"/>
    <col min="13" max="14" width="20.5703125" style="566" customWidth="1"/>
    <col min="15" max="15" width="12.28515625" style="566" customWidth="1"/>
    <col min="16" max="259" width="9.28515625" style="565"/>
    <col min="260" max="260" width="21.7109375" style="565" customWidth="1"/>
    <col min="261" max="261" width="16.28515625" style="565" customWidth="1"/>
    <col min="262" max="262" width="13.28515625" style="565" customWidth="1"/>
    <col min="263" max="263" width="13.5703125" style="565" customWidth="1"/>
    <col min="264" max="264" width="16" style="565" customWidth="1"/>
    <col min="265" max="265" width="12.7109375" style="565" customWidth="1"/>
    <col min="266" max="266" width="13.5703125" style="565" customWidth="1"/>
    <col min="267" max="267" width="9.28515625" style="565"/>
    <col min="268" max="269" width="12.28515625" style="565" customWidth="1"/>
    <col min="270" max="270" width="19.28515625" style="565" customWidth="1"/>
    <col min="271" max="271" width="12.28515625" style="565" customWidth="1"/>
    <col min="272" max="515" width="9.28515625" style="565"/>
    <col min="516" max="516" width="21.7109375" style="565" customWidth="1"/>
    <col min="517" max="517" width="16.28515625" style="565" customWidth="1"/>
    <col min="518" max="518" width="13.28515625" style="565" customWidth="1"/>
    <col min="519" max="519" width="13.5703125" style="565" customWidth="1"/>
    <col min="520" max="520" width="16" style="565" customWidth="1"/>
    <col min="521" max="521" width="12.7109375" style="565" customWidth="1"/>
    <col min="522" max="522" width="13.5703125" style="565" customWidth="1"/>
    <col min="523" max="523" width="9.28515625" style="565"/>
    <col min="524" max="525" width="12.28515625" style="565" customWidth="1"/>
    <col min="526" max="526" width="19.28515625" style="565" customWidth="1"/>
    <col min="527" max="527" width="12.28515625" style="565" customWidth="1"/>
    <col min="528" max="771" width="9.28515625" style="565"/>
    <col min="772" max="772" width="21.7109375" style="565" customWidth="1"/>
    <col min="773" max="773" width="16.28515625" style="565" customWidth="1"/>
    <col min="774" max="774" width="13.28515625" style="565" customWidth="1"/>
    <col min="775" max="775" width="13.5703125" style="565" customWidth="1"/>
    <col min="776" max="776" width="16" style="565" customWidth="1"/>
    <col min="777" max="777" width="12.7109375" style="565" customWidth="1"/>
    <col min="778" max="778" width="13.5703125" style="565" customWidth="1"/>
    <col min="779" max="779" width="9.28515625" style="565"/>
    <col min="780" max="781" width="12.28515625" style="565" customWidth="1"/>
    <col min="782" max="782" width="19.28515625" style="565" customWidth="1"/>
    <col min="783" max="783" width="12.28515625" style="565" customWidth="1"/>
    <col min="784" max="1027" width="9.28515625" style="565"/>
    <col min="1028" max="1028" width="21.7109375" style="565" customWidth="1"/>
    <col min="1029" max="1029" width="16.28515625" style="565" customWidth="1"/>
    <col min="1030" max="1030" width="13.28515625" style="565" customWidth="1"/>
    <col min="1031" max="1031" width="13.5703125" style="565" customWidth="1"/>
    <col min="1032" max="1032" width="16" style="565" customWidth="1"/>
    <col min="1033" max="1033" width="12.7109375" style="565" customWidth="1"/>
    <col min="1034" max="1034" width="13.5703125" style="565" customWidth="1"/>
    <col min="1035" max="1035" width="9.28515625" style="565"/>
    <col min="1036" max="1037" width="12.28515625" style="565" customWidth="1"/>
    <col min="1038" max="1038" width="19.28515625" style="565" customWidth="1"/>
    <col min="1039" max="1039" width="12.28515625" style="565" customWidth="1"/>
    <col min="1040" max="1283" width="9.28515625" style="565"/>
    <col min="1284" max="1284" width="21.7109375" style="565" customWidth="1"/>
    <col min="1285" max="1285" width="16.28515625" style="565" customWidth="1"/>
    <col min="1286" max="1286" width="13.28515625" style="565" customWidth="1"/>
    <col min="1287" max="1287" width="13.5703125" style="565" customWidth="1"/>
    <col min="1288" max="1288" width="16" style="565" customWidth="1"/>
    <col min="1289" max="1289" width="12.7109375" style="565" customWidth="1"/>
    <col min="1290" max="1290" width="13.5703125" style="565" customWidth="1"/>
    <col min="1291" max="1291" width="9.28515625" style="565"/>
    <col min="1292" max="1293" width="12.28515625" style="565" customWidth="1"/>
    <col min="1294" max="1294" width="19.28515625" style="565" customWidth="1"/>
    <col min="1295" max="1295" width="12.28515625" style="565" customWidth="1"/>
    <col min="1296" max="1539" width="9.28515625" style="565"/>
    <col min="1540" max="1540" width="21.7109375" style="565" customWidth="1"/>
    <col min="1541" max="1541" width="16.28515625" style="565" customWidth="1"/>
    <col min="1542" max="1542" width="13.28515625" style="565" customWidth="1"/>
    <col min="1543" max="1543" width="13.5703125" style="565" customWidth="1"/>
    <col min="1544" max="1544" width="16" style="565" customWidth="1"/>
    <col min="1545" max="1545" width="12.7109375" style="565" customWidth="1"/>
    <col min="1546" max="1546" width="13.5703125" style="565" customWidth="1"/>
    <col min="1547" max="1547" width="9.28515625" style="565"/>
    <col min="1548" max="1549" width="12.28515625" style="565" customWidth="1"/>
    <col min="1550" max="1550" width="19.28515625" style="565" customWidth="1"/>
    <col min="1551" max="1551" width="12.28515625" style="565" customWidth="1"/>
    <col min="1552" max="1795" width="9.28515625" style="565"/>
    <col min="1796" max="1796" width="21.7109375" style="565" customWidth="1"/>
    <col min="1797" max="1797" width="16.28515625" style="565" customWidth="1"/>
    <col min="1798" max="1798" width="13.28515625" style="565" customWidth="1"/>
    <col min="1799" max="1799" width="13.5703125" style="565" customWidth="1"/>
    <col min="1800" max="1800" width="16" style="565" customWidth="1"/>
    <col min="1801" max="1801" width="12.7109375" style="565" customWidth="1"/>
    <col min="1802" max="1802" width="13.5703125" style="565" customWidth="1"/>
    <col min="1803" max="1803" width="9.28515625" style="565"/>
    <col min="1804" max="1805" width="12.28515625" style="565" customWidth="1"/>
    <col min="1806" max="1806" width="19.28515625" style="565" customWidth="1"/>
    <col min="1807" max="1807" width="12.28515625" style="565" customWidth="1"/>
    <col min="1808" max="2051" width="9.28515625" style="565"/>
    <col min="2052" max="2052" width="21.7109375" style="565" customWidth="1"/>
    <col min="2053" max="2053" width="16.28515625" style="565" customWidth="1"/>
    <col min="2054" max="2054" width="13.28515625" style="565" customWidth="1"/>
    <col min="2055" max="2055" width="13.5703125" style="565" customWidth="1"/>
    <col min="2056" max="2056" width="16" style="565" customWidth="1"/>
    <col min="2057" max="2057" width="12.7109375" style="565" customWidth="1"/>
    <col min="2058" max="2058" width="13.5703125" style="565" customWidth="1"/>
    <col min="2059" max="2059" width="9.28515625" style="565"/>
    <col min="2060" max="2061" width="12.28515625" style="565" customWidth="1"/>
    <col min="2062" max="2062" width="19.28515625" style="565" customWidth="1"/>
    <col min="2063" max="2063" width="12.28515625" style="565" customWidth="1"/>
    <col min="2064" max="2307" width="9.28515625" style="565"/>
    <col min="2308" max="2308" width="21.7109375" style="565" customWidth="1"/>
    <col min="2309" max="2309" width="16.28515625" style="565" customWidth="1"/>
    <col min="2310" max="2310" width="13.28515625" style="565" customWidth="1"/>
    <col min="2311" max="2311" width="13.5703125" style="565" customWidth="1"/>
    <col min="2312" max="2312" width="16" style="565" customWidth="1"/>
    <col min="2313" max="2313" width="12.7109375" style="565" customWidth="1"/>
    <col min="2314" max="2314" width="13.5703125" style="565" customWidth="1"/>
    <col min="2315" max="2315" width="9.28515625" style="565"/>
    <col min="2316" max="2317" width="12.28515625" style="565" customWidth="1"/>
    <col min="2318" max="2318" width="19.28515625" style="565" customWidth="1"/>
    <col min="2319" max="2319" width="12.28515625" style="565" customWidth="1"/>
    <col min="2320" max="2563" width="9.28515625" style="565"/>
    <col min="2564" max="2564" width="21.7109375" style="565" customWidth="1"/>
    <col min="2565" max="2565" width="16.28515625" style="565" customWidth="1"/>
    <col min="2566" max="2566" width="13.28515625" style="565" customWidth="1"/>
    <col min="2567" max="2567" width="13.5703125" style="565" customWidth="1"/>
    <col min="2568" max="2568" width="16" style="565" customWidth="1"/>
    <col min="2569" max="2569" width="12.7109375" style="565" customWidth="1"/>
    <col min="2570" max="2570" width="13.5703125" style="565" customWidth="1"/>
    <col min="2571" max="2571" width="9.28515625" style="565"/>
    <col min="2572" max="2573" width="12.28515625" style="565" customWidth="1"/>
    <col min="2574" max="2574" width="19.28515625" style="565" customWidth="1"/>
    <col min="2575" max="2575" width="12.28515625" style="565" customWidth="1"/>
    <col min="2576" max="2819" width="9.28515625" style="565"/>
    <col min="2820" max="2820" width="21.7109375" style="565" customWidth="1"/>
    <col min="2821" max="2821" width="16.28515625" style="565" customWidth="1"/>
    <col min="2822" max="2822" width="13.28515625" style="565" customWidth="1"/>
    <col min="2823" max="2823" width="13.5703125" style="565" customWidth="1"/>
    <col min="2824" max="2824" width="16" style="565" customWidth="1"/>
    <col min="2825" max="2825" width="12.7109375" style="565" customWidth="1"/>
    <col min="2826" max="2826" width="13.5703125" style="565" customWidth="1"/>
    <col min="2827" max="2827" width="9.28515625" style="565"/>
    <col min="2828" max="2829" width="12.28515625" style="565" customWidth="1"/>
    <col min="2830" max="2830" width="19.28515625" style="565" customWidth="1"/>
    <col min="2831" max="2831" width="12.28515625" style="565" customWidth="1"/>
    <col min="2832" max="3075" width="9.28515625" style="565"/>
    <col min="3076" max="3076" width="21.7109375" style="565" customWidth="1"/>
    <col min="3077" max="3077" width="16.28515625" style="565" customWidth="1"/>
    <col min="3078" max="3078" width="13.28515625" style="565" customWidth="1"/>
    <col min="3079" max="3079" width="13.5703125" style="565" customWidth="1"/>
    <col min="3080" max="3080" width="16" style="565" customWidth="1"/>
    <col min="3081" max="3081" width="12.7109375" style="565" customWidth="1"/>
    <col min="3082" max="3082" width="13.5703125" style="565" customWidth="1"/>
    <col min="3083" max="3083" width="9.28515625" style="565"/>
    <col min="3084" max="3085" width="12.28515625" style="565" customWidth="1"/>
    <col min="3086" max="3086" width="19.28515625" style="565" customWidth="1"/>
    <col min="3087" max="3087" width="12.28515625" style="565" customWidth="1"/>
    <col min="3088" max="3331" width="9.28515625" style="565"/>
    <col min="3332" max="3332" width="21.7109375" style="565" customWidth="1"/>
    <col min="3333" max="3333" width="16.28515625" style="565" customWidth="1"/>
    <col min="3334" max="3334" width="13.28515625" style="565" customWidth="1"/>
    <col min="3335" max="3335" width="13.5703125" style="565" customWidth="1"/>
    <col min="3336" max="3336" width="16" style="565" customWidth="1"/>
    <col min="3337" max="3337" width="12.7109375" style="565" customWidth="1"/>
    <col min="3338" max="3338" width="13.5703125" style="565" customWidth="1"/>
    <col min="3339" max="3339" width="9.28515625" style="565"/>
    <col min="3340" max="3341" width="12.28515625" style="565" customWidth="1"/>
    <col min="3342" max="3342" width="19.28515625" style="565" customWidth="1"/>
    <col min="3343" max="3343" width="12.28515625" style="565" customWidth="1"/>
    <col min="3344" max="3587" width="9.28515625" style="565"/>
    <col min="3588" max="3588" width="21.7109375" style="565" customWidth="1"/>
    <col min="3589" max="3589" width="16.28515625" style="565" customWidth="1"/>
    <col min="3590" max="3590" width="13.28515625" style="565" customWidth="1"/>
    <col min="3591" max="3591" width="13.5703125" style="565" customWidth="1"/>
    <col min="3592" max="3592" width="16" style="565" customWidth="1"/>
    <col min="3593" max="3593" width="12.7109375" style="565" customWidth="1"/>
    <col min="3594" max="3594" width="13.5703125" style="565" customWidth="1"/>
    <col min="3595" max="3595" width="9.28515625" style="565"/>
    <col min="3596" max="3597" width="12.28515625" style="565" customWidth="1"/>
    <col min="3598" max="3598" width="19.28515625" style="565" customWidth="1"/>
    <col min="3599" max="3599" width="12.28515625" style="565" customWidth="1"/>
    <col min="3600" max="3843" width="9.28515625" style="565"/>
    <col min="3844" max="3844" width="21.7109375" style="565" customWidth="1"/>
    <col min="3845" max="3845" width="16.28515625" style="565" customWidth="1"/>
    <col min="3846" max="3846" width="13.28515625" style="565" customWidth="1"/>
    <col min="3847" max="3847" width="13.5703125" style="565" customWidth="1"/>
    <col min="3848" max="3848" width="16" style="565" customWidth="1"/>
    <col min="3849" max="3849" width="12.7109375" style="565" customWidth="1"/>
    <col min="3850" max="3850" width="13.5703125" style="565" customWidth="1"/>
    <col min="3851" max="3851" width="9.28515625" style="565"/>
    <col min="3852" max="3853" width="12.28515625" style="565" customWidth="1"/>
    <col min="3854" max="3854" width="19.28515625" style="565" customWidth="1"/>
    <col min="3855" max="3855" width="12.28515625" style="565" customWidth="1"/>
    <col min="3856" max="4099" width="9.28515625" style="565"/>
    <col min="4100" max="4100" width="21.7109375" style="565" customWidth="1"/>
    <col min="4101" max="4101" width="16.28515625" style="565" customWidth="1"/>
    <col min="4102" max="4102" width="13.28515625" style="565" customWidth="1"/>
    <col min="4103" max="4103" width="13.5703125" style="565" customWidth="1"/>
    <col min="4104" max="4104" width="16" style="565" customWidth="1"/>
    <col min="4105" max="4105" width="12.7109375" style="565" customWidth="1"/>
    <col min="4106" max="4106" width="13.5703125" style="565" customWidth="1"/>
    <col min="4107" max="4107" width="9.28515625" style="565"/>
    <col min="4108" max="4109" width="12.28515625" style="565" customWidth="1"/>
    <col min="4110" max="4110" width="19.28515625" style="565" customWidth="1"/>
    <col min="4111" max="4111" width="12.28515625" style="565" customWidth="1"/>
    <col min="4112" max="4355" width="9.28515625" style="565"/>
    <col min="4356" max="4356" width="21.7109375" style="565" customWidth="1"/>
    <col min="4357" max="4357" width="16.28515625" style="565" customWidth="1"/>
    <col min="4358" max="4358" width="13.28515625" style="565" customWidth="1"/>
    <col min="4359" max="4359" width="13.5703125" style="565" customWidth="1"/>
    <col min="4360" max="4360" width="16" style="565" customWidth="1"/>
    <col min="4361" max="4361" width="12.7109375" style="565" customWidth="1"/>
    <col min="4362" max="4362" width="13.5703125" style="565" customWidth="1"/>
    <col min="4363" max="4363" width="9.28515625" style="565"/>
    <col min="4364" max="4365" width="12.28515625" style="565" customWidth="1"/>
    <col min="4366" max="4366" width="19.28515625" style="565" customWidth="1"/>
    <col min="4367" max="4367" width="12.28515625" style="565" customWidth="1"/>
    <col min="4368" max="4611" width="9.28515625" style="565"/>
    <col min="4612" max="4612" width="21.7109375" style="565" customWidth="1"/>
    <col min="4613" max="4613" width="16.28515625" style="565" customWidth="1"/>
    <col min="4614" max="4614" width="13.28515625" style="565" customWidth="1"/>
    <col min="4615" max="4615" width="13.5703125" style="565" customWidth="1"/>
    <col min="4616" max="4616" width="16" style="565" customWidth="1"/>
    <col min="4617" max="4617" width="12.7109375" style="565" customWidth="1"/>
    <col min="4618" max="4618" width="13.5703125" style="565" customWidth="1"/>
    <col min="4619" max="4619" width="9.28515625" style="565"/>
    <col min="4620" max="4621" width="12.28515625" style="565" customWidth="1"/>
    <col min="4622" max="4622" width="19.28515625" style="565" customWidth="1"/>
    <col min="4623" max="4623" width="12.28515625" style="565" customWidth="1"/>
    <col min="4624" max="4867" width="9.28515625" style="565"/>
    <col min="4868" max="4868" width="21.7109375" style="565" customWidth="1"/>
    <col min="4869" max="4869" width="16.28515625" style="565" customWidth="1"/>
    <col min="4870" max="4870" width="13.28515625" style="565" customWidth="1"/>
    <col min="4871" max="4871" width="13.5703125" style="565" customWidth="1"/>
    <col min="4872" max="4872" width="16" style="565" customWidth="1"/>
    <col min="4873" max="4873" width="12.7109375" style="565" customWidth="1"/>
    <col min="4874" max="4874" width="13.5703125" style="565" customWidth="1"/>
    <col min="4875" max="4875" width="9.28515625" style="565"/>
    <col min="4876" max="4877" width="12.28515625" style="565" customWidth="1"/>
    <col min="4878" max="4878" width="19.28515625" style="565" customWidth="1"/>
    <col min="4879" max="4879" width="12.28515625" style="565" customWidth="1"/>
    <col min="4880" max="5123" width="9.28515625" style="565"/>
    <col min="5124" max="5124" width="21.7109375" style="565" customWidth="1"/>
    <col min="5125" max="5125" width="16.28515625" style="565" customWidth="1"/>
    <col min="5126" max="5126" width="13.28515625" style="565" customWidth="1"/>
    <col min="5127" max="5127" width="13.5703125" style="565" customWidth="1"/>
    <col min="5128" max="5128" width="16" style="565" customWidth="1"/>
    <col min="5129" max="5129" width="12.7109375" style="565" customWidth="1"/>
    <col min="5130" max="5130" width="13.5703125" style="565" customWidth="1"/>
    <col min="5131" max="5131" width="9.28515625" style="565"/>
    <col min="5132" max="5133" width="12.28515625" style="565" customWidth="1"/>
    <col min="5134" max="5134" width="19.28515625" style="565" customWidth="1"/>
    <col min="5135" max="5135" width="12.28515625" style="565" customWidth="1"/>
    <col min="5136" max="5379" width="9.28515625" style="565"/>
    <col min="5380" max="5380" width="21.7109375" style="565" customWidth="1"/>
    <col min="5381" max="5381" width="16.28515625" style="565" customWidth="1"/>
    <col min="5382" max="5382" width="13.28515625" style="565" customWidth="1"/>
    <col min="5383" max="5383" width="13.5703125" style="565" customWidth="1"/>
    <col min="5384" max="5384" width="16" style="565" customWidth="1"/>
    <col min="5385" max="5385" width="12.7109375" style="565" customWidth="1"/>
    <col min="5386" max="5386" width="13.5703125" style="565" customWidth="1"/>
    <col min="5387" max="5387" width="9.28515625" style="565"/>
    <col min="5388" max="5389" width="12.28515625" style="565" customWidth="1"/>
    <col min="5390" max="5390" width="19.28515625" style="565" customWidth="1"/>
    <col min="5391" max="5391" width="12.28515625" style="565" customWidth="1"/>
    <col min="5392" max="5635" width="9.28515625" style="565"/>
    <col min="5636" max="5636" width="21.7109375" style="565" customWidth="1"/>
    <col min="5637" max="5637" width="16.28515625" style="565" customWidth="1"/>
    <col min="5638" max="5638" width="13.28515625" style="565" customWidth="1"/>
    <col min="5639" max="5639" width="13.5703125" style="565" customWidth="1"/>
    <col min="5640" max="5640" width="16" style="565" customWidth="1"/>
    <col min="5641" max="5641" width="12.7109375" style="565" customWidth="1"/>
    <col min="5642" max="5642" width="13.5703125" style="565" customWidth="1"/>
    <col min="5643" max="5643" width="9.28515625" style="565"/>
    <col min="5644" max="5645" width="12.28515625" style="565" customWidth="1"/>
    <col min="5646" max="5646" width="19.28515625" style="565" customWidth="1"/>
    <col min="5647" max="5647" width="12.28515625" style="565" customWidth="1"/>
    <col min="5648" max="5891" width="9.28515625" style="565"/>
    <col min="5892" max="5892" width="21.7109375" style="565" customWidth="1"/>
    <col min="5893" max="5893" width="16.28515625" style="565" customWidth="1"/>
    <col min="5894" max="5894" width="13.28515625" style="565" customWidth="1"/>
    <col min="5895" max="5895" width="13.5703125" style="565" customWidth="1"/>
    <col min="5896" max="5896" width="16" style="565" customWidth="1"/>
    <col min="5897" max="5897" width="12.7109375" style="565" customWidth="1"/>
    <col min="5898" max="5898" width="13.5703125" style="565" customWidth="1"/>
    <col min="5899" max="5899" width="9.28515625" style="565"/>
    <col min="5900" max="5901" width="12.28515625" style="565" customWidth="1"/>
    <col min="5902" max="5902" width="19.28515625" style="565" customWidth="1"/>
    <col min="5903" max="5903" width="12.28515625" style="565" customWidth="1"/>
    <col min="5904" max="6147" width="9.28515625" style="565"/>
    <col min="6148" max="6148" width="21.7109375" style="565" customWidth="1"/>
    <col min="6149" max="6149" width="16.28515625" style="565" customWidth="1"/>
    <col min="6150" max="6150" width="13.28515625" style="565" customWidth="1"/>
    <col min="6151" max="6151" width="13.5703125" style="565" customWidth="1"/>
    <col min="6152" max="6152" width="16" style="565" customWidth="1"/>
    <col min="6153" max="6153" width="12.7109375" style="565" customWidth="1"/>
    <col min="6154" max="6154" width="13.5703125" style="565" customWidth="1"/>
    <col min="6155" max="6155" width="9.28515625" style="565"/>
    <col min="6156" max="6157" width="12.28515625" style="565" customWidth="1"/>
    <col min="6158" max="6158" width="19.28515625" style="565" customWidth="1"/>
    <col min="6159" max="6159" width="12.28515625" style="565" customWidth="1"/>
    <col min="6160" max="6403" width="9.28515625" style="565"/>
    <col min="6404" max="6404" width="21.7109375" style="565" customWidth="1"/>
    <col min="6405" max="6405" width="16.28515625" style="565" customWidth="1"/>
    <col min="6406" max="6406" width="13.28515625" style="565" customWidth="1"/>
    <col min="6407" max="6407" width="13.5703125" style="565" customWidth="1"/>
    <col min="6408" max="6408" width="16" style="565" customWidth="1"/>
    <col min="6409" max="6409" width="12.7109375" style="565" customWidth="1"/>
    <col min="6410" max="6410" width="13.5703125" style="565" customWidth="1"/>
    <col min="6411" max="6411" width="9.28515625" style="565"/>
    <col min="6412" max="6413" width="12.28515625" style="565" customWidth="1"/>
    <col min="6414" max="6414" width="19.28515625" style="565" customWidth="1"/>
    <col min="6415" max="6415" width="12.28515625" style="565" customWidth="1"/>
    <col min="6416" max="6659" width="9.28515625" style="565"/>
    <col min="6660" max="6660" width="21.7109375" style="565" customWidth="1"/>
    <col min="6661" max="6661" width="16.28515625" style="565" customWidth="1"/>
    <col min="6662" max="6662" width="13.28515625" style="565" customWidth="1"/>
    <col min="6663" max="6663" width="13.5703125" style="565" customWidth="1"/>
    <col min="6664" max="6664" width="16" style="565" customWidth="1"/>
    <col min="6665" max="6665" width="12.7109375" style="565" customWidth="1"/>
    <col min="6666" max="6666" width="13.5703125" style="565" customWidth="1"/>
    <col min="6667" max="6667" width="9.28515625" style="565"/>
    <col min="6668" max="6669" width="12.28515625" style="565" customWidth="1"/>
    <col min="6670" max="6670" width="19.28515625" style="565" customWidth="1"/>
    <col min="6671" max="6671" width="12.28515625" style="565" customWidth="1"/>
    <col min="6672" max="6915" width="9.28515625" style="565"/>
    <col min="6916" max="6916" width="21.7109375" style="565" customWidth="1"/>
    <col min="6917" max="6917" width="16.28515625" style="565" customWidth="1"/>
    <col min="6918" max="6918" width="13.28515625" style="565" customWidth="1"/>
    <col min="6919" max="6919" width="13.5703125" style="565" customWidth="1"/>
    <col min="6920" max="6920" width="16" style="565" customWidth="1"/>
    <col min="6921" max="6921" width="12.7109375" style="565" customWidth="1"/>
    <col min="6922" max="6922" width="13.5703125" style="565" customWidth="1"/>
    <col min="6923" max="6923" width="9.28515625" style="565"/>
    <col min="6924" max="6925" width="12.28515625" style="565" customWidth="1"/>
    <col min="6926" max="6926" width="19.28515625" style="565" customWidth="1"/>
    <col min="6927" max="6927" width="12.28515625" style="565" customWidth="1"/>
    <col min="6928" max="7171" width="9.28515625" style="565"/>
    <col min="7172" max="7172" width="21.7109375" style="565" customWidth="1"/>
    <col min="7173" max="7173" width="16.28515625" style="565" customWidth="1"/>
    <col min="7174" max="7174" width="13.28515625" style="565" customWidth="1"/>
    <col min="7175" max="7175" width="13.5703125" style="565" customWidth="1"/>
    <col min="7176" max="7176" width="16" style="565" customWidth="1"/>
    <col min="7177" max="7177" width="12.7109375" style="565" customWidth="1"/>
    <col min="7178" max="7178" width="13.5703125" style="565" customWidth="1"/>
    <col min="7179" max="7179" width="9.28515625" style="565"/>
    <col min="7180" max="7181" width="12.28515625" style="565" customWidth="1"/>
    <col min="7182" max="7182" width="19.28515625" style="565" customWidth="1"/>
    <col min="7183" max="7183" width="12.28515625" style="565" customWidth="1"/>
    <col min="7184" max="7427" width="9.28515625" style="565"/>
    <col min="7428" max="7428" width="21.7109375" style="565" customWidth="1"/>
    <col min="7429" max="7429" width="16.28515625" style="565" customWidth="1"/>
    <col min="7430" max="7430" width="13.28515625" style="565" customWidth="1"/>
    <col min="7431" max="7431" width="13.5703125" style="565" customWidth="1"/>
    <col min="7432" max="7432" width="16" style="565" customWidth="1"/>
    <col min="7433" max="7433" width="12.7109375" style="565" customWidth="1"/>
    <col min="7434" max="7434" width="13.5703125" style="565" customWidth="1"/>
    <col min="7435" max="7435" width="9.28515625" style="565"/>
    <col min="7436" max="7437" width="12.28515625" style="565" customWidth="1"/>
    <col min="7438" max="7438" width="19.28515625" style="565" customWidth="1"/>
    <col min="7439" max="7439" width="12.28515625" style="565" customWidth="1"/>
    <col min="7440" max="7683" width="9.28515625" style="565"/>
    <col min="7684" max="7684" width="21.7109375" style="565" customWidth="1"/>
    <col min="7685" max="7685" width="16.28515625" style="565" customWidth="1"/>
    <col min="7686" max="7686" width="13.28515625" style="565" customWidth="1"/>
    <col min="7687" max="7687" width="13.5703125" style="565" customWidth="1"/>
    <col min="7688" max="7688" width="16" style="565" customWidth="1"/>
    <col min="7689" max="7689" width="12.7109375" style="565" customWidth="1"/>
    <col min="7690" max="7690" width="13.5703125" style="565" customWidth="1"/>
    <col min="7691" max="7691" width="9.28515625" style="565"/>
    <col min="7692" max="7693" width="12.28515625" style="565" customWidth="1"/>
    <col min="7694" max="7694" width="19.28515625" style="565" customWidth="1"/>
    <col min="7695" max="7695" width="12.28515625" style="565" customWidth="1"/>
    <col min="7696" max="7939" width="9.28515625" style="565"/>
    <col min="7940" max="7940" width="21.7109375" style="565" customWidth="1"/>
    <col min="7941" max="7941" width="16.28515625" style="565" customWidth="1"/>
    <col min="7942" max="7942" width="13.28515625" style="565" customWidth="1"/>
    <col min="7943" max="7943" width="13.5703125" style="565" customWidth="1"/>
    <col min="7944" max="7944" width="16" style="565" customWidth="1"/>
    <col min="7945" max="7945" width="12.7109375" style="565" customWidth="1"/>
    <col min="7946" max="7946" width="13.5703125" style="565" customWidth="1"/>
    <col min="7947" max="7947" width="9.28515625" style="565"/>
    <col min="7948" max="7949" width="12.28515625" style="565" customWidth="1"/>
    <col min="7950" max="7950" width="19.28515625" style="565" customWidth="1"/>
    <col min="7951" max="7951" width="12.28515625" style="565" customWidth="1"/>
    <col min="7952" max="8195" width="9.28515625" style="565"/>
    <col min="8196" max="8196" width="21.7109375" style="565" customWidth="1"/>
    <col min="8197" max="8197" width="16.28515625" style="565" customWidth="1"/>
    <col min="8198" max="8198" width="13.28515625" style="565" customWidth="1"/>
    <col min="8199" max="8199" width="13.5703125" style="565" customWidth="1"/>
    <col min="8200" max="8200" width="16" style="565" customWidth="1"/>
    <col min="8201" max="8201" width="12.7109375" style="565" customWidth="1"/>
    <col min="8202" max="8202" width="13.5703125" style="565" customWidth="1"/>
    <col min="8203" max="8203" width="9.28515625" style="565"/>
    <col min="8204" max="8205" width="12.28515625" style="565" customWidth="1"/>
    <col min="8206" max="8206" width="19.28515625" style="565" customWidth="1"/>
    <col min="8207" max="8207" width="12.28515625" style="565" customWidth="1"/>
    <col min="8208" max="8451" width="9.28515625" style="565"/>
    <col min="8452" max="8452" width="21.7109375" style="565" customWidth="1"/>
    <col min="8453" max="8453" width="16.28515625" style="565" customWidth="1"/>
    <col min="8454" max="8454" width="13.28515625" style="565" customWidth="1"/>
    <col min="8455" max="8455" width="13.5703125" style="565" customWidth="1"/>
    <col min="8456" max="8456" width="16" style="565" customWidth="1"/>
    <col min="8457" max="8457" width="12.7109375" style="565" customWidth="1"/>
    <col min="8458" max="8458" width="13.5703125" style="565" customWidth="1"/>
    <col min="8459" max="8459" width="9.28515625" style="565"/>
    <col min="8460" max="8461" width="12.28515625" style="565" customWidth="1"/>
    <col min="8462" max="8462" width="19.28515625" style="565" customWidth="1"/>
    <col min="8463" max="8463" width="12.28515625" style="565" customWidth="1"/>
    <col min="8464" max="8707" width="9.28515625" style="565"/>
    <col min="8708" max="8708" width="21.7109375" style="565" customWidth="1"/>
    <col min="8709" max="8709" width="16.28515625" style="565" customWidth="1"/>
    <col min="8710" max="8710" width="13.28515625" style="565" customWidth="1"/>
    <col min="8711" max="8711" width="13.5703125" style="565" customWidth="1"/>
    <col min="8712" max="8712" width="16" style="565" customWidth="1"/>
    <col min="8713" max="8713" width="12.7109375" style="565" customWidth="1"/>
    <col min="8714" max="8714" width="13.5703125" style="565" customWidth="1"/>
    <col min="8715" max="8715" width="9.28515625" style="565"/>
    <col min="8716" max="8717" width="12.28515625" style="565" customWidth="1"/>
    <col min="8718" max="8718" width="19.28515625" style="565" customWidth="1"/>
    <col min="8719" max="8719" width="12.28515625" style="565" customWidth="1"/>
    <col min="8720" max="8963" width="9.28515625" style="565"/>
    <col min="8964" max="8964" width="21.7109375" style="565" customWidth="1"/>
    <col min="8965" max="8965" width="16.28515625" style="565" customWidth="1"/>
    <col min="8966" max="8966" width="13.28515625" style="565" customWidth="1"/>
    <col min="8967" max="8967" width="13.5703125" style="565" customWidth="1"/>
    <col min="8968" max="8968" width="16" style="565" customWidth="1"/>
    <col min="8969" max="8969" width="12.7109375" style="565" customWidth="1"/>
    <col min="8970" max="8970" width="13.5703125" style="565" customWidth="1"/>
    <col min="8971" max="8971" width="9.28515625" style="565"/>
    <col min="8972" max="8973" width="12.28515625" style="565" customWidth="1"/>
    <col min="8974" max="8974" width="19.28515625" style="565" customWidth="1"/>
    <col min="8975" max="8975" width="12.28515625" style="565" customWidth="1"/>
    <col min="8976" max="9219" width="9.28515625" style="565"/>
    <col min="9220" max="9220" width="21.7109375" style="565" customWidth="1"/>
    <col min="9221" max="9221" width="16.28515625" style="565" customWidth="1"/>
    <col min="9222" max="9222" width="13.28515625" style="565" customWidth="1"/>
    <col min="9223" max="9223" width="13.5703125" style="565" customWidth="1"/>
    <col min="9224" max="9224" width="16" style="565" customWidth="1"/>
    <col min="9225" max="9225" width="12.7109375" style="565" customWidth="1"/>
    <col min="9226" max="9226" width="13.5703125" style="565" customWidth="1"/>
    <col min="9227" max="9227" width="9.28515625" style="565"/>
    <col min="9228" max="9229" width="12.28515625" style="565" customWidth="1"/>
    <col min="9230" max="9230" width="19.28515625" style="565" customWidth="1"/>
    <col min="9231" max="9231" width="12.28515625" style="565" customWidth="1"/>
    <col min="9232" max="9475" width="9.28515625" style="565"/>
    <col min="9476" max="9476" width="21.7109375" style="565" customWidth="1"/>
    <col min="9477" max="9477" width="16.28515625" style="565" customWidth="1"/>
    <col min="9478" max="9478" width="13.28515625" style="565" customWidth="1"/>
    <col min="9479" max="9479" width="13.5703125" style="565" customWidth="1"/>
    <col min="9480" max="9480" width="16" style="565" customWidth="1"/>
    <col min="9481" max="9481" width="12.7109375" style="565" customWidth="1"/>
    <col min="9482" max="9482" width="13.5703125" style="565" customWidth="1"/>
    <col min="9483" max="9483" width="9.28515625" style="565"/>
    <col min="9484" max="9485" width="12.28515625" style="565" customWidth="1"/>
    <col min="9486" max="9486" width="19.28515625" style="565" customWidth="1"/>
    <col min="9487" max="9487" width="12.28515625" style="565" customWidth="1"/>
    <col min="9488" max="9731" width="9.28515625" style="565"/>
    <col min="9732" max="9732" width="21.7109375" style="565" customWidth="1"/>
    <col min="9733" max="9733" width="16.28515625" style="565" customWidth="1"/>
    <col min="9734" max="9734" width="13.28515625" style="565" customWidth="1"/>
    <col min="9735" max="9735" width="13.5703125" style="565" customWidth="1"/>
    <col min="9736" max="9736" width="16" style="565" customWidth="1"/>
    <col min="9737" max="9737" width="12.7109375" style="565" customWidth="1"/>
    <col min="9738" max="9738" width="13.5703125" style="565" customWidth="1"/>
    <col min="9739" max="9739" width="9.28515625" style="565"/>
    <col min="9740" max="9741" width="12.28515625" style="565" customWidth="1"/>
    <col min="9742" max="9742" width="19.28515625" style="565" customWidth="1"/>
    <col min="9743" max="9743" width="12.28515625" style="565" customWidth="1"/>
    <col min="9744" max="9987" width="9.28515625" style="565"/>
    <col min="9988" max="9988" width="21.7109375" style="565" customWidth="1"/>
    <col min="9989" max="9989" width="16.28515625" style="565" customWidth="1"/>
    <col min="9990" max="9990" width="13.28515625" style="565" customWidth="1"/>
    <col min="9991" max="9991" width="13.5703125" style="565" customWidth="1"/>
    <col min="9992" max="9992" width="16" style="565" customWidth="1"/>
    <col min="9993" max="9993" width="12.7109375" style="565" customWidth="1"/>
    <col min="9994" max="9994" width="13.5703125" style="565" customWidth="1"/>
    <col min="9995" max="9995" width="9.28515625" style="565"/>
    <col min="9996" max="9997" width="12.28515625" style="565" customWidth="1"/>
    <col min="9998" max="9998" width="19.28515625" style="565" customWidth="1"/>
    <col min="9999" max="9999" width="12.28515625" style="565" customWidth="1"/>
    <col min="10000" max="10243" width="9.28515625" style="565"/>
    <col min="10244" max="10244" width="21.7109375" style="565" customWidth="1"/>
    <col min="10245" max="10245" width="16.28515625" style="565" customWidth="1"/>
    <col min="10246" max="10246" width="13.28515625" style="565" customWidth="1"/>
    <col min="10247" max="10247" width="13.5703125" style="565" customWidth="1"/>
    <col min="10248" max="10248" width="16" style="565" customWidth="1"/>
    <col min="10249" max="10249" width="12.7109375" style="565" customWidth="1"/>
    <col min="10250" max="10250" width="13.5703125" style="565" customWidth="1"/>
    <col min="10251" max="10251" width="9.28515625" style="565"/>
    <col min="10252" max="10253" width="12.28515625" style="565" customWidth="1"/>
    <col min="10254" max="10254" width="19.28515625" style="565" customWidth="1"/>
    <col min="10255" max="10255" width="12.28515625" style="565" customWidth="1"/>
    <col min="10256" max="10499" width="9.28515625" style="565"/>
    <col min="10500" max="10500" width="21.7109375" style="565" customWidth="1"/>
    <col min="10501" max="10501" width="16.28515625" style="565" customWidth="1"/>
    <col min="10502" max="10502" width="13.28515625" style="565" customWidth="1"/>
    <col min="10503" max="10503" width="13.5703125" style="565" customWidth="1"/>
    <col min="10504" max="10504" width="16" style="565" customWidth="1"/>
    <col min="10505" max="10505" width="12.7109375" style="565" customWidth="1"/>
    <col min="10506" max="10506" width="13.5703125" style="565" customWidth="1"/>
    <col min="10507" max="10507" width="9.28515625" style="565"/>
    <col min="10508" max="10509" width="12.28515625" style="565" customWidth="1"/>
    <col min="10510" max="10510" width="19.28515625" style="565" customWidth="1"/>
    <col min="10511" max="10511" width="12.28515625" style="565" customWidth="1"/>
    <col min="10512" max="10755" width="9.28515625" style="565"/>
    <col min="10756" max="10756" width="21.7109375" style="565" customWidth="1"/>
    <col min="10757" max="10757" width="16.28515625" style="565" customWidth="1"/>
    <col min="10758" max="10758" width="13.28515625" style="565" customWidth="1"/>
    <col min="10759" max="10759" width="13.5703125" style="565" customWidth="1"/>
    <col min="10760" max="10760" width="16" style="565" customWidth="1"/>
    <col min="10761" max="10761" width="12.7109375" style="565" customWidth="1"/>
    <col min="10762" max="10762" width="13.5703125" style="565" customWidth="1"/>
    <col min="10763" max="10763" width="9.28515625" style="565"/>
    <col min="10764" max="10765" width="12.28515625" style="565" customWidth="1"/>
    <col min="10766" max="10766" width="19.28515625" style="565" customWidth="1"/>
    <col min="10767" max="10767" width="12.28515625" style="565" customWidth="1"/>
    <col min="10768" max="11011" width="9.28515625" style="565"/>
    <col min="11012" max="11012" width="21.7109375" style="565" customWidth="1"/>
    <col min="11013" max="11013" width="16.28515625" style="565" customWidth="1"/>
    <col min="11014" max="11014" width="13.28515625" style="565" customWidth="1"/>
    <col min="11015" max="11015" width="13.5703125" style="565" customWidth="1"/>
    <col min="11016" max="11016" width="16" style="565" customWidth="1"/>
    <col min="11017" max="11017" width="12.7109375" style="565" customWidth="1"/>
    <col min="11018" max="11018" width="13.5703125" style="565" customWidth="1"/>
    <col min="11019" max="11019" width="9.28515625" style="565"/>
    <col min="11020" max="11021" width="12.28515625" style="565" customWidth="1"/>
    <col min="11022" max="11022" width="19.28515625" style="565" customWidth="1"/>
    <col min="11023" max="11023" width="12.28515625" style="565" customWidth="1"/>
    <col min="11024" max="11267" width="9.28515625" style="565"/>
    <col min="11268" max="11268" width="21.7109375" style="565" customWidth="1"/>
    <col min="11269" max="11269" width="16.28515625" style="565" customWidth="1"/>
    <col min="11270" max="11270" width="13.28515625" style="565" customWidth="1"/>
    <col min="11271" max="11271" width="13.5703125" style="565" customWidth="1"/>
    <col min="11272" max="11272" width="16" style="565" customWidth="1"/>
    <col min="11273" max="11273" width="12.7109375" style="565" customWidth="1"/>
    <col min="11274" max="11274" width="13.5703125" style="565" customWidth="1"/>
    <col min="11275" max="11275" width="9.28515625" style="565"/>
    <col min="11276" max="11277" width="12.28515625" style="565" customWidth="1"/>
    <col min="11278" max="11278" width="19.28515625" style="565" customWidth="1"/>
    <col min="11279" max="11279" width="12.28515625" style="565" customWidth="1"/>
    <col min="11280" max="11523" width="9.28515625" style="565"/>
    <col min="11524" max="11524" width="21.7109375" style="565" customWidth="1"/>
    <col min="11525" max="11525" width="16.28515625" style="565" customWidth="1"/>
    <col min="11526" max="11526" width="13.28515625" style="565" customWidth="1"/>
    <col min="11527" max="11527" width="13.5703125" style="565" customWidth="1"/>
    <col min="11528" max="11528" width="16" style="565" customWidth="1"/>
    <col min="11529" max="11529" width="12.7109375" style="565" customWidth="1"/>
    <col min="11530" max="11530" width="13.5703125" style="565" customWidth="1"/>
    <col min="11531" max="11531" width="9.28515625" style="565"/>
    <col min="11532" max="11533" width="12.28515625" style="565" customWidth="1"/>
    <col min="11534" max="11534" width="19.28515625" style="565" customWidth="1"/>
    <col min="11535" max="11535" width="12.28515625" style="565" customWidth="1"/>
    <col min="11536" max="11779" width="9.28515625" style="565"/>
    <col min="11780" max="11780" width="21.7109375" style="565" customWidth="1"/>
    <col min="11781" max="11781" width="16.28515625" style="565" customWidth="1"/>
    <col min="11782" max="11782" width="13.28515625" style="565" customWidth="1"/>
    <col min="11783" max="11783" width="13.5703125" style="565" customWidth="1"/>
    <col min="11784" max="11784" width="16" style="565" customWidth="1"/>
    <col min="11785" max="11785" width="12.7109375" style="565" customWidth="1"/>
    <col min="11786" max="11786" width="13.5703125" style="565" customWidth="1"/>
    <col min="11787" max="11787" width="9.28515625" style="565"/>
    <col min="11788" max="11789" width="12.28515625" style="565" customWidth="1"/>
    <col min="11790" max="11790" width="19.28515625" style="565" customWidth="1"/>
    <col min="11791" max="11791" width="12.28515625" style="565" customWidth="1"/>
    <col min="11792" max="12035" width="9.28515625" style="565"/>
    <col min="12036" max="12036" width="21.7109375" style="565" customWidth="1"/>
    <col min="12037" max="12037" width="16.28515625" style="565" customWidth="1"/>
    <col min="12038" max="12038" width="13.28515625" style="565" customWidth="1"/>
    <col min="12039" max="12039" width="13.5703125" style="565" customWidth="1"/>
    <col min="12040" max="12040" width="16" style="565" customWidth="1"/>
    <col min="12041" max="12041" width="12.7109375" style="565" customWidth="1"/>
    <col min="12042" max="12042" width="13.5703125" style="565" customWidth="1"/>
    <col min="12043" max="12043" width="9.28515625" style="565"/>
    <col min="12044" max="12045" width="12.28515625" style="565" customWidth="1"/>
    <col min="12046" max="12046" width="19.28515625" style="565" customWidth="1"/>
    <col min="12047" max="12047" width="12.28515625" style="565" customWidth="1"/>
    <col min="12048" max="12291" width="9.28515625" style="565"/>
    <col min="12292" max="12292" width="21.7109375" style="565" customWidth="1"/>
    <col min="12293" max="12293" width="16.28515625" style="565" customWidth="1"/>
    <col min="12294" max="12294" width="13.28515625" style="565" customWidth="1"/>
    <col min="12295" max="12295" width="13.5703125" style="565" customWidth="1"/>
    <col min="12296" max="12296" width="16" style="565" customWidth="1"/>
    <col min="12297" max="12297" width="12.7109375" style="565" customWidth="1"/>
    <col min="12298" max="12298" width="13.5703125" style="565" customWidth="1"/>
    <col min="12299" max="12299" width="9.28515625" style="565"/>
    <col min="12300" max="12301" width="12.28515625" style="565" customWidth="1"/>
    <col min="12302" max="12302" width="19.28515625" style="565" customWidth="1"/>
    <col min="12303" max="12303" width="12.28515625" style="565" customWidth="1"/>
    <col min="12304" max="12547" width="9.28515625" style="565"/>
    <col min="12548" max="12548" width="21.7109375" style="565" customWidth="1"/>
    <col min="12549" max="12549" width="16.28515625" style="565" customWidth="1"/>
    <col min="12550" max="12550" width="13.28515625" style="565" customWidth="1"/>
    <col min="12551" max="12551" width="13.5703125" style="565" customWidth="1"/>
    <col min="12552" max="12552" width="16" style="565" customWidth="1"/>
    <col min="12553" max="12553" width="12.7109375" style="565" customWidth="1"/>
    <col min="12554" max="12554" width="13.5703125" style="565" customWidth="1"/>
    <col min="12555" max="12555" width="9.28515625" style="565"/>
    <col min="12556" max="12557" width="12.28515625" style="565" customWidth="1"/>
    <col min="12558" max="12558" width="19.28515625" style="565" customWidth="1"/>
    <col min="12559" max="12559" width="12.28515625" style="565" customWidth="1"/>
    <col min="12560" max="12803" width="9.28515625" style="565"/>
    <col min="12804" max="12804" width="21.7109375" style="565" customWidth="1"/>
    <col min="12805" max="12805" width="16.28515625" style="565" customWidth="1"/>
    <col min="12806" max="12806" width="13.28515625" style="565" customWidth="1"/>
    <col min="12807" max="12807" width="13.5703125" style="565" customWidth="1"/>
    <col min="12808" max="12808" width="16" style="565" customWidth="1"/>
    <col min="12809" max="12809" width="12.7109375" style="565" customWidth="1"/>
    <col min="12810" max="12810" width="13.5703125" style="565" customWidth="1"/>
    <col min="12811" max="12811" width="9.28515625" style="565"/>
    <col min="12812" max="12813" width="12.28515625" style="565" customWidth="1"/>
    <col min="12814" max="12814" width="19.28515625" style="565" customWidth="1"/>
    <col min="12815" max="12815" width="12.28515625" style="565" customWidth="1"/>
    <col min="12816" max="13059" width="9.28515625" style="565"/>
    <col min="13060" max="13060" width="21.7109375" style="565" customWidth="1"/>
    <col min="13061" max="13061" width="16.28515625" style="565" customWidth="1"/>
    <col min="13062" max="13062" width="13.28515625" style="565" customWidth="1"/>
    <col min="13063" max="13063" width="13.5703125" style="565" customWidth="1"/>
    <col min="13064" max="13064" width="16" style="565" customWidth="1"/>
    <col min="13065" max="13065" width="12.7109375" style="565" customWidth="1"/>
    <col min="13066" max="13066" width="13.5703125" style="565" customWidth="1"/>
    <col min="13067" max="13067" width="9.28515625" style="565"/>
    <col min="13068" max="13069" width="12.28515625" style="565" customWidth="1"/>
    <col min="13070" max="13070" width="19.28515625" style="565" customWidth="1"/>
    <col min="13071" max="13071" width="12.28515625" style="565" customWidth="1"/>
    <col min="13072" max="13315" width="9.28515625" style="565"/>
    <col min="13316" max="13316" width="21.7109375" style="565" customWidth="1"/>
    <col min="13317" max="13317" width="16.28515625" style="565" customWidth="1"/>
    <col min="13318" max="13318" width="13.28515625" style="565" customWidth="1"/>
    <col min="13319" max="13319" width="13.5703125" style="565" customWidth="1"/>
    <col min="13320" max="13320" width="16" style="565" customWidth="1"/>
    <col min="13321" max="13321" width="12.7109375" style="565" customWidth="1"/>
    <col min="13322" max="13322" width="13.5703125" style="565" customWidth="1"/>
    <col min="13323" max="13323" width="9.28515625" style="565"/>
    <col min="13324" max="13325" width="12.28515625" style="565" customWidth="1"/>
    <col min="13326" max="13326" width="19.28515625" style="565" customWidth="1"/>
    <col min="13327" max="13327" width="12.28515625" style="565" customWidth="1"/>
    <col min="13328" max="13571" width="9.28515625" style="565"/>
    <col min="13572" max="13572" width="21.7109375" style="565" customWidth="1"/>
    <col min="13573" max="13573" width="16.28515625" style="565" customWidth="1"/>
    <col min="13574" max="13574" width="13.28515625" style="565" customWidth="1"/>
    <col min="13575" max="13575" width="13.5703125" style="565" customWidth="1"/>
    <col min="13576" max="13576" width="16" style="565" customWidth="1"/>
    <col min="13577" max="13577" width="12.7109375" style="565" customWidth="1"/>
    <col min="13578" max="13578" width="13.5703125" style="565" customWidth="1"/>
    <col min="13579" max="13579" width="9.28515625" style="565"/>
    <col min="13580" max="13581" width="12.28515625" style="565" customWidth="1"/>
    <col min="13582" max="13582" width="19.28515625" style="565" customWidth="1"/>
    <col min="13583" max="13583" width="12.28515625" style="565" customWidth="1"/>
    <col min="13584" max="13827" width="9.28515625" style="565"/>
    <col min="13828" max="13828" width="21.7109375" style="565" customWidth="1"/>
    <col min="13829" max="13829" width="16.28515625" style="565" customWidth="1"/>
    <col min="13830" max="13830" width="13.28515625" style="565" customWidth="1"/>
    <col min="13831" max="13831" width="13.5703125" style="565" customWidth="1"/>
    <col min="13832" max="13832" width="16" style="565" customWidth="1"/>
    <col min="13833" max="13833" width="12.7109375" style="565" customWidth="1"/>
    <col min="13834" max="13834" width="13.5703125" style="565" customWidth="1"/>
    <col min="13835" max="13835" width="9.28515625" style="565"/>
    <col min="13836" max="13837" width="12.28515625" style="565" customWidth="1"/>
    <col min="13838" max="13838" width="19.28515625" style="565" customWidth="1"/>
    <col min="13839" max="13839" width="12.28515625" style="565" customWidth="1"/>
    <col min="13840" max="14083" width="9.28515625" style="565"/>
    <col min="14084" max="14084" width="21.7109375" style="565" customWidth="1"/>
    <col min="14085" max="14085" width="16.28515625" style="565" customWidth="1"/>
    <col min="14086" max="14086" width="13.28515625" style="565" customWidth="1"/>
    <col min="14087" max="14087" width="13.5703125" style="565" customWidth="1"/>
    <col min="14088" max="14088" width="16" style="565" customWidth="1"/>
    <col min="14089" max="14089" width="12.7109375" style="565" customWidth="1"/>
    <col min="14090" max="14090" width="13.5703125" style="565" customWidth="1"/>
    <col min="14091" max="14091" width="9.28515625" style="565"/>
    <col min="14092" max="14093" width="12.28515625" style="565" customWidth="1"/>
    <col min="14094" max="14094" width="19.28515625" style="565" customWidth="1"/>
    <col min="14095" max="14095" width="12.28515625" style="565" customWidth="1"/>
    <col min="14096" max="14339" width="9.28515625" style="565"/>
    <col min="14340" max="14340" width="21.7109375" style="565" customWidth="1"/>
    <col min="14341" max="14341" width="16.28515625" style="565" customWidth="1"/>
    <col min="14342" max="14342" width="13.28515625" style="565" customWidth="1"/>
    <col min="14343" max="14343" width="13.5703125" style="565" customWidth="1"/>
    <col min="14344" max="14344" width="16" style="565" customWidth="1"/>
    <col min="14345" max="14345" width="12.7109375" style="565" customWidth="1"/>
    <col min="14346" max="14346" width="13.5703125" style="565" customWidth="1"/>
    <col min="14347" max="14347" width="9.28515625" style="565"/>
    <col min="14348" max="14349" width="12.28515625" style="565" customWidth="1"/>
    <col min="14350" max="14350" width="19.28515625" style="565" customWidth="1"/>
    <col min="14351" max="14351" width="12.28515625" style="565" customWidth="1"/>
    <col min="14352" max="14595" width="9.28515625" style="565"/>
    <col min="14596" max="14596" width="21.7109375" style="565" customWidth="1"/>
    <col min="14597" max="14597" width="16.28515625" style="565" customWidth="1"/>
    <col min="14598" max="14598" width="13.28515625" style="565" customWidth="1"/>
    <col min="14599" max="14599" width="13.5703125" style="565" customWidth="1"/>
    <col min="14600" max="14600" width="16" style="565" customWidth="1"/>
    <col min="14601" max="14601" width="12.7109375" style="565" customWidth="1"/>
    <col min="14602" max="14602" width="13.5703125" style="565" customWidth="1"/>
    <col min="14603" max="14603" width="9.28515625" style="565"/>
    <col min="14604" max="14605" width="12.28515625" style="565" customWidth="1"/>
    <col min="14606" max="14606" width="19.28515625" style="565" customWidth="1"/>
    <col min="14607" max="14607" width="12.28515625" style="565" customWidth="1"/>
    <col min="14608" max="14851" width="9.28515625" style="565"/>
    <col min="14852" max="14852" width="21.7109375" style="565" customWidth="1"/>
    <col min="14853" max="14853" width="16.28515625" style="565" customWidth="1"/>
    <col min="14854" max="14854" width="13.28515625" style="565" customWidth="1"/>
    <col min="14855" max="14855" width="13.5703125" style="565" customWidth="1"/>
    <col min="14856" max="14856" width="16" style="565" customWidth="1"/>
    <col min="14857" max="14857" width="12.7109375" style="565" customWidth="1"/>
    <col min="14858" max="14858" width="13.5703125" style="565" customWidth="1"/>
    <col min="14859" max="14859" width="9.28515625" style="565"/>
    <col min="14860" max="14861" width="12.28515625" style="565" customWidth="1"/>
    <col min="14862" max="14862" width="19.28515625" style="565" customWidth="1"/>
    <col min="14863" max="14863" width="12.28515625" style="565" customWidth="1"/>
    <col min="14864" max="15107" width="9.28515625" style="565"/>
    <col min="15108" max="15108" width="21.7109375" style="565" customWidth="1"/>
    <col min="15109" max="15109" width="16.28515625" style="565" customWidth="1"/>
    <col min="15110" max="15110" width="13.28515625" style="565" customWidth="1"/>
    <col min="15111" max="15111" width="13.5703125" style="565" customWidth="1"/>
    <col min="15112" max="15112" width="16" style="565" customWidth="1"/>
    <col min="15113" max="15113" width="12.7109375" style="565" customWidth="1"/>
    <col min="15114" max="15114" width="13.5703125" style="565" customWidth="1"/>
    <col min="15115" max="15115" width="9.28515625" style="565"/>
    <col min="15116" max="15117" width="12.28515625" style="565" customWidth="1"/>
    <col min="15118" max="15118" width="19.28515625" style="565" customWidth="1"/>
    <col min="15119" max="15119" width="12.28515625" style="565" customWidth="1"/>
    <col min="15120" max="15363" width="9.28515625" style="565"/>
    <col min="15364" max="15364" width="21.7109375" style="565" customWidth="1"/>
    <col min="15365" max="15365" width="16.28515625" style="565" customWidth="1"/>
    <col min="15366" max="15366" width="13.28515625" style="565" customWidth="1"/>
    <col min="15367" max="15367" width="13.5703125" style="565" customWidth="1"/>
    <col min="15368" max="15368" width="16" style="565" customWidth="1"/>
    <col min="15369" max="15369" width="12.7109375" style="565" customWidth="1"/>
    <col min="15370" max="15370" width="13.5703125" style="565" customWidth="1"/>
    <col min="15371" max="15371" width="9.28515625" style="565"/>
    <col min="15372" max="15373" width="12.28515625" style="565" customWidth="1"/>
    <col min="15374" max="15374" width="19.28515625" style="565" customWidth="1"/>
    <col min="15375" max="15375" width="12.28515625" style="565" customWidth="1"/>
    <col min="15376" max="15619" width="9.28515625" style="565"/>
    <col min="15620" max="15620" width="21.7109375" style="565" customWidth="1"/>
    <col min="15621" max="15621" width="16.28515625" style="565" customWidth="1"/>
    <col min="15622" max="15622" width="13.28515625" style="565" customWidth="1"/>
    <col min="15623" max="15623" width="13.5703125" style="565" customWidth="1"/>
    <col min="15624" max="15624" width="16" style="565" customWidth="1"/>
    <col min="15625" max="15625" width="12.7109375" style="565" customWidth="1"/>
    <col min="15626" max="15626" width="13.5703125" style="565" customWidth="1"/>
    <col min="15627" max="15627" width="9.28515625" style="565"/>
    <col min="15628" max="15629" width="12.28515625" style="565" customWidth="1"/>
    <col min="15630" max="15630" width="19.28515625" style="565" customWidth="1"/>
    <col min="15631" max="15631" width="12.28515625" style="565" customWidth="1"/>
    <col min="15632" max="15875" width="9.28515625" style="565"/>
    <col min="15876" max="15876" width="21.7109375" style="565" customWidth="1"/>
    <col min="15877" max="15877" width="16.28515625" style="565" customWidth="1"/>
    <col min="15878" max="15878" width="13.28515625" style="565" customWidth="1"/>
    <col min="15879" max="15879" width="13.5703125" style="565" customWidth="1"/>
    <col min="15880" max="15880" width="16" style="565" customWidth="1"/>
    <col min="15881" max="15881" width="12.7109375" style="565" customWidth="1"/>
    <col min="15882" max="15882" width="13.5703125" style="565" customWidth="1"/>
    <col min="15883" max="15883" width="9.28515625" style="565"/>
    <col min="15884" max="15885" width="12.28515625" style="565" customWidth="1"/>
    <col min="15886" max="15886" width="19.28515625" style="565" customWidth="1"/>
    <col min="15887" max="15887" width="12.28515625" style="565" customWidth="1"/>
    <col min="15888" max="16131" width="9.28515625" style="565"/>
    <col min="16132" max="16132" width="21.7109375" style="565" customWidth="1"/>
    <col min="16133" max="16133" width="16.28515625" style="565" customWidth="1"/>
    <col min="16134" max="16134" width="13.28515625" style="565" customWidth="1"/>
    <col min="16135" max="16135" width="13.5703125" style="565" customWidth="1"/>
    <col min="16136" max="16136" width="16" style="565" customWidth="1"/>
    <col min="16137" max="16137" width="12.7109375" style="565" customWidth="1"/>
    <col min="16138" max="16138" width="13.5703125" style="565" customWidth="1"/>
    <col min="16139" max="16139" width="9.28515625" style="565"/>
    <col min="16140" max="16141" width="12.28515625" style="565" customWidth="1"/>
    <col min="16142" max="16142" width="19.28515625" style="565" customWidth="1"/>
    <col min="16143" max="16143" width="12.28515625" style="565" customWidth="1"/>
    <col min="16144" max="16384" width="9.28515625" style="565"/>
  </cols>
  <sheetData>
    <row r="1" spans="1:20" s="611" customFormat="1" ht="18" customHeight="1">
      <c r="A1" s="1514" t="s">
        <v>404</v>
      </c>
      <c r="B1" s="1514"/>
      <c r="C1" s="1514"/>
      <c r="D1" s="553"/>
      <c r="E1" s="615" t="s">
        <v>251</v>
      </c>
      <c r="F1" s="1378"/>
      <c r="G1" s="1378"/>
      <c r="H1" s="1525"/>
      <c r="I1" s="1525"/>
      <c r="J1" s="612"/>
      <c r="K1" s="612"/>
      <c r="L1" s="612"/>
      <c r="M1" s="1378" t="s">
        <v>388</v>
      </c>
      <c r="N1" s="1378"/>
      <c r="O1" s="612"/>
    </row>
    <row r="2" spans="1:20" s="611" customFormat="1" ht="12.75" customHeight="1">
      <c r="A2" s="553"/>
      <c r="B2" s="553"/>
      <c r="C2" s="553"/>
      <c r="D2" s="553"/>
      <c r="E2" s="614"/>
      <c r="F2" s="323"/>
      <c r="G2" s="323"/>
      <c r="H2" s="613"/>
      <c r="I2" s="613"/>
      <c r="J2" s="612"/>
      <c r="K2" s="612"/>
      <c r="L2" s="612"/>
      <c r="M2" s="323"/>
      <c r="N2" s="323"/>
      <c r="O2" s="612"/>
    </row>
    <row r="3" spans="1:20" ht="18" customHeight="1">
      <c r="A3" s="1531" t="s">
        <v>974</v>
      </c>
      <c r="B3" s="1531"/>
      <c r="C3" s="1531"/>
      <c r="D3" s="1531"/>
      <c r="E3" s="1531"/>
      <c r="F3" s="1531"/>
      <c r="G3" s="1531"/>
      <c r="H3" s="610"/>
      <c r="I3" s="610"/>
      <c r="J3" s="610"/>
      <c r="K3" s="609"/>
      <c r="L3" s="609"/>
    </row>
    <row r="4" spans="1:20" ht="15" customHeight="1">
      <c r="A4" s="608"/>
      <c r="B4" s="568"/>
      <c r="D4" s="568"/>
      <c r="E4" s="568"/>
      <c r="G4" s="568"/>
      <c r="H4" s="568"/>
    </row>
    <row r="5" spans="1:20" ht="12.75" customHeight="1">
      <c r="A5" s="1526"/>
      <c r="B5" s="1528" t="s">
        <v>2</v>
      </c>
      <c r="C5" s="1529"/>
      <c r="D5" s="1530"/>
      <c r="E5" s="1528" t="s">
        <v>3</v>
      </c>
      <c r="F5" s="1529"/>
      <c r="G5" s="1530"/>
      <c r="H5" s="568"/>
      <c r="I5" s="1520" t="s">
        <v>403</v>
      </c>
      <c r="J5" s="1520" t="s">
        <v>402</v>
      </c>
      <c r="K5" s="1521" t="s">
        <v>401</v>
      </c>
      <c r="L5" s="1521" t="s">
        <v>400</v>
      </c>
      <c r="M5" s="1520" t="s">
        <v>399</v>
      </c>
      <c r="N5" s="1521" t="s">
        <v>398</v>
      </c>
      <c r="O5" s="1520" t="s">
        <v>397</v>
      </c>
    </row>
    <row r="6" spans="1:20" s="603" customFormat="1" ht="27.75" customHeight="1">
      <c r="A6" s="1527"/>
      <c r="B6" s="607" t="s">
        <v>396</v>
      </c>
      <c r="C6" s="606" t="s">
        <v>395</v>
      </c>
      <c r="D6" s="605" t="s">
        <v>394</v>
      </c>
      <c r="E6" s="607" t="s">
        <v>396</v>
      </c>
      <c r="F6" s="606" t="s">
        <v>395</v>
      </c>
      <c r="G6" s="605" t="s">
        <v>394</v>
      </c>
      <c r="H6" s="604"/>
      <c r="I6" s="1520"/>
      <c r="J6" s="1520"/>
      <c r="K6" s="1521"/>
      <c r="L6" s="1521"/>
      <c r="M6" s="1520"/>
      <c r="N6" s="1521"/>
      <c r="O6" s="1520"/>
    </row>
    <row r="7" spans="1:20" ht="17.25" customHeight="1">
      <c r="A7" s="602" t="s">
        <v>393</v>
      </c>
      <c r="B7" s="587">
        <v>77.089146333104949</v>
      </c>
      <c r="C7" s="587">
        <v>76.994521235287763</v>
      </c>
      <c r="D7" s="601">
        <v>77.183771430922135</v>
      </c>
      <c r="E7" s="587">
        <v>81.140952427779396</v>
      </c>
      <c r="F7" s="587">
        <v>81.054063286558275</v>
      </c>
      <c r="G7" s="601">
        <v>81.227841569000518</v>
      </c>
      <c r="I7" s="600"/>
      <c r="J7" s="600"/>
      <c r="K7" s="599"/>
      <c r="L7" s="599"/>
      <c r="M7" s="598"/>
      <c r="N7" s="598"/>
      <c r="O7" s="586"/>
      <c r="Q7" s="597"/>
      <c r="T7" s="594"/>
    </row>
    <row r="8" spans="1:20">
      <c r="A8" s="567"/>
      <c r="B8" s="587"/>
      <c r="C8" s="587"/>
      <c r="D8" s="595"/>
      <c r="E8" s="587"/>
      <c r="F8" s="587"/>
      <c r="G8" s="595"/>
      <c r="M8" s="586"/>
      <c r="N8" s="596"/>
      <c r="O8" s="586"/>
      <c r="T8" s="594"/>
    </row>
    <row r="9" spans="1:20">
      <c r="A9" s="567" t="s">
        <v>126</v>
      </c>
      <c r="B9" s="587">
        <v>73.36860452553455</v>
      </c>
      <c r="C9" s="587">
        <v>73.081464140782018</v>
      </c>
      <c r="D9" s="595">
        <v>73.655744910287083</v>
      </c>
      <c r="E9" s="587">
        <v>78.930915126741311</v>
      </c>
      <c r="F9" s="587">
        <v>78.656848482586028</v>
      </c>
      <c r="G9" s="595">
        <v>79.204981770896595</v>
      </c>
      <c r="H9" s="594"/>
      <c r="I9" s="586">
        <f t="shared" ref="I9:I40" si="0">C9</f>
        <v>73.081464140782018</v>
      </c>
      <c r="J9" s="586">
        <f t="shared" ref="J9:J40" si="1">IF(N9&gt;0, D9-C9-N9,D9-C9)</f>
        <v>0.57428076950506579</v>
      </c>
      <c r="K9" s="588">
        <v>73.367817893448134</v>
      </c>
      <c r="L9" s="588">
        <v>78.736532497398102</v>
      </c>
      <c r="M9" s="586">
        <f t="shared" ref="M9:M40" si="2">F9-D9</f>
        <v>5.0011035722989448</v>
      </c>
      <c r="N9" s="586">
        <f t="shared" ref="N9:N40" si="3">0-M9</f>
        <v>-5.0011035722989448</v>
      </c>
      <c r="O9" s="586">
        <f t="shared" ref="O9:O40" si="4">IF(N9&gt;0,G9-F9-N9,G9-F9)</f>
        <v>0.54813328831056651</v>
      </c>
    </row>
    <row r="10" spans="1:20">
      <c r="A10" s="567" t="s">
        <v>135</v>
      </c>
      <c r="B10" s="587">
        <v>74.496801695460476</v>
      </c>
      <c r="C10" s="587">
        <v>73.863848885862197</v>
      </c>
      <c r="D10" s="595">
        <v>75.129754505058756</v>
      </c>
      <c r="E10" s="587">
        <v>79.629167853712701</v>
      </c>
      <c r="F10" s="587">
        <v>79.033762429086764</v>
      </c>
      <c r="G10" s="595">
        <v>80.224573278338639</v>
      </c>
      <c r="H10" s="594"/>
      <c r="I10" s="586">
        <f t="shared" si="0"/>
        <v>73.863848885862197</v>
      </c>
      <c r="J10" s="586">
        <f t="shared" si="1"/>
        <v>1.265905619196559</v>
      </c>
      <c r="K10" s="588">
        <v>74.651178399719711</v>
      </c>
      <c r="L10" s="588">
        <v>78.667248619498039</v>
      </c>
      <c r="M10" s="586">
        <f t="shared" si="2"/>
        <v>3.9040079240280079</v>
      </c>
      <c r="N10" s="586">
        <f t="shared" si="3"/>
        <v>-3.9040079240280079</v>
      </c>
      <c r="O10" s="586">
        <f t="shared" si="4"/>
        <v>1.190810849251875</v>
      </c>
    </row>
    <row r="11" spans="1:20">
      <c r="A11" s="567" t="s">
        <v>140</v>
      </c>
      <c r="B11" s="587">
        <v>74.72970832159983</v>
      </c>
      <c r="C11" s="587">
        <v>73.974103509839495</v>
      </c>
      <c r="D11" s="595">
        <v>75.485313133360165</v>
      </c>
      <c r="E11" s="587">
        <v>78.849586352214629</v>
      </c>
      <c r="F11" s="587">
        <v>78.15396533053061</v>
      </c>
      <c r="G11" s="595">
        <v>79.545207373898648</v>
      </c>
      <c r="H11" s="594"/>
      <c r="I11" s="586">
        <f t="shared" si="0"/>
        <v>73.974103509839495</v>
      </c>
      <c r="J11" s="586">
        <f t="shared" si="1"/>
        <v>1.5112096235206707</v>
      </c>
      <c r="K11" s="588">
        <v>75.309936959727963</v>
      </c>
      <c r="L11" s="588">
        <v>80.194425392523954</v>
      </c>
      <c r="M11" s="586">
        <f t="shared" si="2"/>
        <v>2.6686521971704451</v>
      </c>
      <c r="N11" s="586">
        <f t="shared" si="3"/>
        <v>-2.6686521971704451</v>
      </c>
      <c r="O11" s="586">
        <f t="shared" si="4"/>
        <v>1.3912420433680381</v>
      </c>
    </row>
    <row r="12" spans="1:20">
      <c r="A12" s="567" t="s">
        <v>134</v>
      </c>
      <c r="B12" s="587">
        <v>75.373687430647308</v>
      </c>
      <c r="C12" s="587">
        <v>74.99263555995789</v>
      </c>
      <c r="D12" s="595">
        <v>75.754739301336727</v>
      </c>
      <c r="E12" s="587">
        <v>79.601098798412906</v>
      </c>
      <c r="F12" s="587">
        <v>79.261019029592816</v>
      </c>
      <c r="G12" s="595">
        <v>79.941178567232996</v>
      </c>
      <c r="H12" s="594"/>
      <c r="I12" s="586">
        <f t="shared" si="0"/>
        <v>74.99263555995789</v>
      </c>
      <c r="J12" s="586">
        <f t="shared" si="1"/>
        <v>0.76210374137883719</v>
      </c>
      <c r="K12" s="588">
        <v>75.510708302994729</v>
      </c>
      <c r="L12" s="588">
        <v>80.803416852480282</v>
      </c>
      <c r="M12" s="586">
        <f t="shared" si="2"/>
        <v>3.5062797282560894</v>
      </c>
      <c r="N12" s="586">
        <f t="shared" si="3"/>
        <v>-3.5062797282560894</v>
      </c>
      <c r="O12" s="586">
        <f t="shared" si="4"/>
        <v>0.68015953764017922</v>
      </c>
    </row>
    <row r="13" spans="1:20">
      <c r="A13" s="567" t="s">
        <v>145</v>
      </c>
      <c r="B13" s="587">
        <v>75.636207527494349</v>
      </c>
      <c r="C13" s="587">
        <v>74.865466825353366</v>
      </c>
      <c r="D13" s="595">
        <v>76.406948229635333</v>
      </c>
      <c r="E13" s="587">
        <v>80.081781928945247</v>
      </c>
      <c r="F13" s="587">
        <v>79.377458028004398</v>
      </c>
      <c r="G13" s="595">
        <v>80.786105829886097</v>
      </c>
      <c r="H13" s="594"/>
      <c r="I13" s="586">
        <f t="shared" si="0"/>
        <v>74.865466825353366</v>
      </c>
      <c r="J13" s="586">
        <f t="shared" si="1"/>
        <v>1.5414814042819671</v>
      </c>
      <c r="K13" s="588">
        <v>75.415923196378429</v>
      </c>
      <c r="L13" s="588">
        <v>79.665748144482833</v>
      </c>
      <c r="M13" s="586">
        <f t="shared" si="2"/>
        <v>2.9705097983690649</v>
      </c>
      <c r="N13" s="586">
        <f t="shared" si="3"/>
        <v>-2.9705097983690649</v>
      </c>
      <c r="O13" s="586">
        <f t="shared" si="4"/>
        <v>1.408647801881699</v>
      </c>
    </row>
    <row r="14" spans="1:20">
      <c r="A14" s="567" t="s">
        <v>143</v>
      </c>
      <c r="B14" s="587">
        <v>75.924735228465764</v>
      </c>
      <c r="C14" s="587">
        <v>75.303821073436396</v>
      </c>
      <c r="D14" s="595">
        <v>76.545649383495132</v>
      </c>
      <c r="E14" s="587">
        <v>80.518346766919947</v>
      </c>
      <c r="F14" s="587">
        <v>79.970966930521584</v>
      </c>
      <c r="G14" s="595">
        <v>81.065726603318311</v>
      </c>
      <c r="H14" s="594"/>
      <c r="I14" s="586">
        <f t="shared" si="0"/>
        <v>75.303821073436396</v>
      </c>
      <c r="J14" s="586">
        <f t="shared" si="1"/>
        <v>1.241828310058736</v>
      </c>
      <c r="K14" s="588">
        <v>75.89117580652416</v>
      </c>
      <c r="L14" s="588">
        <v>79.661508562957678</v>
      </c>
      <c r="M14" s="586">
        <f t="shared" si="2"/>
        <v>3.4253175470264523</v>
      </c>
      <c r="N14" s="586">
        <f t="shared" si="3"/>
        <v>-3.4253175470264523</v>
      </c>
      <c r="O14" s="586">
        <f t="shared" si="4"/>
        <v>1.0947596727967266</v>
      </c>
    </row>
    <row r="15" spans="1:20">
      <c r="A15" s="567" t="s">
        <v>129</v>
      </c>
      <c r="B15" s="587">
        <v>76.396980014550948</v>
      </c>
      <c r="C15" s="587">
        <v>75.899007541345512</v>
      </c>
      <c r="D15" s="595">
        <v>76.894952487756385</v>
      </c>
      <c r="E15" s="587">
        <v>80.174560335354485</v>
      </c>
      <c r="F15" s="587">
        <v>79.691958627288344</v>
      </c>
      <c r="G15" s="595">
        <v>80.657162043420627</v>
      </c>
      <c r="H15" s="594"/>
      <c r="I15" s="586">
        <f t="shared" si="0"/>
        <v>75.899007541345512</v>
      </c>
      <c r="J15" s="586">
        <f t="shared" si="1"/>
        <v>0.99594494641087294</v>
      </c>
      <c r="K15" s="588">
        <v>75.885506493120843</v>
      </c>
      <c r="L15" s="588">
        <v>80.61998494827516</v>
      </c>
      <c r="M15" s="586">
        <f t="shared" si="2"/>
        <v>2.797006139531959</v>
      </c>
      <c r="N15" s="586">
        <f t="shared" si="3"/>
        <v>-2.797006139531959</v>
      </c>
      <c r="O15" s="586">
        <f t="shared" si="4"/>
        <v>0.96520341613228311</v>
      </c>
    </row>
    <row r="16" spans="1:20">
      <c r="A16" s="567" t="s">
        <v>127</v>
      </c>
      <c r="B16" s="587">
        <v>76.403066059757364</v>
      </c>
      <c r="C16" s="587">
        <v>75.928989728955756</v>
      </c>
      <c r="D16" s="595">
        <v>76.877142390558973</v>
      </c>
      <c r="E16" s="587">
        <v>80.841087764490169</v>
      </c>
      <c r="F16" s="587">
        <v>80.397721877129783</v>
      </c>
      <c r="G16" s="595">
        <v>81.284453651850555</v>
      </c>
      <c r="H16" s="594"/>
      <c r="I16" s="586">
        <f t="shared" si="0"/>
        <v>75.928989728955756</v>
      </c>
      <c r="J16" s="586">
        <f t="shared" si="1"/>
        <v>0.94815266160321698</v>
      </c>
      <c r="K16" s="588">
        <v>77.005562691704569</v>
      </c>
      <c r="L16" s="588">
        <v>82.096000737037045</v>
      </c>
      <c r="M16" s="586">
        <f t="shared" si="2"/>
        <v>3.52057948657081</v>
      </c>
      <c r="N16" s="586">
        <f t="shared" si="3"/>
        <v>-3.52057948657081</v>
      </c>
      <c r="O16" s="586">
        <f t="shared" si="4"/>
        <v>0.88673177472077214</v>
      </c>
    </row>
    <row r="17" spans="1:15">
      <c r="A17" s="567" t="s">
        <v>139</v>
      </c>
      <c r="B17" s="587">
        <v>76.469333206729203</v>
      </c>
      <c r="C17" s="587">
        <v>75.836612297656345</v>
      </c>
      <c r="D17" s="595">
        <v>77.102054115802062</v>
      </c>
      <c r="E17" s="587">
        <v>79.835360434298252</v>
      </c>
      <c r="F17" s="587">
        <v>79.297584606697328</v>
      </c>
      <c r="G17" s="595">
        <v>80.373136261899177</v>
      </c>
      <c r="H17" s="594"/>
      <c r="I17" s="586">
        <f t="shared" si="0"/>
        <v>75.836612297656345</v>
      </c>
      <c r="J17" s="586">
        <f t="shared" si="1"/>
        <v>1.2654418181457174</v>
      </c>
      <c r="K17" s="588">
        <v>76.471209576410573</v>
      </c>
      <c r="L17" s="588">
        <v>80.994830504258005</v>
      </c>
      <c r="M17" s="586">
        <f t="shared" si="2"/>
        <v>2.1955304908952655</v>
      </c>
      <c r="N17" s="586">
        <f t="shared" si="3"/>
        <v>-2.1955304908952655</v>
      </c>
      <c r="O17" s="586">
        <f t="shared" si="4"/>
        <v>1.0755516552018491</v>
      </c>
    </row>
    <row r="18" spans="1:15">
      <c r="A18" s="567" t="s">
        <v>146</v>
      </c>
      <c r="B18" s="587">
        <v>76.635938052471928</v>
      </c>
      <c r="C18" s="587">
        <v>75.300555318926698</v>
      </c>
      <c r="D18" s="595">
        <v>77.971320786017159</v>
      </c>
      <c r="E18" s="587">
        <v>82.694794409377877</v>
      </c>
      <c r="F18" s="587">
        <v>81.52235093737886</v>
      </c>
      <c r="G18" s="595">
        <v>83.867237881376894</v>
      </c>
      <c r="H18" s="594"/>
      <c r="I18" s="586">
        <f t="shared" si="0"/>
        <v>75.300555318926698</v>
      </c>
      <c r="J18" s="586">
        <f t="shared" si="1"/>
        <v>2.6707654670904617</v>
      </c>
      <c r="K18" s="588">
        <v>76.643747457844597</v>
      </c>
      <c r="L18" s="588">
        <v>80.859137736294088</v>
      </c>
      <c r="M18" s="586">
        <f t="shared" si="2"/>
        <v>3.5510301513617009</v>
      </c>
      <c r="N18" s="586">
        <f t="shared" si="3"/>
        <v>-3.5510301513617009</v>
      </c>
      <c r="O18" s="586">
        <f t="shared" si="4"/>
        <v>2.3448869439980342</v>
      </c>
    </row>
    <row r="19" spans="1:15">
      <c r="A19" s="567" t="s">
        <v>137</v>
      </c>
      <c r="B19" s="587">
        <v>76.724898594541585</v>
      </c>
      <c r="C19" s="587">
        <v>75.713722760988105</v>
      </c>
      <c r="D19" s="595">
        <v>77.736074428095066</v>
      </c>
      <c r="E19" s="587">
        <v>80.589345037412627</v>
      </c>
      <c r="F19" s="587">
        <v>79.700384502496561</v>
      </c>
      <c r="G19" s="595">
        <v>81.478305572328694</v>
      </c>
      <c r="H19" s="594"/>
      <c r="I19" s="586">
        <f t="shared" si="0"/>
        <v>75.713722760988105</v>
      </c>
      <c r="J19" s="586">
        <f t="shared" si="1"/>
        <v>2.0223516671069603</v>
      </c>
      <c r="K19" s="588">
        <v>77.198125602890073</v>
      </c>
      <c r="L19" s="588">
        <v>80.207012167523359</v>
      </c>
      <c r="M19" s="586">
        <f t="shared" si="2"/>
        <v>1.9643100744014959</v>
      </c>
      <c r="N19" s="586">
        <f t="shared" si="3"/>
        <v>-1.9643100744014959</v>
      </c>
      <c r="O19" s="586">
        <f t="shared" si="4"/>
        <v>1.7779210698321322</v>
      </c>
    </row>
    <row r="20" spans="1:15">
      <c r="A20" s="567" t="s">
        <v>128</v>
      </c>
      <c r="B20" s="587">
        <v>76.80506899241162</v>
      </c>
      <c r="C20" s="587">
        <v>76.415735090387173</v>
      </c>
      <c r="D20" s="595">
        <v>77.194402894436067</v>
      </c>
      <c r="E20" s="587">
        <v>80.673480724651554</v>
      </c>
      <c r="F20" s="587">
        <v>80.330242176916727</v>
      </c>
      <c r="G20" s="595">
        <v>81.016719272386382</v>
      </c>
      <c r="H20" s="594"/>
      <c r="I20" s="586">
        <f t="shared" si="0"/>
        <v>76.415735090387173</v>
      </c>
      <c r="J20" s="586">
        <f t="shared" si="1"/>
        <v>0.77866780404889369</v>
      </c>
      <c r="K20" s="588">
        <v>76.803548140444121</v>
      </c>
      <c r="L20" s="588">
        <v>81.094858980075571</v>
      </c>
      <c r="M20" s="586">
        <f t="shared" si="2"/>
        <v>3.13583928248066</v>
      </c>
      <c r="N20" s="586">
        <f t="shared" si="3"/>
        <v>-3.13583928248066</v>
      </c>
      <c r="O20" s="586">
        <f t="shared" si="4"/>
        <v>0.6864770954696553</v>
      </c>
    </row>
    <row r="21" spans="1:15">
      <c r="A21" s="567" t="s">
        <v>124</v>
      </c>
      <c r="B21" s="587">
        <v>77.253471526774518</v>
      </c>
      <c r="C21" s="587">
        <v>76.701545613431421</v>
      </c>
      <c r="D21" s="595">
        <v>77.805397440117616</v>
      </c>
      <c r="E21" s="587">
        <v>80.613692150483175</v>
      </c>
      <c r="F21" s="587">
        <v>80.097040396130012</v>
      </c>
      <c r="G21" s="595">
        <v>81.130343904836337</v>
      </c>
      <c r="H21" s="594"/>
      <c r="I21" s="586">
        <f t="shared" si="0"/>
        <v>76.701545613431421</v>
      </c>
      <c r="J21" s="586">
        <f t="shared" si="1"/>
        <v>1.1038518266861956</v>
      </c>
      <c r="K21" s="588">
        <v>77.947737365841405</v>
      </c>
      <c r="L21" s="588">
        <v>82.421901215025485</v>
      </c>
      <c r="M21" s="586">
        <f t="shared" si="2"/>
        <v>2.2916429560123959</v>
      </c>
      <c r="N21" s="586">
        <f t="shared" si="3"/>
        <v>-2.2916429560123959</v>
      </c>
      <c r="O21" s="586">
        <f t="shared" si="4"/>
        <v>1.0333035087063251</v>
      </c>
    </row>
    <row r="22" spans="1:15">
      <c r="A22" s="567" t="s">
        <v>144</v>
      </c>
      <c r="B22" s="587">
        <v>77.366906719597722</v>
      </c>
      <c r="C22" s="587">
        <v>76.627035839612248</v>
      </c>
      <c r="D22" s="595">
        <v>78.106777599583197</v>
      </c>
      <c r="E22" s="587">
        <v>82.4533728084795</v>
      </c>
      <c r="F22" s="587">
        <v>81.841850220167743</v>
      </c>
      <c r="G22" s="595">
        <v>83.064895396791258</v>
      </c>
      <c r="H22" s="594"/>
      <c r="I22" s="586">
        <f t="shared" si="0"/>
        <v>76.627035839612248</v>
      </c>
      <c r="J22" s="586">
        <f t="shared" si="1"/>
        <v>1.479741759970949</v>
      </c>
      <c r="K22" s="588">
        <v>77.406695793966108</v>
      </c>
      <c r="L22" s="588">
        <v>81.574244806818356</v>
      </c>
      <c r="M22" s="586">
        <f t="shared" si="2"/>
        <v>3.7350726205845461</v>
      </c>
      <c r="N22" s="586">
        <f t="shared" si="3"/>
        <v>-3.7350726205845461</v>
      </c>
      <c r="O22" s="586">
        <f t="shared" si="4"/>
        <v>1.2230451766235149</v>
      </c>
    </row>
    <row r="23" spans="1:15">
      <c r="A23" s="567" t="s">
        <v>141</v>
      </c>
      <c r="B23" s="587">
        <v>77.538795942192323</v>
      </c>
      <c r="C23" s="587">
        <v>76.855212776679906</v>
      </c>
      <c r="D23" s="595">
        <v>78.222379107704739</v>
      </c>
      <c r="E23" s="587">
        <v>80.763096196957477</v>
      </c>
      <c r="F23" s="587">
        <v>80.125347353361079</v>
      </c>
      <c r="G23" s="595">
        <v>81.400845040553875</v>
      </c>
      <c r="H23" s="594"/>
      <c r="I23" s="586">
        <f t="shared" si="0"/>
        <v>76.855212776679906</v>
      </c>
      <c r="J23" s="586">
        <f t="shared" si="1"/>
        <v>1.3671663310248334</v>
      </c>
      <c r="K23" s="588">
        <v>77.295269125364086</v>
      </c>
      <c r="L23" s="588">
        <v>80.995340349706737</v>
      </c>
      <c r="M23" s="586">
        <f t="shared" si="2"/>
        <v>1.9029682456563393</v>
      </c>
      <c r="N23" s="586">
        <f t="shared" si="3"/>
        <v>-1.9029682456563393</v>
      </c>
      <c r="O23" s="586">
        <f t="shared" si="4"/>
        <v>1.2754976871927965</v>
      </c>
    </row>
    <row r="24" spans="1:15">
      <c r="A24" s="567" t="s">
        <v>138</v>
      </c>
      <c r="B24" s="587">
        <v>77.601782150943905</v>
      </c>
      <c r="C24" s="587">
        <v>76.282485918152588</v>
      </c>
      <c r="D24" s="595">
        <v>78.921078383735221</v>
      </c>
      <c r="E24" s="587">
        <v>82.029492275158958</v>
      </c>
      <c r="F24" s="587">
        <v>80.791097526328272</v>
      </c>
      <c r="G24" s="595">
        <v>83.267887023989644</v>
      </c>
      <c r="H24" s="594"/>
      <c r="I24" s="586">
        <f t="shared" si="0"/>
        <v>76.282485918152588</v>
      </c>
      <c r="J24" s="586">
        <f t="shared" si="1"/>
        <v>2.6385924655826329</v>
      </c>
      <c r="K24" s="588">
        <v>78.74384469389642</v>
      </c>
      <c r="L24" s="588">
        <v>82.84065198391221</v>
      </c>
      <c r="M24" s="586">
        <f t="shared" si="2"/>
        <v>1.8700191425930512</v>
      </c>
      <c r="N24" s="586">
        <f t="shared" si="3"/>
        <v>-1.8700191425930512</v>
      </c>
      <c r="O24" s="586">
        <f t="shared" si="4"/>
        <v>2.4767894976613718</v>
      </c>
    </row>
    <row r="25" spans="1:15">
      <c r="A25" s="567" t="s">
        <v>131</v>
      </c>
      <c r="B25" s="587">
        <v>77.613432646602035</v>
      </c>
      <c r="C25" s="587">
        <v>77.242153621687677</v>
      </c>
      <c r="D25" s="595">
        <v>77.984711671516393</v>
      </c>
      <c r="E25" s="587">
        <v>81.205448965888266</v>
      </c>
      <c r="F25" s="587">
        <v>80.864281817083736</v>
      </c>
      <c r="G25" s="595">
        <v>81.546616114692796</v>
      </c>
      <c r="H25" s="594"/>
      <c r="I25" s="586">
        <f t="shared" si="0"/>
        <v>77.242153621687677</v>
      </c>
      <c r="J25" s="586">
        <f t="shared" si="1"/>
        <v>0.74255804982871609</v>
      </c>
      <c r="K25" s="588">
        <v>77.655361917112472</v>
      </c>
      <c r="L25" s="588">
        <v>81.451677074528604</v>
      </c>
      <c r="M25" s="586">
        <f t="shared" si="2"/>
        <v>2.8795701455673424</v>
      </c>
      <c r="N25" s="586">
        <f t="shared" si="3"/>
        <v>-2.8795701455673424</v>
      </c>
      <c r="O25" s="586">
        <f t="shared" si="4"/>
        <v>0.68233429760906006</v>
      </c>
    </row>
    <row r="26" spans="1:15">
      <c r="A26" s="567" t="s">
        <v>142</v>
      </c>
      <c r="B26" s="587">
        <v>77.841611303426831</v>
      </c>
      <c r="C26" s="587">
        <v>77.253738051610426</v>
      </c>
      <c r="D26" s="595">
        <v>78.429484555243235</v>
      </c>
      <c r="E26" s="587">
        <v>81.819434430010091</v>
      </c>
      <c r="F26" s="587">
        <v>81.294528435181832</v>
      </c>
      <c r="G26" s="595">
        <v>82.34434042483835</v>
      </c>
      <c r="H26" s="594"/>
      <c r="I26" s="586">
        <f t="shared" si="0"/>
        <v>77.253738051610426</v>
      </c>
      <c r="J26" s="586">
        <f t="shared" si="1"/>
        <v>1.1757465036328085</v>
      </c>
      <c r="K26" s="588">
        <v>77.906896011441063</v>
      </c>
      <c r="L26" s="588">
        <v>80.54406120332014</v>
      </c>
      <c r="M26" s="586">
        <f t="shared" si="2"/>
        <v>2.8650438799385967</v>
      </c>
      <c r="N26" s="586">
        <f t="shared" si="3"/>
        <v>-2.8650438799385967</v>
      </c>
      <c r="O26" s="586">
        <f t="shared" si="4"/>
        <v>1.0498119896565186</v>
      </c>
    </row>
    <row r="27" spans="1:15">
      <c r="A27" s="567" t="s">
        <v>115</v>
      </c>
      <c r="B27" s="587">
        <v>77.864331347750337</v>
      </c>
      <c r="C27" s="587">
        <v>77.159018528909556</v>
      </c>
      <c r="D27" s="595">
        <v>78.569644166591118</v>
      </c>
      <c r="E27" s="587">
        <v>81.423952526385591</v>
      </c>
      <c r="F27" s="587">
        <v>80.763084019091252</v>
      </c>
      <c r="G27" s="595">
        <v>82.08482103367993</v>
      </c>
      <c r="H27" s="594"/>
      <c r="I27" s="586">
        <f t="shared" si="0"/>
        <v>77.159018528909556</v>
      </c>
      <c r="J27" s="586">
        <f t="shared" si="1"/>
        <v>1.4106256376815622</v>
      </c>
      <c r="K27" s="588">
        <v>78.015566252714123</v>
      </c>
      <c r="L27" s="588">
        <v>81.47219040714927</v>
      </c>
      <c r="M27" s="586">
        <f t="shared" si="2"/>
        <v>2.1934398525001342</v>
      </c>
      <c r="N27" s="586">
        <f t="shared" si="3"/>
        <v>-2.1934398525001342</v>
      </c>
      <c r="O27" s="586">
        <f t="shared" si="4"/>
        <v>1.3217370145886775</v>
      </c>
    </row>
    <row r="28" spans="1:15">
      <c r="A28" s="567" t="s">
        <v>133</v>
      </c>
      <c r="B28" s="587">
        <v>77.941061365330754</v>
      </c>
      <c r="C28" s="587">
        <v>77.478498425735012</v>
      </c>
      <c r="D28" s="595">
        <v>78.403624304926495</v>
      </c>
      <c r="E28" s="587">
        <v>82.869105702643893</v>
      </c>
      <c r="F28" s="587">
        <v>82.461355100182388</v>
      </c>
      <c r="G28" s="595">
        <v>83.276856305105397</v>
      </c>
      <c r="H28" s="594"/>
      <c r="I28" s="586">
        <f t="shared" si="0"/>
        <v>77.478498425735012</v>
      </c>
      <c r="J28" s="586">
        <f t="shared" si="1"/>
        <v>0.92512587919148359</v>
      </c>
      <c r="K28" s="588">
        <v>78.226952352912917</v>
      </c>
      <c r="L28" s="588">
        <v>80.961124055572427</v>
      </c>
      <c r="M28" s="586">
        <f t="shared" si="2"/>
        <v>4.0577307952558925</v>
      </c>
      <c r="N28" s="586">
        <f t="shared" si="3"/>
        <v>-4.0577307952558925</v>
      </c>
      <c r="O28" s="586">
        <f t="shared" si="4"/>
        <v>0.81550120492300948</v>
      </c>
    </row>
    <row r="29" spans="1:15">
      <c r="A29" s="567" t="s">
        <v>117</v>
      </c>
      <c r="B29" s="587">
        <v>77.985752847620475</v>
      </c>
      <c r="C29" s="587">
        <v>77.661554808801782</v>
      </c>
      <c r="D29" s="595">
        <v>78.309950886439168</v>
      </c>
      <c r="E29" s="587">
        <v>82.243001114674598</v>
      </c>
      <c r="F29" s="587">
        <v>81.945296327798502</v>
      </c>
      <c r="G29" s="595">
        <v>82.540705901550695</v>
      </c>
      <c r="H29" s="594"/>
      <c r="I29" s="586">
        <f t="shared" si="0"/>
        <v>77.661554808801782</v>
      </c>
      <c r="J29" s="586">
        <f t="shared" si="1"/>
        <v>0.64839607763738627</v>
      </c>
      <c r="K29" s="588">
        <v>77.897258055712854</v>
      </c>
      <c r="L29" s="588">
        <v>82.163320641232175</v>
      </c>
      <c r="M29" s="586">
        <f t="shared" si="2"/>
        <v>3.635345441359334</v>
      </c>
      <c r="N29" s="586">
        <f t="shared" si="3"/>
        <v>-3.635345441359334</v>
      </c>
      <c r="O29" s="586">
        <f t="shared" si="4"/>
        <v>0.5954095737521925</v>
      </c>
    </row>
    <row r="30" spans="1:15">
      <c r="A30" s="567" t="s">
        <v>116</v>
      </c>
      <c r="B30" s="587">
        <v>78.256982482531114</v>
      </c>
      <c r="C30" s="587">
        <v>77.545706702405738</v>
      </c>
      <c r="D30" s="595">
        <v>78.968258262656491</v>
      </c>
      <c r="E30" s="587">
        <v>82.691363443922981</v>
      </c>
      <c r="F30" s="587">
        <v>82.103789273439801</v>
      </c>
      <c r="G30" s="595">
        <v>83.278937614406161</v>
      </c>
      <c r="H30" s="594"/>
      <c r="I30" s="586">
        <f t="shared" si="0"/>
        <v>77.545706702405738</v>
      </c>
      <c r="J30" s="586">
        <f t="shared" si="1"/>
        <v>1.4225515602507528</v>
      </c>
      <c r="K30" s="588">
        <v>78.319716940781134</v>
      </c>
      <c r="L30" s="588">
        <v>81.880514903182885</v>
      </c>
      <c r="M30" s="586">
        <f t="shared" si="2"/>
        <v>3.1355310107833105</v>
      </c>
      <c r="N30" s="586">
        <f t="shared" si="3"/>
        <v>-3.1355310107833105</v>
      </c>
      <c r="O30" s="586">
        <f t="shared" si="4"/>
        <v>1.1751483409663592</v>
      </c>
    </row>
    <row r="31" spans="1:15">
      <c r="A31" s="567" t="s">
        <v>120</v>
      </c>
      <c r="B31" s="587">
        <v>78.280510874554551</v>
      </c>
      <c r="C31" s="587">
        <v>77.761792834701936</v>
      </c>
      <c r="D31" s="595">
        <v>78.799228914407166</v>
      </c>
      <c r="E31" s="587">
        <v>80.777754495461423</v>
      </c>
      <c r="F31" s="587">
        <v>80.290318332208557</v>
      </c>
      <c r="G31" s="595">
        <v>81.265190658714289</v>
      </c>
      <c r="H31" s="594"/>
      <c r="I31" s="586">
        <f t="shared" si="0"/>
        <v>77.761792834701936</v>
      </c>
      <c r="J31" s="586">
        <f t="shared" si="1"/>
        <v>1.0374360797052304</v>
      </c>
      <c r="K31" s="588">
        <v>78.355170515696742</v>
      </c>
      <c r="L31" s="588">
        <v>82.020324480502751</v>
      </c>
      <c r="M31" s="586">
        <f t="shared" si="2"/>
        <v>1.4910894178013905</v>
      </c>
      <c r="N31" s="586">
        <f t="shared" si="3"/>
        <v>-1.4910894178013905</v>
      </c>
      <c r="O31" s="586">
        <f t="shared" si="4"/>
        <v>0.97487232650573219</v>
      </c>
    </row>
    <row r="32" spans="1:15">
      <c r="A32" s="567" t="s">
        <v>132</v>
      </c>
      <c r="B32" s="587">
        <v>78.513539134425201</v>
      </c>
      <c r="C32" s="587">
        <v>77.910326069303906</v>
      </c>
      <c r="D32" s="595">
        <v>79.116752199546497</v>
      </c>
      <c r="E32" s="587">
        <v>81.781561780517492</v>
      </c>
      <c r="F32" s="587">
        <v>81.165829793903555</v>
      </c>
      <c r="G32" s="595">
        <v>82.39729376713143</v>
      </c>
      <c r="H32" s="594"/>
      <c r="I32" s="586">
        <f t="shared" si="0"/>
        <v>77.910326069303906</v>
      </c>
      <c r="J32" s="586">
        <f t="shared" si="1"/>
        <v>1.2064261302425905</v>
      </c>
      <c r="K32" s="588">
        <v>78.528018050446136</v>
      </c>
      <c r="L32" s="588">
        <v>82.109771388466157</v>
      </c>
      <c r="M32" s="586">
        <f t="shared" si="2"/>
        <v>2.0490775943570583</v>
      </c>
      <c r="N32" s="586">
        <f t="shared" si="3"/>
        <v>-2.0490775943570583</v>
      </c>
      <c r="O32" s="586">
        <f t="shared" si="4"/>
        <v>1.2314639732278749</v>
      </c>
    </row>
    <row r="33" spans="1:15">
      <c r="A33" s="567" t="s">
        <v>130</v>
      </c>
      <c r="B33" s="587">
        <v>78.644630451052578</v>
      </c>
      <c r="C33" s="587">
        <v>78.01609548005662</v>
      </c>
      <c r="D33" s="595">
        <v>79.273165422048535</v>
      </c>
      <c r="E33" s="587">
        <v>82.59747834453394</v>
      </c>
      <c r="F33" s="587">
        <v>82.046850607908397</v>
      </c>
      <c r="G33" s="595">
        <v>83.148106081159483</v>
      </c>
      <c r="H33" s="594"/>
      <c r="I33" s="586">
        <f t="shared" si="0"/>
        <v>78.01609548005662</v>
      </c>
      <c r="J33" s="586">
        <f t="shared" si="1"/>
        <v>1.2570699419919151</v>
      </c>
      <c r="K33" s="588">
        <v>78.326890309059493</v>
      </c>
      <c r="L33" s="588">
        <v>82.836243485864671</v>
      </c>
      <c r="M33" s="586">
        <f t="shared" si="2"/>
        <v>2.7736851858598612</v>
      </c>
      <c r="N33" s="586">
        <f t="shared" si="3"/>
        <v>-2.7736851858598612</v>
      </c>
      <c r="O33" s="586">
        <f t="shared" si="4"/>
        <v>1.1012554732510864</v>
      </c>
    </row>
    <row r="34" spans="1:15">
      <c r="A34" s="567" t="s">
        <v>123</v>
      </c>
      <c r="B34" s="587">
        <v>78.651664193848973</v>
      </c>
      <c r="C34" s="587">
        <v>77.985287102580301</v>
      </c>
      <c r="D34" s="595">
        <v>79.318041285117644</v>
      </c>
      <c r="E34" s="587">
        <v>82.254586279808805</v>
      </c>
      <c r="F34" s="587">
        <v>81.673860570337297</v>
      </c>
      <c r="G34" s="595">
        <v>82.835311989280314</v>
      </c>
      <c r="H34" s="594"/>
      <c r="I34" s="586">
        <f t="shared" si="0"/>
        <v>77.985287102580301</v>
      </c>
      <c r="J34" s="586">
        <f t="shared" si="1"/>
        <v>1.332754182537343</v>
      </c>
      <c r="K34" s="588">
        <v>78.612936246562214</v>
      </c>
      <c r="L34" s="588">
        <v>81.796829008258186</v>
      </c>
      <c r="M34" s="586">
        <f t="shared" si="2"/>
        <v>2.3558192852196527</v>
      </c>
      <c r="N34" s="586">
        <f t="shared" si="3"/>
        <v>-2.3558192852196527</v>
      </c>
      <c r="O34" s="586">
        <f t="shared" si="4"/>
        <v>1.1614514189430167</v>
      </c>
    </row>
    <row r="35" spans="1:15">
      <c r="A35" s="567" t="s">
        <v>125</v>
      </c>
      <c r="B35" s="587">
        <v>78.667041238591239</v>
      </c>
      <c r="C35" s="587">
        <v>77.97517351307205</v>
      </c>
      <c r="D35" s="595">
        <v>79.358908964110427</v>
      </c>
      <c r="E35" s="587">
        <v>82.146802656737833</v>
      </c>
      <c r="F35" s="587">
        <v>81.501417762258029</v>
      </c>
      <c r="G35" s="595">
        <v>82.792187551217637</v>
      </c>
      <c r="H35" s="594"/>
      <c r="I35" s="586">
        <f t="shared" si="0"/>
        <v>77.97517351307205</v>
      </c>
      <c r="J35" s="586">
        <f t="shared" si="1"/>
        <v>1.3837354510383761</v>
      </c>
      <c r="K35" s="588">
        <v>78.640140026967529</v>
      </c>
      <c r="L35" s="588">
        <v>81.818444100379082</v>
      </c>
      <c r="M35" s="586">
        <f t="shared" si="2"/>
        <v>2.1425087981476025</v>
      </c>
      <c r="N35" s="586">
        <f t="shared" si="3"/>
        <v>-2.1425087981476025</v>
      </c>
      <c r="O35" s="586">
        <f t="shared" si="4"/>
        <v>1.2907697889596079</v>
      </c>
    </row>
    <row r="36" spans="1:15">
      <c r="A36" s="567" t="s">
        <v>119</v>
      </c>
      <c r="B36" s="587">
        <v>79.242791307803145</v>
      </c>
      <c r="C36" s="587">
        <v>78.835230249185287</v>
      </c>
      <c r="D36" s="595">
        <v>79.650352366421004</v>
      </c>
      <c r="E36" s="587">
        <v>82.447526204186474</v>
      </c>
      <c r="F36" s="587">
        <v>82.067770985136065</v>
      </c>
      <c r="G36" s="595">
        <v>82.827281423236883</v>
      </c>
      <c r="H36" s="594"/>
      <c r="I36" s="586">
        <f t="shared" si="0"/>
        <v>78.835230249185287</v>
      </c>
      <c r="J36" s="586">
        <f t="shared" si="1"/>
        <v>0.81512211723571681</v>
      </c>
      <c r="K36" s="588">
        <v>79.306682536298723</v>
      </c>
      <c r="L36" s="588">
        <v>82.492781577543639</v>
      </c>
      <c r="M36" s="586">
        <f t="shared" si="2"/>
        <v>2.417418618715061</v>
      </c>
      <c r="N36" s="586">
        <f t="shared" si="3"/>
        <v>-2.417418618715061</v>
      </c>
      <c r="O36" s="586">
        <f t="shared" si="4"/>
        <v>0.75951043810081842</v>
      </c>
    </row>
    <row r="37" spans="1:15">
      <c r="A37" s="567" t="s">
        <v>122</v>
      </c>
      <c r="B37" s="587">
        <v>79.899728711458607</v>
      </c>
      <c r="C37" s="587">
        <v>79.322473354877175</v>
      </c>
      <c r="D37" s="595">
        <v>80.476984068040039</v>
      </c>
      <c r="E37" s="587">
        <v>82.585009239726261</v>
      </c>
      <c r="F37" s="587">
        <v>82.038790431785003</v>
      </c>
      <c r="G37" s="595">
        <v>83.13122804766752</v>
      </c>
      <c r="H37" s="594"/>
      <c r="I37" s="586">
        <f t="shared" si="0"/>
        <v>79.322473354877175</v>
      </c>
      <c r="J37" s="586">
        <f t="shared" si="1"/>
        <v>1.154510713162864</v>
      </c>
      <c r="K37" s="588">
        <v>79.490934065857431</v>
      </c>
      <c r="L37" s="588">
        <v>82.953699362057151</v>
      </c>
      <c r="M37" s="586">
        <f t="shared" si="2"/>
        <v>1.5618063637449637</v>
      </c>
      <c r="N37" s="586">
        <f t="shared" si="3"/>
        <v>-1.5618063637449637</v>
      </c>
      <c r="O37" s="586">
        <f t="shared" si="4"/>
        <v>1.0924376158825169</v>
      </c>
    </row>
    <row r="38" spans="1:15">
      <c r="A38" s="567" t="s">
        <v>121</v>
      </c>
      <c r="B38" s="587">
        <v>80.082768994930291</v>
      </c>
      <c r="C38" s="587">
        <v>79.418291798770724</v>
      </c>
      <c r="D38" s="595">
        <v>80.747246191089857</v>
      </c>
      <c r="E38" s="587">
        <v>83.481940193712674</v>
      </c>
      <c r="F38" s="587">
        <v>82.902853207194113</v>
      </c>
      <c r="G38" s="595">
        <v>84.061027180231235</v>
      </c>
      <c r="H38" s="594"/>
      <c r="I38" s="586">
        <f t="shared" si="0"/>
        <v>79.418291798770724</v>
      </c>
      <c r="J38" s="586">
        <f t="shared" si="1"/>
        <v>1.3289543923191331</v>
      </c>
      <c r="K38" s="588">
        <v>79.414224049816994</v>
      </c>
      <c r="L38" s="588">
        <v>82.272560967767149</v>
      </c>
      <c r="M38" s="586">
        <f t="shared" si="2"/>
        <v>2.1556070161042555</v>
      </c>
      <c r="N38" s="586">
        <f t="shared" si="3"/>
        <v>-2.1556070161042555</v>
      </c>
      <c r="O38" s="586">
        <f t="shared" si="4"/>
        <v>1.1581739730371226</v>
      </c>
    </row>
    <row r="39" spans="1:15">
      <c r="A39" s="567" t="s">
        <v>118</v>
      </c>
      <c r="B39" s="587">
        <v>80.116455882745271</v>
      </c>
      <c r="C39" s="587">
        <v>79.436875832699087</v>
      </c>
      <c r="D39" s="595">
        <v>80.796035932791455</v>
      </c>
      <c r="E39" s="587">
        <v>83.539837530208516</v>
      </c>
      <c r="F39" s="587">
        <v>82.896756160560003</v>
      </c>
      <c r="G39" s="595">
        <v>84.182918899857029</v>
      </c>
      <c r="H39" s="594"/>
      <c r="I39" s="586">
        <f t="shared" si="0"/>
        <v>79.436875832699087</v>
      </c>
      <c r="J39" s="586">
        <f t="shared" si="1"/>
        <v>1.3591601000923674</v>
      </c>
      <c r="K39" s="588">
        <v>79.816126990093963</v>
      </c>
      <c r="L39" s="588">
        <v>82.771459256586169</v>
      </c>
      <c r="M39" s="586">
        <f t="shared" si="2"/>
        <v>2.1007202277685479</v>
      </c>
      <c r="N39" s="586">
        <f t="shared" si="3"/>
        <v>-2.1007202277685479</v>
      </c>
      <c r="O39" s="586">
        <f t="shared" si="4"/>
        <v>1.2861627392970263</v>
      </c>
    </row>
    <row r="40" spans="1:15">
      <c r="A40" s="593" t="s">
        <v>136</v>
      </c>
      <c r="B40" s="592">
        <v>80.347874310810695</v>
      </c>
      <c r="C40" s="591">
        <v>78.909591402359496</v>
      </c>
      <c r="D40" s="590">
        <v>81.786157219261895</v>
      </c>
      <c r="E40" s="591">
        <v>82.699758324653345</v>
      </c>
      <c r="F40" s="591">
        <v>81.240026135599138</v>
      </c>
      <c r="G40" s="590">
        <v>84.159490513707553</v>
      </c>
      <c r="H40" s="589"/>
      <c r="I40" s="586">
        <f t="shared" si="0"/>
        <v>78.909591402359496</v>
      </c>
      <c r="J40" s="586">
        <f t="shared" si="1"/>
        <v>2.3304347332396418</v>
      </c>
      <c r="K40" s="588">
        <v>80.732367562088271</v>
      </c>
      <c r="L40" s="588">
        <v>83.886661765040358</v>
      </c>
      <c r="M40" s="586">
        <f t="shared" si="2"/>
        <v>-0.54613108366275753</v>
      </c>
      <c r="N40" s="586">
        <f t="shared" si="3"/>
        <v>0.54613108366275753</v>
      </c>
      <c r="O40" s="586">
        <f t="shared" si="4"/>
        <v>2.3733332944456578</v>
      </c>
    </row>
    <row r="41" spans="1:15">
      <c r="A41" s="568"/>
      <c r="B41" s="587"/>
      <c r="C41" s="587"/>
      <c r="D41" s="568"/>
      <c r="E41" s="587"/>
      <c r="G41" s="568"/>
      <c r="H41" s="568"/>
      <c r="I41" s="586"/>
      <c r="J41" s="586"/>
      <c r="K41" s="586"/>
      <c r="L41" s="586"/>
      <c r="M41" s="586"/>
      <c r="N41" s="586"/>
      <c r="O41" s="586"/>
    </row>
    <row r="42" spans="1:15" ht="10.5" customHeight="1">
      <c r="A42" s="1524" t="s">
        <v>308</v>
      </c>
      <c r="B42" s="1524"/>
      <c r="C42" s="584"/>
      <c r="D42" s="584"/>
      <c r="E42" s="585"/>
      <c r="F42" s="584"/>
      <c r="G42" s="584"/>
      <c r="H42" s="584"/>
      <c r="I42" s="580"/>
      <c r="J42" s="580"/>
      <c r="K42" s="580"/>
      <c r="L42" s="580"/>
      <c r="M42" s="580"/>
      <c r="N42" s="580"/>
      <c r="O42" s="580"/>
    </row>
    <row r="43" spans="1:15">
      <c r="A43" s="1522" t="s">
        <v>392</v>
      </c>
      <c r="B43" s="1522"/>
      <c r="C43" s="1522"/>
      <c r="D43" s="1522"/>
      <c r="E43" s="1522"/>
      <c r="F43" s="1522"/>
      <c r="G43" s="1522"/>
      <c r="H43" s="1522"/>
      <c r="I43" s="1522"/>
      <c r="J43" s="582"/>
      <c r="K43" s="582"/>
      <c r="L43" s="582"/>
      <c r="M43" s="582"/>
      <c r="N43" s="582"/>
      <c r="O43" s="583"/>
    </row>
    <row r="44" spans="1:15" ht="10.5" customHeight="1">
      <c r="A44" s="1522"/>
      <c r="B44" s="1522"/>
      <c r="C44" s="1522"/>
      <c r="D44" s="1522"/>
      <c r="E44" s="1522"/>
      <c r="F44" s="1522"/>
      <c r="G44" s="1522"/>
      <c r="H44" s="1522"/>
      <c r="I44" s="1522"/>
      <c r="J44" s="582"/>
      <c r="K44" s="582"/>
      <c r="L44" s="582"/>
      <c r="M44" s="582"/>
      <c r="N44" s="582"/>
      <c r="O44" s="583"/>
    </row>
    <row r="45" spans="1:15">
      <c r="A45" s="1522" t="s">
        <v>391</v>
      </c>
      <c r="B45" s="1522"/>
      <c r="C45" s="1522"/>
      <c r="D45" s="1522"/>
      <c r="E45" s="1522"/>
      <c r="F45" s="1522"/>
      <c r="G45" s="1522"/>
      <c r="H45" s="1522"/>
      <c r="I45" s="1522"/>
      <c r="J45" s="582"/>
      <c r="K45" s="582"/>
      <c r="L45" s="582"/>
      <c r="M45" s="581"/>
      <c r="N45" s="581"/>
      <c r="O45" s="580"/>
    </row>
    <row r="46" spans="1:15" s="570" customFormat="1" ht="10.5" customHeight="1">
      <c r="A46" s="1522"/>
      <c r="B46" s="1522"/>
      <c r="C46" s="1522"/>
      <c r="D46" s="1522"/>
      <c r="E46" s="1522"/>
      <c r="F46" s="1522"/>
      <c r="G46" s="1522"/>
      <c r="H46" s="1522"/>
      <c r="I46" s="1522"/>
      <c r="J46" s="579"/>
      <c r="K46" s="578"/>
      <c r="L46" s="578"/>
      <c r="M46" s="571"/>
      <c r="N46" s="571"/>
      <c r="O46" s="571"/>
    </row>
    <row r="47" spans="1:15" s="570" customFormat="1" ht="10.5" customHeight="1">
      <c r="A47" s="1518" t="s">
        <v>390</v>
      </c>
      <c r="B47" s="1518"/>
      <c r="C47" s="1518"/>
      <c r="D47" s="577"/>
      <c r="E47" s="577"/>
      <c r="F47" s="577"/>
      <c r="G47" s="577"/>
      <c r="H47" s="577"/>
      <c r="I47" s="576"/>
      <c r="J47" s="576"/>
      <c r="K47" s="576"/>
      <c r="L47" s="576"/>
      <c r="M47" s="576"/>
      <c r="N47" s="576"/>
      <c r="O47" s="571"/>
    </row>
    <row r="48" spans="1:15" s="570" customFormat="1" ht="10.5" customHeight="1">
      <c r="A48" s="1523" t="s">
        <v>389</v>
      </c>
      <c r="B48" s="1523"/>
      <c r="C48" s="1523"/>
      <c r="D48" s="1523"/>
      <c r="E48" s="1523"/>
      <c r="F48" s="1523"/>
      <c r="G48" s="1523"/>
      <c r="H48" s="1523"/>
      <c r="I48" s="1523"/>
      <c r="J48" s="576"/>
      <c r="K48" s="576"/>
      <c r="L48" s="576"/>
      <c r="M48" s="576"/>
      <c r="N48" s="576"/>
      <c r="O48" s="571"/>
    </row>
    <row r="49" spans="1:15" s="570" customFormat="1" ht="10.5" customHeight="1">
      <c r="A49" s="575"/>
      <c r="B49" s="574"/>
      <c r="C49" s="574"/>
      <c r="D49" s="574"/>
      <c r="E49" s="574"/>
      <c r="F49" s="574"/>
      <c r="G49" s="574"/>
      <c r="H49" s="573"/>
      <c r="I49" s="572"/>
      <c r="J49" s="572"/>
      <c r="K49" s="572"/>
      <c r="L49" s="572"/>
      <c r="M49" s="571"/>
      <c r="N49" s="571"/>
      <c r="O49" s="571"/>
    </row>
    <row r="50" spans="1:15" ht="10.5" customHeight="1">
      <c r="A50" s="1519" t="s">
        <v>155</v>
      </c>
      <c r="B50" s="1519"/>
      <c r="D50" s="568"/>
      <c r="E50" s="568"/>
      <c r="G50" s="568"/>
      <c r="H50" s="568"/>
    </row>
    <row r="51" spans="1:15">
      <c r="A51" s="568"/>
      <c r="B51" s="568"/>
      <c r="D51" s="568"/>
      <c r="E51" s="568"/>
      <c r="G51" s="568"/>
      <c r="H51" s="568"/>
    </row>
    <row r="52" spans="1:15">
      <c r="A52" s="568"/>
      <c r="B52" s="568"/>
      <c r="D52" s="568"/>
      <c r="E52" s="568"/>
      <c r="G52" s="568"/>
      <c r="H52" s="568"/>
    </row>
    <row r="53" spans="1:15">
      <c r="A53" s="568"/>
      <c r="B53" s="568"/>
      <c r="D53" s="568"/>
      <c r="E53" s="568"/>
      <c r="G53" s="568"/>
      <c r="H53" s="568"/>
    </row>
    <row r="54" spans="1:15">
      <c r="A54" s="568"/>
      <c r="B54" s="568"/>
      <c r="D54" s="568"/>
      <c r="E54" s="568"/>
      <c r="G54" s="568"/>
      <c r="H54" s="568"/>
    </row>
    <row r="55" spans="1:15">
      <c r="A55" s="568"/>
      <c r="B55" s="568"/>
      <c r="D55" s="568"/>
      <c r="E55" s="568"/>
      <c r="G55" s="568"/>
      <c r="H55" s="568"/>
    </row>
    <row r="56" spans="1:15">
      <c r="A56" s="568"/>
      <c r="B56" s="568"/>
      <c r="D56" s="568"/>
      <c r="E56" s="568"/>
      <c r="G56" s="568"/>
      <c r="H56" s="568"/>
    </row>
    <row r="57" spans="1:15">
      <c r="A57" s="568"/>
      <c r="B57" s="568"/>
      <c r="D57" s="568"/>
      <c r="E57" s="568"/>
      <c r="G57" s="568"/>
      <c r="H57" s="568"/>
    </row>
    <row r="58" spans="1:15">
      <c r="A58" s="568"/>
      <c r="B58" s="568"/>
      <c r="D58" s="568"/>
      <c r="E58" s="568"/>
      <c r="G58" s="568"/>
      <c r="H58" s="568"/>
    </row>
    <row r="59" spans="1:15">
      <c r="A59" s="568"/>
      <c r="B59" s="568"/>
      <c r="D59" s="568"/>
      <c r="E59" s="568"/>
      <c r="G59" s="568"/>
      <c r="H59" s="568"/>
    </row>
    <row r="60" spans="1:15">
      <c r="A60" s="568"/>
      <c r="B60" s="568"/>
      <c r="D60" s="568"/>
      <c r="E60" s="568"/>
      <c r="G60" s="568"/>
      <c r="H60" s="568"/>
    </row>
    <row r="61" spans="1:15">
      <c r="A61" s="568"/>
      <c r="B61" s="568"/>
      <c r="D61" s="568"/>
      <c r="E61" s="568"/>
      <c r="G61" s="568"/>
      <c r="H61" s="568"/>
    </row>
    <row r="62" spans="1:15">
      <c r="A62" s="568"/>
      <c r="B62" s="568"/>
      <c r="D62" s="568"/>
      <c r="E62" s="568"/>
      <c r="G62" s="568"/>
      <c r="H62" s="568"/>
    </row>
    <row r="63" spans="1:15">
      <c r="A63" s="568"/>
      <c r="B63" s="568"/>
      <c r="D63" s="568"/>
      <c r="E63" s="568"/>
      <c r="G63" s="568"/>
      <c r="H63" s="568"/>
    </row>
    <row r="64" spans="1:15">
      <c r="A64" s="568"/>
      <c r="B64" s="568"/>
      <c r="D64" s="568"/>
      <c r="E64" s="568"/>
      <c r="G64" s="568"/>
      <c r="H64" s="568"/>
    </row>
    <row r="65" spans="1:8">
      <c r="A65" s="568"/>
      <c r="B65" s="568"/>
      <c r="D65" s="568"/>
      <c r="E65" s="568"/>
      <c r="G65" s="568"/>
      <c r="H65" s="568"/>
    </row>
    <row r="66" spans="1:8">
      <c r="A66" s="568"/>
      <c r="B66" s="568"/>
      <c r="D66" s="568"/>
      <c r="E66" s="568"/>
      <c r="G66" s="568"/>
      <c r="H66" s="568"/>
    </row>
    <row r="67" spans="1:8">
      <c r="A67" s="568"/>
      <c r="B67" s="568"/>
      <c r="D67" s="568"/>
      <c r="E67" s="568"/>
      <c r="G67" s="568"/>
      <c r="H67" s="568"/>
    </row>
    <row r="68" spans="1:8">
      <c r="A68" s="568"/>
      <c r="B68" s="568"/>
      <c r="D68" s="568"/>
      <c r="E68" s="568"/>
      <c r="G68" s="568"/>
      <c r="H68" s="568"/>
    </row>
    <row r="69" spans="1:8">
      <c r="A69" s="568"/>
      <c r="B69" s="568"/>
      <c r="D69" s="568"/>
      <c r="E69" s="568"/>
      <c r="G69" s="568"/>
      <c r="H69" s="568"/>
    </row>
    <row r="70" spans="1:8">
      <c r="A70" s="568"/>
      <c r="B70" s="568"/>
      <c r="D70" s="568"/>
      <c r="E70" s="568"/>
      <c r="G70" s="568"/>
      <c r="H70" s="568"/>
    </row>
    <row r="71" spans="1:8">
      <c r="A71" s="568"/>
      <c r="B71" s="568"/>
      <c r="D71" s="568"/>
      <c r="E71" s="568"/>
      <c r="G71" s="568"/>
      <c r="H71" s="568"/>
    </row>
    <row r="72" spans="1:8">
      <c r="A72" s="568"/>
      <c r="B72" s="568"/>
      <c r="D72" s="568"/>
      <c r="E72" s="568"/>
      <c r="G72" s="568"/>
      <c r="H72" s="568"/>
    </row>
    <row r="73" spans="1:8">
      <c r="A73" s="568"/>
      <c r="B73" s="568"/>
      <c r="D73" s="568"/>
      <c r="E73" s="568"/>
      <c r="G73" s="568"/>
      <c r="H73" s="568"/>
    </row>
    <row r="74" spans="1:8">
      <c r="A74" s="568"/>
      <c r="B74" s="568"/>
      <c r="D74" s="568"/>
      <c r="E74" s="568"/>
      <c r="G74" s="568"/>
      <c r="H74" s="568"/>
    </row>
    <row r="75" spans="1:8">
      <c r="A75" s="568"/>
      <c r="B75" s="568"/>
      <c r="D75" s="568"/>
      <c r="E75" s="568"/>
      <c r="G75" s="568"/>
      <c r="H75" s="568"/>
    </row>
    <row r="76" spans="1:8">
      <c r="A76" s="568"/>
      <c r="B76" s="568"/>
      <c r="D76" s="568"/>
      <c r="E76" s="568"/>
      <c r="G76" s="568"/>
      <c r="H76" s="568"/>
    </row>
    <row r="77" spans="1:8">
      <c r="A77" s="568"/>
      <c r="B77" s="568"/>
      <c r="D77" s="568"/>
      <c r="E77" s="568"/>
      <c r="G77" s="568"/>
      <c r="H77" s="568"/>
    </row>
    <row r="78" spans="1:8">
      <c r="A78" s="568"/>
      <c r="B78" s="568"/>
      <c r="D78" s="568"/>
      <c r="E78" s="568"/>
      <c r="G78" s="568"/>
      <c r="H78" s="568"/>
    </row>
    <row r="79" spans="1:8">
      <c r="A79" s="568"/>
      <c r="B79" s="568"/>
      <c r="D79" s="568"/>
      <c r="E79" s="568"/>
      <c r="G79" s="568"/>
      <c r="H79" s="568"/>
    </row>
    <row r="80" spans="1:8">
      <c r="A80" s="568"/>
      <c r="B80" s="568"/>
      <c r="D80" s="568"/>
      <c r="E80" s="568"/>
      <c r="G80" s="568"/>
      <c r="H80" s="568"/>
    </row>
    <row r="81" spans="1:8">
      <c r="A81" s="568"/>
      <c r="B81" s="568"/>
      <c r="D81" s="568"/>
      <c r="E81" s="568"/>
      <c r="G81" s="568"/>
      <c r="H81" s="568"/>
    </row>
    <row r="82" spans="1:8">
      <c r="A82" s="568"/>
      <c r="B82" s="568"/>
      <c r="D82" s="568"/>
      <c r="E82" s="568"/>
      <c r="G82" s="568"/>
      <c r="H82" s="568"/>
    </row>
    <row r="83" spans="1:8">
      <c r="A83" s="568"/>
      <c r="B83" s="568"/>
      <c r="D83" s="568"/>
      <c r="E83" s="568"/>
      <c r="G83" s="568"/>
      <c r="H83" s="568"/>
    </row>
    <row r="84" spans="1:8">
      <c r="A84" s="568"/>
      <c r="B84" s="568"/>
      <c r="D84" s="568"/>
      <c r="E84" s="568"/>
      <c r="G84" s="568"/>
      <c r="H84" s="568"/>
    </row>
    <row r="85" spans="1:8">
      <c r="A85" s="568"/>
      <c r="B85" s="568"/>
      <c r="D85" s="568"/>
      <c r="E85" s="568"/>
      <c r="G85" s="568"/>
      <c r="H85" s="568"/>
    </row>
    <row r="86" spans="1:8">
      <c r="A86" s="568"/>
      <c r="B86" s="568"/>
      <c r="D86" s="568"/>
      <c r="E86" s="568"/>
      <c r="G86" s="568"/>
      <c r="H86" s="568"/>
    </row>
    <row r="87" spans="1:8">
      <c r="A87" s="568"/>
      <c r="B87" s="568"/>
      <c r="D87" s="568"/>
      <c r="E87" s="568"/>
      <c r="G87" s="568"/>
      <c r="H87" s="568"/>
    </row>
    <row r="88" spans="1:8">
      <c r="A88" s="568"/>
      <c r="B88" s="568"/>
      <c r="D88" s="568"/>
      <c r="E88" s="568"/>
      <c r="G88" s="568"/>
      <c r="H88" s="568"/>
    </row>
    <row r="89" spans="1:8">
      <c r="A89" s="568"/>
      <c r="B89" s="568"/>
      <c r="D89" s="568"/>
      <c r="E89" s="568"/>
      <c r="G89" s="568"/>
      <c r="H89" s="568"/>
    </row>
    <row r="90" spans="1:8">
      <c r="A90" s="568"/>
      <c r="B90" s="568"/>
      <c r="D90" s="568"/>
      <c r="E90" s="568"/>
      <c r="G90" s="568"/>
      <c r="H90" s="568"/>
    </row>
    <row r="91" spans="1:8">
      <c r="A91" s="568"/>
      <c r="B91" s="568"/>
      <c r="D91" s="568"/>
      <c r="E91" s="568"/>
      <c r="G91" s="568"/>
      <c r="H91" s="568"/>
    </row>
    <row r="92" spans="1:8">
      <c r="A92" s="568"/>
      <c r="B92" s="568"/>
      <c r="D92" s="568"/>
      <c r="E92" s="568"/>
      <c r="G92" s="568"/>
      <c r="H92" s="568"/>
    </row>
    <row r="93" spans="1:8">
      <c r="A93" s="568"/>
      <c r="B93" s="568"/>
      <c r="D93" s="568"/>
      <c r="E93" s="568"/>
      <c r="G93" s="568"/>
      <c r="H93" s="568"/>
    </row>
    <row r="94" spans="1:8">
      <c r="A94" s="568"/>
      <c r="B94" s="568"/>
      <c r="D94" s="568"/>
      <c r="E94" s="568"/>
      <c r="G94" s="568"/>
      <c r="H94" s="568"/>
    </row>
    <row r="95" spans="1:8">
      <c r="A95" s="568"/>
      <c r="B95" s="568"/>
      <c r="D95" s="568"/>
      <c r="E95" s="568"/>
      <c r="G95" s="568"/>
      <c r="H95" s="568"/>
    </row>
    <row r="96" spans="1:8">
      <c r="A96" s="568"/>
      <c r="B96" s="568"/>
      <c r="D96" s="568"/>
      <c r="E96" s="568"/>
      <c r="G96" s="568"/>
      <c r="H96" s="568"/>
    </row>
    <row r="97" spans="1:8">
      <c r="A97" s="568"/>
      <c r="B97" s="568"/>
      <c r="D97" s="568"/>
      <c r="E97" s="568"/>
      <c r="G97" s="568"/>
      <c r="H97" s="568"/>
    </row>
    <row r="98" spans="1:8">
      <c r="A98" s="568"/>
      <c r="B98" s="568"/>
      <c r="D98" s="568"/>
      <c r="E98" s="568"/>
      <c r="G98" s="568"/>
      <c r="H98" s="568"/>
    </row>
    <row r="99" spans="1:8">
      <c r="A99" s="568"/>
      <c r="B99" s="568"/>
      <c r="D99" s="568"/>
      <c r="E99" s="568"/>
      <c r="G99" s="568"/>
      <c r="H99" s="568"/>
    </row>
    <row r="100" spans="1:8">
      <c r="A100" s="568"/>
      <c r="B100" s="568"/>
      <c r="D100" s="568"/>
      <c r="E100" s="568"/>
      <c r="G100" s="568"/>
      <c r="H100" s="568"/>
    </row>
    <row r="101" spans="1:8">
      <c r="A101" s="568"/>
      <c r="B101" s="568"/>
      <c r="D101" s="568"/>
      <c r="E101" s="568"/>
      <c r="G101" s="568"/>
      <c r="H101" s="568"/>
    </row>
    <row r="102" spans="1:8">
      <c r="A102" s="568"/>
      <c r="B102" s="568"/>
      <c r="D102" s="568"/>
      <c r="E102" s="568"/>
      <c r="G102" s="568"/>
      <c r="H102" s="568"/>
    </row>
    <row r="103" spans="1:8">
      <c r="A103" s="568"/>
      <c r="B103" s="568"/>
      <c r="D103" s="568"/>
      <c r="E103" s="568"/>
      <c r="G103" s="568"/>
      <c r="H103" s="568"/>
    </row>
    <row r="104" spans="1:8">
      <c r="A104" s="568"/>
      <c r="B104" s="568"/>
      <c r="D104" s="568"/>
      <c r="E104" s="568"/>
      <c r="G104" s="568"/>
      <c r="H104" s="568"/>
    </row>
    <row r="105" spans="1:8">
      <c r="A105" s="568"/>
      <c r="B105" s="568"/>
      <c r="D105" s="568"/>
      <c r="E105" s="568"/>
      <c r="G105" s="568"/>
      <c r="H105" s="568"/>
    </row>
    <row r="106" spans="1:8">
      <c r="A106" s="568"/>
      <c r="B106" s="568"/>
      <c r="D106" s="568"/>
      <c r="E106" s="568"/>
      <c r="G106" s="568"/>
      <c r="H106" s="568"/>
    </row>
    <row r="107" spans="1:8">
      <c r="A107" s="568"/>
      <c r="B107" s="568"/>
      <c r="D107" s="568"/>
      <c r="E107" s="568"/>
      <c r="G107" s="568"/>
      <c r="H107" s="568"/>
    </row>
    <row r="108" spans="1:8">
      <c r="A108" s="568"/>
      <c r="B108" s="568"/>
      <c r="D108" s="568"/>
      <c r="E108" s="568"/>
      <c r="G108" s="568"/>
      <c r="H108" s="568"/>
    </row>
    <row r="109" spans="1:8">
      <c r="A109" s="568"/>
      <c r="B109" s="568"/>
      <c r="D109" s="568"/>
      <c r="E109" s="568"/>
      <c r="G109" s="568"/>
      <c r="H109" s="568"/>
    </row>
    <row r="110" spans="1:8">
      <c r="A110" s="568"/>
      <c r="B110" s="568"/>
      <c r="D110" s="568"/>
      <c r="E110" s="568"/>
      <c r="G110" s="568"/>
      <c r="H110" s="568"/>
    </row>
    <row r="111" spans="1:8">
      <c r="A111" s="568"/>
      <c r="B111" s="568"/>
      <c r="D111" s="568"/>
      <c r="E111" s="568"/>
      <c r="G111" s="568"/>
      <c r="H111" s="568"/>
    </row>
    <row r="112" spans="1:8">
      <c r="A112" s="568"/>
      <c r="B112" s="568"/>
      <c r="D112" s="568"/>
      <c r="E112" s="568"/>
      <c r="G112" s="568"/>
      <c r="H112" s="568"/>
    </row>
    <row r="113" spans="1:8">
      <c r="A113" s="568"/>
      <c r="B113" s="568"/>
      <c r="D113" s="568"/>
      <c r="E113" s="568"/>
      <c r="G113" s="568"/>
      <c r="H113" s="568"/>
    </row>
    <row r="114" spans="1:8">
      <c r="A114" s="568"/>
      <c r="B114" s="568"/>
      <c r="D114" s="568"/>
      <c r="E114" s="568"/>
      <c r="G114" s="568"/>
      <c r="H114" s="568"/>
    </row>
    <row r="115" spans="1:8">
      <c r="A115" s="568"/>
      <c r="B115" s="568"/>
      <c r="D115" s="568"/>
      <c r="E115" s="568"/>
      <c r="G115" s="568"/>
      <c r="H115" s="568"/>
    </row>
    <row r="116" spans="1:8">
      <c r="A116" s="568"/>
      <c r="B116" s="568"/>
      <c r="D116" s="568"/>
      <c r="E116" s="568"/>
      <c r="G116" s="568"/>
      <c r="H116" s="568"/>
    </row>
    <row r="117" spans="1:8">
      <c r="A117" s="568"/>
      <c r="B117" s="568"/>
      <c r="D117" s="568"/>
      <c r="E117" s="568"/>
      <c r="G117" s="568"/>
      <c r="H117" s="568"/>
    </row>
    <row r="118" spans="1:8">
      <c r="A118" s="568"/>
      <c r="B118" s="568"/>
      <c r="D118" s="568"/>
      <c r="E118" s="568"/>
      <c r="G118" s="568"/>
      <c r="H118" s="568"/>
    </row>
    <row r="119" spans="1:8">
      <c r="A119" s="568"/>
      <c r="B119" s="568"/>
      <c r="D119" s="568"/>
      <c r="E119" s="568"/>
      <c r="G119" s="568"/>
      <c r="H119" s="568"/>
    </row>
    <row r="120" spans="1:8">
      <c r="A120" s="568"/>
      <c r="B120" s="568"/>
      <c r="D120" s="568"/>
      <c r="E120" s="568"/>
      <c r="G120" s="568"/>
      <c r="H120" s="568"/>
    </row>
    <row r="121" spans="1:8">
      <c r="A121" s="568"/>
      <c r="B121" s="568"/>
      <c r="D121" s="568"/>
      <c r="E121" s="568"/>
      <c r="G121" s="568"/>
      <c r="H121" s="568"/>
    </row>
    <row r="122" spans="1:8">
      <c r="A122" s="568"/>
      <c r="B122" s="568"/>
      <c r="D122" s="568"/>
      <c r="E122" s="568"/>
      <c r="G122" s="568"/>
      <c r="H122" s="568"/>
    </row>
    <row r="123" spans="1:8">
      <c r="A123" s="568"/>
      <c r="B123" s="568"/>
      <c r="D123" s="568"/>
      <c r="E123" s="568"/>
      <c r="G123" s="568"/>
      <c r="H123" s="568"/>
    </row>
    <row r="124" spans="1:8">
      <c r="A124" s="568"/>
      <c r="B124" s="568"/>
      <c r="D124" s="568"/>
      <c r="E124" s="568"/>
      <c r="G124" s="568"/>
      <c r="H124" s="568"/>
    </row>
    <row r="125" spans="1:8">
      <c r="A125" s="568"/>
      <c r="B125" s="568"/>
      <c r="D125" s="568"/>
      <c r="E125" s="568"/>
      <c r="G125" s="568"/>
      <c r="H125" s="568"/>
    </row>
    <row r="126" spans="1:8">
      <c r="A126" s="568"/>
      <c r="B126" s="568"/>
      <c r="D126" s="568"/>
      <c r="E126" s="568"/>
      <c r="G126" s="568"/>
      <c r="H126" s="568"/>
    </row>
    <row r="127" spans="1:8">
      <c r="A127" s="568"/>
      <c r="B127" s="568"/>
      <c r="D127" s="568"/>
      <c r="E127" s="568"/>
      <c r="G127" s="568"/>
      <c r="H127" s="568"/>
    </row>
    <row r="128" spans="1:8">
      <c r="A128" s="568"/>
      <c r="B128" s="568"/>
      <c r="D128" s="568"/>
      <c r="E128" s="568"/>
      <c r="G128" s="568"/>
      <c r="H128" s="568"/>
    </row>
    <row r="129" spans="1:8">
      <c r="A129" s="568"/>
      <c r="B129" s="568"/>
      <c r="D129" s="568"/>
      <c r="E129" s="568"/>
      <c r="G129" s="568"/>
      <c r="H129" s="568"/>
    </row>
    <row r="130" spans="1:8">
      <c r="A130" s="568"/>
      <c r="B130" s="568"/>
      <c r="D130" s="568"/>
      <c r="E130" s="568"/>
      <c r="G130" s="568"/>
      <c r="H130" s="568"/>
    </row>
    <row r="131" spans="1:8">
      <c r="A131" s="568"/>
      <c r="B131" s="568"/>
      <c r="D131" s="568"/>
      <c r="E131" s="568"/>
      <c r="G131" s="568"/>
      <c r="H131" s="568"/>
    </row>
    <row r="132" spans="1:8">
      <c r="A132" s="568"/>
      <c r="B132" s="568"/>
      <c r="D132" s="568"/>
      <c r="E132" s="568"/>
      <c r="G132" s="568"/>
      <c r="H132" s="568"/>
    </row>
    <row r="133" spans="1:8">
      <c r="A133" s="568"/>
      <c r="B133" s="568"/>
      <c r="D133" s="568"/>
      <c r="E133" s="568"/>
      <c r="G133" s="568"/>
      <c r="H133" s="568"/>
    </row>
    <row r="134" spans="1:8">
      <c r="A134" s="568"/>
      <c r="B134" s="568"/>
      <c r="D134" s="568"/>
      <c r="E134" s="568"/>
      <c r="G134" s="568"/>
      <c r="H134" s="568"/>
    </row>
    <row r="135" spans="1:8">
      <c r="A135" s="568"/>
      <c r="B135" s="568"/>
      <c r="D135" s="568"/>
      <c r="E135" s="568"/>
      <c r="G135" s="568"/>
      <c r="H135" s="568"/>
    </row>
    <row r="136" spans="1:8">
      <c r="A136" s="568"/>
      <c r="B136" s="568"/>
      <c r="D136" s="568"/>
      <c r="E136" s="568"/>
      <c r="G136" s="568"/>
      <c r="H136" s="568"/>
    </row>
    <row r="137" spans="1:8">
      <c r="A137" s="568"/>
      <c r="B137" s="568"/>
      <c r="D137" s="568"/>
      <c r="E137" s="568"/>
      <c r="G137" s="568"/>
      <c r="H137" s="568"/>
    </row>
    <row r="138" spans="1:8">
      <c r="A138" s="568"/>
      <c r="B138" s="568"/>
      <c r="D138" s="568"/>
      <c r="E138" s="568"/>
      <c r="G138" s="568"/>
      <c r="H138" s="568"/>
    </row>
    <row r="139" spans="1:8">
      <c r="A139" s="568"/>
      <c r="B139" s="568"/>
      <c r="D139" s="568"/>
      <c r="E139" s="568"/>
      <c r="G139" s="568"/>
      <c r="H139" s="568"/>
    </row>
    <row r="140" spans="1:8">
      <c r="A140" s="568"/>
      <c r="B140" s="568"/>
      <c r="D140" s="568"/>
      <c r="E140" s="568"/>
      <c r="G140" s="568"/>
      <c r="H140" s="568"/>
    </row>
    <row r="141" spans="1:8">
      <c r="A141" s="568"/>
      <c r="B141" s="568"/>
      <c r="D141" s="568"/>
      <c r="E141" s="568"/>
      <c r="G141" s="568"/>
      <c r="H141" s="568"/>
    </row>
    <row r="142" spans="1:8">
      <c r="A142" s="568"/>
      <c r="B142" s="568"/>
      <c r="D142" s="568"/>
      <c r="E142" s="568"/>
      <c r="G142" s="568"/>
      <c r="H142" s="568"/>
    </row>
    <row r="143" spans="1:8">
      <c r="A143" s="568"/>
      <c r="B143" s="568"/>
      <c r="D143" s="568"/>
      <c r="E143" s="568"/>
      <c r="G143" s="568"/>
      <c r="H143" s="568"/>
    </row>
    <row r="144" spans="1:8">
      <c r="A144" s="568"/>
      <c r="B144" s="568"/>
      <c r="D144" s="568"/>
      <c r="E144" s="568"/>
      <c r="G144" s="568"/>
      <c r="H144" s="568"/>
    </row>
    <row r="145" spans="1:8">
      <c r="A145" s="568"/>
      <c r="B145" s="568"/>
      <c r="D145" s="568"/>
      <c r="E145" s="568"/>
      <c r="G145" s="568"/>
      <c r="H145" s="568"/>
    </row>
    <row r="146" spans="1:8">
      <c r="A146" s="568"/>
      <c r="B146" s="568"/>
      <c r="D146" s="568"/>
      <c r="E146" s="568"/>
      <c r="G146" s="568"/>
      <c r="H146" s="568"/>
    </row>
    <row r="147" spans="1:8">
      <c r="A147" s="568"/>
      <c r="B147" s="568"/>
      <c r="D147" s="568"/>
      <c r="E147" s="568"/>
      <c r="G147" s="568"/>
      <c r="H147" s="568"/>
    </row>
    <row r="148" spans="1:8">
      <c r="A148" s="568"/>
      <c r="B148" s="568"/>
      <c r="D148" s="568"/>
      <c r="E148" s="568"/>
      <c r="G148" s="568"/>
      <c r="H148" s="568"/>
    </row>
    <row r="149" spans="1:8">
      <c r="A149" s="568"/>
      <c r="B149" s="568"/>
      <c r="D149" s="568"/>
      <c r="E149" s="568"/>
      <c r="G149" s="568"/>
      <c r="H149" s="568"/>
    </row>
    <row r="150" spans="1:8">
      <c r="A150" s="568"/>
      <c r="B150" s="568"/>
      <c r="D150" s="568"/>
      <c r="E150" s="568"/>
      <c r="G150" s="568"/>
      <c r="H150" s="568"/>
    </row>
    <row r="151" spans="1:8">
      <c r="A151" s="568"/>
      <c r="B151" s="568"/>
      <c r="D151" s="568"/>
      <c r="E151" s="568"/>
      <c r="G151" s="568"/>
      <c r="H151" s="568"/>
    </row>
    <row r="152" spans="1:8">
      <c r="A152" s="568"/>
      <c r="B152" s="568"/>
      <c r="D152" s="568"/>
      <c r="E152" s="568"/>
      <c r="G152" s="568"/>
      <c r="H152" s="568"/>
    </row>
    <row r="153" spans="1:8">
      <c r="A153" s="568"/>
      <c r="B153" s="568"/>
      <c r="D153" s="568"/>
      <c r="E153" s="568"/>
      <c r="G153" s="568"/>
      <c r="H153" s="568"/>
    </row>
    <row r="154" spans="1:8">
      <c r="A154" s="568"/>
      <c r="B154" s="568"/>
      <c r="D154" s="568"/>
      <c r="E154" s="568"/>
      <c r="G154" s="568"/>
      <c r="H154" s="568"/>
    </row>
    <row r="155" spans="1:8">
      <c r="A155" s="568"/>
      <c r="B155" s="568"/>
      <c r="D155" s="568"/>
      <c r="E155" s="568"/>
      <c r="G155" s="568"/>
      <c r="H155" s="568"/>
    </row>
    <row r="156" spans="1:8">
      <c r="A156" s="568"/>
      <c r="B156" s="568"/>
      <c r="D156" s="568"/>
      <c r="E156" s="568"/>
      <c r="G156" s="568"/>
      <c r="H156" s="568"/>
    </row>
    <row r="157" spans="1:8">
      <c r="A157" s="568"/>
      <c r="B157" s="568"/>
      <c r="D157" s="568"/>
      <c r="E157" s="568"/>
      <c r="G157" s="568"/>
      <c r="H157" s="568"/>
    </row>
    <row r="158" spans="1:8">
      <c r="A158" s="568"/>
      <c r="B158" s="568"/>
      <c r="D158" s="568"/>
      <c r="E158" s="568"/>
      <c r="G158" s="568"/>
      <c r="H158" s="568"/>
    </row>
    <row r="159" spans="1:8">
      <c r="A159" s="568"/>
      <c r="B159" s="568"/>
      <c r="D159" s="568"/>
      <c r="E159" s="568"/>
      <c r="G159" s="568"/>
      <c r="H159" s="568"/>
    </row>
    <row r="160" spans="1:8">
      <c r="A160" s="568"/>
      <c r="B160" s="568"/>
      <c r="D160" s="568"/>
      <c r="E160" s="568"/>
      <c r="G160" s="568"/>
      <c r="H160" s="568"/>
    </row>
    <row r="161" spans="1:8">
      <c r="A161" s="568"/>
      <c r="B161" s="568"/>
      <c r="D161" s="568"/>
      <c r="E161" s="568"/>
      <c r="G161" s="568"/>
      <c r="H161" s="568"/>
    </row>
    <row r="162" spans="1:8">
      <c r="A162" s="568"/>
      <c r="B162" s="568"/>
      <c r="D162" s="568"/>
      <c r="E162" s="568"/>
      <c r="G162" s="568"/>
      <c r="H162" s="568"/>
    </row>
    <row r="163" spans="1:8">
      <c r="A163" s="568"/>
      <c r="B163" s="568"/>
      <c r="D163" s="568"/>
      <c r="E163" s="568"/>
      <c r="G163" s="568"/>
      <c r="H163" s="568"/>
    </row>
    <row r="164" spans="1:8">
      <c r="A164" s="568"/>
      <c r="B164" s="568"/>
      <c r="D164" s="568"/>
      <c r="E164" s="568"/>
      <c r="G164" s="568"/>
      <c r="H164" s="568"/>
    </row>
    <row r="165" spans="1:8">
      <c r="A165" s="568"/>
      <c r="B165" s="568"/>
      <c r="D165" s="568"/>
      <c r="E165" s="568"/>
      <c r="G165" s="568"/>
      <c r="H165" s="568"/>
    </row>
    <row r="166" spans="1:8">
      <c r="A166" s="568"/>
      <c r="B166" s="568"/>
      <c r="D166" s="568"/>
      <c r="E166" s="568"/>
      <c r="G166" s="568"/>
      <c r="H166" s="568"/>
    </row>
    <row r="167" spans="1:8">
      <c r="A167" s="568"/>
      <c r="B167" s="568"/>
      <c r="D167" s="568"/>
      <c r="E167" s="568"/>
      <c r="G167" s="568"/>
      <c r="H167" s="568"/>
    </row>
    <row r="168" spans="1:8">
      <c r="A168" s="568"/>
      <c r="B168" s="568"/>
      <c r="D168" s="568"/>
      <c r="E168" s="568"/>
      <c r="G168" s="568"/>
      <c r="H168" s="568"/>
    </row>
    <row r="169" spans="1:8">
      <c r="A169" s="568"/>
      <c r="B169" s="568"/>
      <c r="D169" s="568"/>
      <c r="E169" s="568"/>
      <c r="G169" s="568"/>
      <c r="H169" s="568"/>
    </row>
    <row r="170" spans="1:8">
      <c r="A170" s="568"/>
      <c r="B170" s="568"/>
      <c r="D170" s="568"/>
      <c r="E170" s="568"/>
      <c r="G170" s="568"/>
      <c r="H170" s="568"/>
    </row>
    <row r="171" spans="1:8">
      <c r="A171" s="568"/>
      <c r="B171" s="568"/>
      <c r="D171" s="568"/>
      <c r="E171" s="568"/>
      <c r="G171" s="568"/>
      <c r="H171" s="568"/>
    </row>
    <row r="172" spans="1:8">
      <c r="A172" s="568"/>
      <c r="B172" s="568"/>
      <c r="D172" s="568"/>
      <c r="E172" s="568"/>
      <c r="G172" s="568"/>
      <c r="H172" s="568"/>
    </row>
    <row r="173" spans="1:8">
      <c r="A173" s="568"/>
      <c r="B173" s="568"/>
      <c r="D173" s="568"/>
      <c r="E173" s="568"/>
      <c r="G173" s="568"/>
      <c r="H173" s="568"/>
    </row>
    <row r="174" spans="1:8">
      <c r="A174" s="568"/>
      <c r="B174" s="568"/>
      <c r="D174" s="568"/>
      <c r="E174" s="568"/>
      <c r="G174" s="568"/>
      <c r="H174" s="568"/>
    </row>
    <row r="175" spans="1:8">
      <c r="A175" s="568"/>
      <c r="B175" s="568"/>
      <c r="D175" s="568"/>
      <c r="E175" s="568"/>
      <c r="G175" s="568"/>
      <c r="H175" s="568"/>
    </row>
    <row r="176" spans="1:8">
      <c r="A176" s="568"/>
      <c r="B176" s="568"/>
      <c r="D176" s="568"/>
      <c r="E176" s="568"/>
      <c r="G176" s="568"/>
      <c r="H176" s="568"/>
    </row>
    <row r="177" spans="1:8">
      <c r="A177" s="568"/>
      <c r="B177" s="568"/>
      <c r="D177" s="568"/>
      <c r="E177" s="568"/>
      <c r="G177" s="568"/>
      <c r="H177" s="568"/>
    </row>
    <row r="178" spans="1:8">
      <c r="A178" s="568"/>
      <c r="B178" s="568"/>
      <c r="D178" s="568"/>
      <c r="E178" s="568"/>
      <c r="G178" s="568"/>
      <c r="H178" s="568"/>
    </row>
    <row r="179" spans="1:8">
      <c r="A179" s="568"/>
      <c r="B179" s="568"/>
      <c r="D179" s="568"/>
      <c r="E179" s="568"/>
      <c r="G179" s="568"/>
      <c r="H179" s="568"/>
    </row>
    <row r="180" spans="1:8">
      <c r="A180" s="568"/>
      <c r="B180" s="568"/>
      <c r="D180" s="568"/>
      <c r="E180" s="568"/>
      <c r="G180" s="568"/>
      <c r="H180" s="568"/>
    </row>
    <row r="181" spans="1:8">
      <c r="A181" s="568"/>
      <c r="B181" s="568"/>
      <c r="D181" s="568"/>
      <c r="E181" s="568"/>
      <c r="G181" s="568"/>
      <c r="H181" s="568"/>
    </row>
    <row r="182" spans="1:8">
      <c r="A182" s="568"/>
      <c r="B182" s="568"/>
      <c r="D182" s="568"/>
      <c r="E182" s="568"/>
      <c r="G182" s="568"/>
      <c r="H182" s="568"/>
    </row>
    <row r="183" spans="1:8">
      <c r="A183" s="568"/>
      <c r="B183" s="568"/>
      <c r="D183" s="568"/>
      <c r="E183" s="568"/>
      <c r="G183" s="568"/>
      <c r="H183" s="568"/>
    </row>
    <row r="184" spans="1:8">
      <c r="A184" s="568"/>
      <c r="B184" s="568"/>
      <c r="D184" s="568"/>
      <c r="E184" s="568"/>
      <c r="G184" s="568"/>
      <c r="H184" s="568"/>
    </row>
    <row r="185" spans="1:8">
      <c r="A185" s="568"/>
      <c r="B185" s="568"/>
      <c r="D185" s="568"/>
      <c r="E185" s="568"/>
      <c r="G185" s="568"/>
      <c r="H185" s="568"/>
    </row>
    <row r="186" spans="1:8">
      <c r="A186" s="568"/>
      <c r="B186" s="568"/>
      <c r="D186" s="568"/>
      <c r="E186" s="568"/>
      <c r="G186" s="568"/>
      <c r="H186" s="568"/>
    </row>
    <row r="187" spans="1:8">
      <c r="A187" s="568"/>
      <c r="B187" s="568"/>
      <c r="D187" s="568"/>
      <c r="E187" s="568"/>
      <c r="G187" s="568"/>
      <c r="H187" s="568"/>
    </row>
    <row r="188" spans="1:8">
      <c r="A188" s="568"/>
      <c r="B188" s="568"/>
      <c r="D188" s="568"/>
      <c r="E188" s="568"/>
      <c r="G188" s="568"/>
      <c r="H188" s="568"/>
    </row>
    <row r="189" spans="1:8">
      <c r="A189" s="568"/>
      <c r="B189" s="568"/>
      <c r="D189" s="568"/>
      <c r="E189" s="568"/>
      <c r="G189" s="568"/>
      <c r="H189" s="568"/>
    </row>
    <row r="190" spans="1:8">
      <c r="A190" s="568"/>
      <c r="B190" s="568"/>
      <c r="D190" s="568"/>
      <c r="E190" s="568"/>
      <c r="G190" s="568"/>
      <c r="H190" s="568"/>
    </row>
    <row r="191" spans="1:8">
      <c r="A191" s="568"/>
      <c r="B191" s="568"/>
      <c r="D191" s="568"/>
      <c r="E191" s="568"/>
      <c r="G191" s="568"/>
      <c r="H191" s="568"/>
    </row>
    <row r="192" spans="1:8">
      <c r="A192" s="568"/>
      <c r="B192" s="568"/>
      <c r="D192" s="568"/>
      <c r="E192" s="568"/>
      <c r="G192" s="568"/>
      <c r="H192" s="568"/>
    </row>
    <row r="193" spans="1:8">
      <c r="A193" s="568"/>
      <c r="B193" s="568"/>
      <c r="D193" s="568"/>
      <c r="E193" s="568"/>
      <c r="G193" s="568"/>
      <c r="H193" s="568"/>
    </row>
    <row r="194" spans="1:8">
      <c r="A194" s="568"/>
      <c r="B194" s="568"/>
      <c r="D194" s="568"/>
      <c r="E194" s="568"/>
      <c r="G194" s="568"/>
      <c r="H194" s="568"/>
    </row>
    <row r="195" spans="1:8">
      <c r="A195" s="568"/>
      <c r="B195" s="568"/>
      <c r="D195" s="568"/>
      <c r="E195" s="568"/>
      <c r="G195" s="568"/>
      <c r="H195" s="568"/>
    </row>
    <row r="196" spans="1:8">
      <c r="A196" s="568"/>
      <c r="B196" s="568"/>
      <c r="D196" s="568"/>
      <c r="E196" s="568"/>
      <c r="G196" s="568"/>
      <c r="H196" s="568"/>
    </row>
    <row r="197" spans="1:8">
      <c r="A197" s="568"/>
      <c r="B197" s="568"/>
      <c r="D197" s="568"/>
      <c r="E197" s="568"/>
      <c r="G197" s="568"/>
      <c r="H197" s="568"/>
    </row>
    <row r="198" spans="1:8">
      <c r="A198" s="568"/>
      <c r="B198" s="568"/>
      <c r="D198" s="568"/>
      <c r="E198" s="568"/>
      <c r="G198" s="568"/>
      <c r="H198" s="568"/>
    </row>
    <row r="199" spans="1:8">
      <c r="A199" s="568"/>
      <c r="B199" s="568"/>
      <c r="D199" s="568"/>
      <c r="E199" s="568"/>
      <c r="G199" s="568"/>
      <c r="H199" s="568"/>
    </row>
    <row r="200" spans="1:8">
      <c r="A200" s="568"/>
      <c r="B200" s="568"/>
      <c r="D200" s="568"/>
      <c r="E200" s="568"/>
      <c r="G200" s="568"/>
      <c r="H200" s="568"/>
    </row>
    <row r="201" spans="1:8">
      <c r="A201" s="568"/>
      <c r="B201" s="568"/>
      <c r="D201" s="568"/>
      <c r="E201" s="568"/>
      <c r="G201" s="568"/>
      <c r="H201" s="568"/>
    </row>
    <row r="202" spans="1:8">
      <c r="A202" s="568"/>
      <c r="B202" s="568"/>
      <c r="D202" s="568"/>
      <c r="E202" s="568"/>
      <c r="G202" s="568"/>
      <c r="H202" s="568"/>
    </row>
    <row r="203" spans="1:8">
      <c r="A203" s="568"/>
      <c r="B203" s="568"/>
      <c r="D203" s="568"/>
      <c r="E203" s="568"/>
      <c r="G203" s="568"/>
      <c r="H203" s="568"/>
    </row>
    <row r="204" spans="1:8">
      <c r="A204" s="568"/>
      <c r="B204" s="568"/>
      <c r="D204" s="568"/>
      <c r="E204" s="568"/>
      <c r="G204" s="568"/>
      <c r="H204" s="568"/>
    </row>
    <row r="205" spans="1:8">
      <c r="A205" s="568"/>
      <c r="B205" s="568"/>
      <c r="D205" s="568"/>
      <c r="E205" s="568"/>
      <c r="G205" s="568"/>
      <c r="H205" s="568"/>
    </row>
    <row r="206" spans="1:8">
      <c r="A206" s="568"/>
      <c r="B206" s="568"/>
      <c r="D206" s="568"/>
      <c r="E206" s="568"/>
      <c r="G206" s="568"/>
      <c r="H206" s="568"/>
    </row>
    <row r="207" spans="1:8">
      <c r="A207" s="568"/>
      <c r="B207" s="568"/>
      <c r="D207" s="568"/>
      <c r="E207" s="568"/>
      <c r="G207" s="568"/>
      <c r="H207" s="568"/>
    </row>
    <row r="208" spans="1:8">
      <c r="A208" s="568"/>
      <c r="B208" s="568"/>
      <c r="D208" s="568"/>
      <c r="E208" s="568"/>
      <c r="G208" s="568"/>
      <c r="H208" s="568"/>
    </row>
    <row r="209" spans="1:8">
      <c r="A209" s="568"/>
      <c r="B209" s="568"/>
      <c r="D209" s="568"/>
      <c r="E209" s="568"/>
      <c r="G209" s="568"/>
      <c r="H209" s="568"/>
    </row>
    <row r="210" spans="1:8">
      <c r="A210" s="568"/>
      <c r="B210" s="568"/>
      <c r="D210" s="568"/>
      <c r="E210" s="568"/>
      <c r="G210" s="568"/>
      <c r="H210" s="568"/>
    </row>
    <row r="211" spans="1:8">
      <c r="A211" s="568"/>
      <c r="B211" s="568"/>
      <c r="D211" s="568"/>
      <c r="E211" s="568"/>
      <c r="G211" s="568"/>
      <c r="H211" s="568"/>
    </row>
    <row r="212" spans="1:8">
      <c r="A212" s="568"/>
      <c r="B212" s="568"/>
      <c r="D212" s="568"/>
      <c r="E212" s="568"/>
      <c r="G212" s="568"/>
      <c r="H212" s="568"/>
    </row>
    <row r="213" spans="1:8">
      <c r="A213" s="568"/>
      <c r="B213" s="568"/>
      <c r="D213" s="568"/>
      <c r="E213" s="568"/>
      <c r="G213" s="568"/>
      <c r="H213" s="568"/>
    </row>
    <row r="214" spans="1:8">
      <c r="A214" s="568"/>
      <c r="B214" s="568"/>
      <c r="D214" s="568"/>
      <c r="E214" s="568"/>
      <c r="G214" s="568"/>
      <c r="H214" s="568"/>
    </row>
    <row r="215" spans="1:8">
      <c r="A215" s="568"/>
      <c r="B215" s="568"/>
      <c r="D215" s="568"/>
      <c r="E215" s="568"/>
      <c r="G215" s="568"/>
      <c r="H215" s="568"/>
    </row>
    <row r="216" spans="1:8">
      <c r="A216" s="568"/>
      <c r="B216" s="568"/>
      <c r="D216" s="568"/>
      <c r="E216" s="568"/>
      <c r="G216" s="568"/>
      <c r="H216" s="568"/>
    </row>
    <row r="217" spans="1:8">
      <c r="A217" s="568"/>
      <c r="B217" s="568"/>
      <c r="D217" s="568"/>
      <c r="E217" s="568"/>
      <c r="G217" s="568"/>
      <c r="H217" s="568"/>
    </row>
    <row r="218" spans="1:8">
      <c r="A218" s="568"/>
      <c r="B218" s="568"/>
      <c r="D218" s="568"/>
      <c r="E218" s="568"/>
      <c r="G218" s="568"/>
      <c r="H218" s="568"/>
    </row>
    <row r="219" spans="1:8">
      <c r="A219" s="568"/>
      <c r="B219" s="568"/>
      <c r="D219" s="568"/>
      <c r="E219" s="568"/>
      <c r="G219" s="568"/>
      <c r="H219" s="568"/>
    </row>
    <row r="220" spans="1:8">
      <c r="A220" s="568"/>
      <c r="B220" s="568"/>
      <c r="D220" s="568"/>
      <c r="E220" s="568"/>
      <c r="G220" s="568"/>
      <c r="H220" s="568"/>
    </row>
    <row r="221" spans="1:8">
      <c r="A221" s="568"/>
      <c r="B221" s="568"/>
      <c r="D221" s="568"/>
      <c r="E221" s="568"/>
      <c r="G221" s="568"/>
      <c r="H221" s="568"/>
    </row>
    <row r="222" spans="1:8">
      <c r="A222" s="568"/>
      <c r="B222" s="568"/>
      <c r="D222" s="568"/>
      <c r="E222" s="568"/>
      <c r="G222" s="568"/>
      <c r="H222" s="568"/>
    </row>
    <row r="223" spans="1:8">
      <c r="A223" s="568"/>
      <c r="B223" s="568"/>
      <c r="D223" s="568"/>
      <c r="E223" s="568"/>
      <c r="G223" s="568"/>
      <c r="H223" s="568"/>
    </row>
    <row r="224" spans="1:8">
      <c r="A224" s="568"/>
      <c r="B224" s="568"/>
      <c r="D224" s="568"/>
      <c r="E224" s="568"/>
      <c r="G224" s="568"/>
      <c r="H224" s="568"/>
    </row>
    <row r="225" spans="1:8">
      <c r="A225" s="568"/>
      <c r="B225" s="568"/>
      <c r="D225" s="568"/>
      <c r="E225" s="568"/>
      <c r="G225" s="568"/>
      <c r="H225" s="568"/>
    </row>
    <row r="226" spans="1:8">
      <c r="A226" s="568"/>
      <c r="B226" s="568"/>
      <c r="D226" s="568"/>
      <c r="E226" s="568"/>
      <c r="G226" s="568"/>
      <c r="H226" s="568"/>
    </row>
    <row r="227" spans="1:8">
      <c r="A227" s="568"/>
      <c r="B227" s="568"/>
      <c r="D227" s="568"/>
      <c r="E227" s="568"/>
      <c r="G227" s="568"/>
      <c r="H227" s="568"/>
    </row>
    <row r="228" spans="1:8">
      <c r="A228" s="568"/>
      <c r="B228" s="568"/>
      <c r="D228" s="568"/>
      <c r="E228" s="568"/>
      <c r="G228" s="568"/>
      <c r="H228" s="568"/>
    </row>
    <row r="229" spans="1:8">
      <c r="A229" s="568"/>
      <c r="B229" s="568"/>
      <c r="D229" s="568"/>
      <c r="E229" s="568"/>
      <c r="G229" s="568"/>
      <c r="H229" s="568"/>
    </row>
    <row r="230" spans="1:8">
      <c r="A230" s="568"/>
      <c r="B230" s="568"/>
      <c r="D230" s="568"/>
      <c r="E230" s="568"/>
      <c r="G230" s="568"/>
      <c r="H230" s="568"/>
    </row>
    <row r="231" spans="1:8">
      <c r="A231" s="568"/>
      <c r="B231" s="568"/>
      <c r="D231" s="568"/>
      <c r="E231" s="568"/>
      <c r="G231" s="568"/>
      <c r="H231" s="568"/>
    </row>
    <row r="232" spans="1:8">
      <c r="A232" s="568"/>
      <c r="B232" s="568"/>
      <c r="D232" s="568"/>
      <c r="E232" s="568"/>
      <c r="G232" s="568"/>
      <c r="H232" s="568"/>
    </row>
    <row r="233" spans="1:8">
      <c r="A233" s="568"/>
      <c r="B233" s="568"/>
      <c r="D233" s="568"/>
      <c r="E233" s="568"/>
      <c r="G233" s="568"/>
      <c r="H233" s="568"/>
    </row>
    <row r="234" spans="1:8">
      <c r="A234" s="568"/>
      <c r="B234" s="568"/>
      <c r="D234" s="568"/>
      <c r="E234" s="568"/>
      <c r="G234" s="568"/>
      <c r="H234" s="568"/>
    </row>
    <row r="235" spans="1:8">
      <c r="A235" s="568"/>
      <c r="B235" s="568"/>
      <c r="D235" s="568"/>
      <c r="E235" s="568"/>
      <c r="G235" s="568"/>
      <c r="H235" s="568"/>
    </row>
    <row r="236" spans="1:8">
      <c r="A236" s="568"/>
      <c r="B236" s="568"/>
      <c r="D236" s="568"/>
      <c r="E236" s="568"/>
      <c r="G236" s="568"/>
      <c r="H236" s="568"/>
    </row>
    <row r="237" spans="1:8">
      <c r="A237" s="568"/>
      <c r="B237" s="568"/>
      <c r="D237" s="568"/>
      <c r="E237" s="568"/>
      <c r="G237" s="568"/>
      <c r="H237" s="568"/>
    </row>
    <row r="238" spans="1:8">
      <c r="A238" s="568"/>
      <c r="B238" s="568"/>
      <c r="D238" s="568"/>
      <c r="E238" s="568"/>
      <c r="G238" s="568"/>
      <c r="H238" s="568"/>
    </row>
    <row r="239" spans="1:8">
      <c r="A239" s="568"/>
      <c r="B239" s="568"/>
      <c r="D239" s="568"/>
      <c r="E239" s="568"/>
      <c r="G239" s="568"/>
      <c r="H239" s="568"/>
    </row>
    <row r="240" spans="1:8">
      <c r="A240" s="568"/>
      <c r="B240" s="568"/>
      <c r="D240" s="568"/>
      <c r="E240" s="568"/>
      <c r="G240" s="568"/>
      <c r="H240" s="568"/>
    </row>
    <row r="241" spans="1:8">
      <c r="A241" s="568"/>
      <c r="B241" s="568"/>
      <c r="D241" s="568"/>
      <c r="E241" s="568"/>
      <c r="G241" s="568"/>
      <c r="H241" s="568"/>
    </row>
    <row r="242" spans="1:8">
      <c r="A242" s="568"/>
      <c r="B242" s="568"/>
      <c r="D242" s="568"/>
      <c r="E242" s="568"/>
      <c r="G242" s="568"/>
      <c r="H242" s="568"/>
    </row>
    <row r="243" spans="1:8">
      <c r="A243" s="568"/>
      <c r="B243" s="568"/>
      <c r="D243" s="568"/>
      <c r="E243" s="568"/>
      <c r="G243" s="568"/>
      <c r="H243" s="568"/>
    </row>
    <row r="244" spans="1:8">
      <c r="A244" s="568"/>
      <c r="B244" s="568"/>
      <c r="D244" s="568"/>
      <c r="E244" s="568"/>
      <c r="G244" s="568"/>
      <c r="H244" s="568"/>
    </row>
    <row r="245" spans="1:8">
      <c r="A245" s="568"/>
      <c r="B245" s="568"/>
      <c r="D245" s="568"/>
      <c r="E245" s="568"/>
      <c r="G245" s="568"/>
      <c r="H245" s="568"/>
    </row>
    <row r="246" spans="1:8">
      <c r="A246" s="568"/>
      <c r="B246" s="568"/>
      <c r="D246" s="568"/>
      <c r="E246" s="568"/>
      <c r="G246" s="568"/>
      <c r="H246" s="568"/>
    </row>
    <row r="247" spans="1:8">
      <c r="A247" s="568"/>
      <c r="B247" s="568"/>
      <c r="D247" s="568"/>
      <c r="E247" s="568"/>
      <c r="G247" s="568"/>
      <c r="H247" s="568"/>
    </row>
    <row r="248" spans="1:8">
      <c r="A248" s="568"/>
      <c r="B248" s="568"/>
      <c r="D248" s="568"/>
      <c r="E248" s="568"/>
      <c r="G248" s="568"/>
      <c r="H248" s="568"/>
    </row>
    <row r="249" spans="1:8">
      <c r="A249" s="568"/>
      <c r="B249" s="568"/>
      <c r="D249" s="568"/>
      <c r="E249" s="568"/>
      <c r="G249" s="568"/>
      <c r="H249" s="568"/>
    </row>
    <row r="250" spans="1:8">
      <c r="A250" s="568"/>
      <c r="B250" s="568"/>
      <c r="D250" s="568"/>
      <c r="E250" s="568"/>
      <c r="G250" s="568"/>
      <c r="H250" s="568"/>
    </row>
    <row r="251" spans="1:8">
      <c r="A251" s="568"/>
      <c r="B251" s="568"/>
      <c r="D251" s="568"/>
      <c r="E251" s="568"/>
      <c r="G251" s="568"/>
      <c r="H251" s="568"/>
    </row>
    <row r="252" spans="1:8">
      <c r="A252" s="568"/>
      <c r="B252" s="568"/>
      <c r="D252" s="568"/>
      <c r="E252" s="568"/>
      <c r="G252" s="568"/>
      <c r="H252" s="568"/>
    </row>
    <row r="253" spans="1:8">
      <c r="A253" s="568"/>
      <c r="B253" s="568"/>
      <c r="D253" s="568"/>
      <c r="E253" s="568"/>
      <c r="G253" s="568"/>
      <c r="H253" s="568"/>
    </row>
    <row r="254" spans="1:8">
      <c r="A254" s="568"/>
      <c r="B254" s="568"/>
      <c r="D254" s="568"/>
      <c r="E254" s="568"/>
      <c r="G254" s="568"/>
      <c r="H254" s="568"/>
    </row>
    <row r="255" spans="1:8">
      <c r="A255" s="568"/>
      <c r="B255" s="568"/>
      <c r="D255" s="568"/>
      <c r="E255" s="568"/>
      <c r="G255" s="568"/>
      <c r="H255" s="568"/>
    </row>
    <row r="256" spans="1:8">
      <c r="A256" s="568"/>
      <c r="B256" s="568"/>
      <c r="D256" s="568"/>
      <c r="E256" s="568"/>
      <c r="G256" s="568"/>
      <c r="H256" s="568"/>
    </row>
    <row r="257" spans="1:8">
      <c r="A257" s="568"/>
      <c r="B257" s="568"/>
      <c r="D257" s="568"/>
      <c r="E257" s="568"/>
      <c r="G257" s="568"/>
      <c r="H257" s="568"/>
    </row>
    <row r="258" spans="1:8">
      <c r="A258" s="568"/>
      <c r="B258" s="568"/>
      <c r="D258" s="568"/>
      <c r="E258" s="568"/>
      <c r="G258" s="568"/>
      <c r="H258" s="568"/>
    </row>
    <row r="259" spans="1:8">
      <c r="A259" s="568"/>
      <c r="B259" s="568"/>
      <c r="D259" s="568"/>
      <c r="E259" s="568"/>
      <c r="G259" s="568"/>
      <c r="H259" s="568"/>
    </row>
    <row r="260" spans="1:8">
      <c r="A260" s="568"/>
      <c r="B260" s="568"/>
      <c r="D260" s="568"/>
      <c r="E260" s="568"/>
      <c r="G260" s="568"/>
      <c r="H260" s="568"/>
    </row>
    <row r="261" spans="1:8">
      <c r="A261" s="568"/>
      <c r="B261" s="568"/>
      <c r="D261" s="568"/>
      <c r="E261" s="568"/>
      <c r="G261" s="568"/>
      <c r="H261" s="568"/>
    </row>
    <row r="262" spans="1:8">
      <c r="A262" s="568"/>
      <c r="B262" s="568"/>
      <c r="D262" s="568"/>
      <c r="E262" s="568"/>
      <c r="G262" s="568"/>
      <c r="H262" s="568"/>
    </row>
    <row r="263" spans="1:8">
      <c r="A263" s="568"/>
      <c r="B263" s="568"/>
      <c r="D263" s="568"/>
      <c r="E263" s="568"/>
      <c r="G263" s="568"/>
      <c r="H263" s="568"/>
    </row>
    <row r="264" spans="1:8">
      <c r="A264" s="568"/>
      <c r="B264" s="568"/>
      <c r="D264" s="568"/>
      <c r="E264" s="568"/>
      <c r="G264" s="568"/>
      <c r="H264" s="568"/>
    </row>
    <row r="265" spans="1:8">
      <c r="A265" s="568"/>
      <c r="B265" s="568"/>
      <c r="D265" s="568"/>
      <c r="E265" s="568"/>
      <c r="G265" s="568"/>
      <c r="H265" s="568"/>
    </row>
    <row r="266" spans="1:8">
      <c r="A266" s="568"/>
      <c r="B266" s="568"/>
      <c r="D266" s="568"/>
      <c r="E266" s="568"/>
      <c r="G266" s="568"/>
      <c r="H266" s="568"/>
    </row>
    <row r="267" spans="1:8">
      <c r="A267" s="568"/>
      <c r="B267" s="568"/>
      <c r="D267" s="568"/>
      <c r="E267" s="568"/>
      <c r="G267" s="568"/>
      <c r="H267" s="568"/>
    </row>
    <row r="268" spans="1:8">
      <c r="A268" s="568"/>
      <c r="B268" s="568"/>
      <c r="D268" s="568"/>
      <c r="E268" s="568"/>
      <c r="G268" s="568"/>
      <c r="H268" s="568"/>
    </row>
    <row r="269" spans="1:8">
      <c r="A269" s="568"/>
      <c r="B269" s="568"/>
      <c r="D269" s="568"/>
      <c r="E269" s="568"/>
      <c r="G269" s="568"/>
      <c r="H269" s="568"/>
    </row>
    <row r="270" spans="1:8">
      <c r="A270" s="568"/>
      <c r="B270" s="568"/>
      <c r="D270" s="568"/>
      <c r="E270" s="568"/>
      <c r="G270" s="568"/>
      <c r="H270" s="568"/>
    </row>
    <row r="271" spans="1:8">
      <c r="A271" s="568"/>
      <c r="B271" s="568"/>
      <c r="D271" s="568"/>
      <c r="E271" s="568"/>
      <c r="G271" s="568"/>
      <c r="H271" s="568"/>
    </row>
    <row r="272" spans="1:8">
      <c r="A272" s="568"/>
      <c r="B272" s="568"/>
      <c r="D272" s="568"/>
      <c r="E272" s="568"/>
      <c r="G272" s="568"/>
      <c r="H272" s="568"/>
    </row>
    <row r="273" spans="1:8">
      <c r="A273" s="568"/>
      <c r="B273" s="568"/>
      <c r="D273" s="568"/>
      <c r="E273" s="568"/>
      <c r="G273" s="568"/>
      <c r="H273" s="568"/>
    </row>
    <row r="274" spans="1:8">
      <c r="A274" s="568"/>
      <c r="B274" s="568"/>
      <c r="D274" s="568"/>
      <c r="E274" s="568"/>
      <c r="G274" s="568"/>
      <c r="H274" s="568"/>
    </row>
    <row r="275" spans="1:8">
      <c r="A275" s="568"/>
      <c r="B275" s="568"/>
      <c r="D275" s="568"/>
      <c r="E275" s="568"/>
      <c r="G275" s="568"/>
      <c r="H275" s="568"/>
    </row>
    <row r="276" spans="1:8">
      <c r="A276" s="568"/>
      <c r="B276" s="568"/>
      <c r="D276" s="568"/>
      <c r="E276" s="568"/>
      <c r="G276" s="568"/>
      <c r="H276" s="568"/>
    </row>
    <row r="277" spans="1:8">
      <c r="A277" s="568"/>
      <c r="B277" s="568"/>
      <c r="D277" s="568"/>
      <c r="E277" s="568"/>
      <c r="G277" s="568"/>
      <c r="H277" s="568"/>
    </row>
    <row r="278" spans="1:8">
      <c r="A278" s="568"/>
      <c r="B278" s="568"/>
      <c r="D278" s="568"/>
      <c r="E278" s="568"/>
      <c r="G278" s="568"/>
      <c r="H278" s="568"/>
    </row>
    <row r="279" spans="1:8">
      <c r="A279" s="568"/>
      <c r="B279" s="568"/>
      <c r="D279" s="568"/>
      <c r="E279" s="568"/>
      <c r="G279" s="568"/>
      <c r="H279" s="568"/>
    </row>
    <row r="280" spans="1:8">
      <c r="A280" s="568"/>
      <c r="B280" s="568"/>
      <c r="D280" s="568"/>
      <c r="E280" s="568"/>
      <c r="G280" s="568"/>
      <c r="H280" s="568"/>
    </row>
    <row r="281" spans="1:8">
      <c r="A281" s="568"/>
      <c r="B281" s="568"/>
      <c r="D281" s="568"/>
      <c r="E281" s="568"/>
      <c r="G281" s="568"/>
      <c r="H281" s="568"/>
    </row>
    <row r="282" spans="1:8">
      <c r="A282" s="568"/>
      <c r="B282" s="568"/>
      <c r="D282" s="568"/>
      <c r="E282" s="568"/>
      <c r="G282" s="568"/>
      <c r="H282" s="568"/>
    </row>
    <row r="283" spans="1:8">
      <c r="A283" s="568"/>
      <c r="B283" s="568"/>
      <c r="D283" s="568"/>
      <c r="E283" s="568"/>
      <c r="G283" s="568"/>
      <c r="H283" s="568"/>
    </row>
    <row r="284" spans="1:8">
      <c r="A284" s="568"/>
      <c r="B284" s="568"/>
      <c r="D284" s="568"/>
      <c r="E284" s="568"/>
      <c r="G284" s="568"/>
      <c r="H284" s="568"/>
    </row>
    <row r="285" spans="1:8">
      <c r="A285" s="568"/>
      <c r="B285" s="568"/>
      <c r="D285" s="568"/>
      <c r="E285" s="568"/>
      <c r="G285" s="568"/>
      <c r="H285" s="568"/>
    </row>
    <row r="286" spans="1:8">
      <c r="A286" s="568"/>
      <c r="B286" s="568"/>
      <c r="D286" s="568"/>
      <c r="E286" s="568"/>
      <c r="G286" s="568"/>
      <c r="H286" s="568"/>
    </row>
    <row r="287" spans="1:8">
      <c r="A287" s="568"/>
      <c r="B287" s="568"/>
      <c r="D287" s="568"/>
      <c r="E287" s="568"/>
      <c r="G287" s="568"/>
      <c r="H287" s="568"/>
    </row>
    <row r="288" spans="1:8">
      <c r="A288" s="568"/>
      <c r="B288" s="568"/>
      <c r="D288" s="568"/>
      <c r="E288" s="568"/>
      <c r="G288" s="568"/>
      <c r="H288" s="568"/>
    </row>
    <row r="289" spans="1:8">
      <c r="A289" s="568"/>
      <c r="B289" s="568"/>
      <c r="D289" s="568"/>
      <c r="E289" s="568"/>
      <c r="G289" s="568"/>
      <c r="H289" s="568"/>
    </row>
    <row r="290" spans="1:8">
      <c r="A290" s="568"/>
      <c r="B290" s="568"/>
      <c r="D290" s="568"/>
      <c r="E290" s="568"/>
      <c r="G290" s="568"/>
      <c r="H290" s="568"/>
    </row>
    <row r="291" spans="1:8">
      <c r="A291" s="568"/>
      <c r="B291" s="568"/>
      <c r="D291" s="568"/>
      <c r="E291" s="568"/>
      <c r="G291" s="568"/>
      <c r="H291" s="568"/>
    </row>
    <row r="292" spans="1:8">
      <c r="A292" s="568"/>
      <c r="B292" s="568"/>
      <c r="D292" s="568"/>
      <c r="E292" s="568"/>
      <c r="G292" s="568"/>
      <c r="H292" s="568"/>
    </row>
    <row r="293" spans="1:8">
      <c r="A293" s="568"/>
      <c r="B293" s="568"/>
      <c r="D293" s="568"/>
      <c r="E293" s="568"/>
      <c r="G293" s="568"/>
      <c r="H293" s="568"/>
    </row>
    <row r="294" spans="1:8">
      <c r="A294" s="568"/>
      <c r="B294" s="568"/>
      <c r="D294" s="568"/>
      <c r="E294" s="568"/>
      <c r="G294" s="568"/>
      <c r="H294" s="568"/>
    </row>
    <row r="295" spans="1:8">
      <c r="A295" s="568"/>
      <c r="B295" s="568"/>
      <c r="D295" s="568"/>
      <c r="E295" s="568"/>
      <c r="G295" s="568"/>
      <c r="H295" s="568"/>
    </row>
    <row r="296" spans="1:8">
      <c r="A296" s="568"/>
      <c r="B296" s="568"/>
      <c r="D296" s="568"/>
      <c r="E296" s="568"/>
      <c r="G296" s="568"/>
      <c r="H296" s="568"/>
    </row>
    <row r="297" spans="1:8">
      <c r="A297" s="568"/>
      <c r="B297" s="568"/>
      <c r="D297" s="568"/>
      <c r="E297" s="568"/>
      <c r="G297" s="568"/>
      <c r="H297" s="568"/>
    </row>
    <row r="298" spans="1:8">
      <c r="A298" s="568"/>
      <c r="B298" s="568"/>
      <c r="D298" s="568"/>
      <c r="E298" s="568"/>
      <c r="G298" s="568"/>
      <c r="H298" s="568"/>
    </row>
    <row r="299" spans="1:8">
      <c r="A299" s="568"/>
      <c r="B299" s="568"/>
      <c r="D299" s="568"/>
      <c r="E299" s="568"/>
      <c r="G299" s="568"/>
      <c r="H299" s="568"/>
    </row>
    <row r="300" spans="1:8">
      <c r="A300" s="568"/>
      <c r="B300" s="568"/>
      <c r="D300" s="568"/>
      <c r="E300" s="568"/>
      <c r="G300" s="568"/>
      <c r="H300" s="568"/>
    </row>
    <row r="301" spans="1:8">
      <c r="A301" s="568"/>
      <c r="B301" s="568"/>
      <c r="D301" s="568"/>
      <c r="E301" s="568"/>
      <c r="G301" s="568"/>
      <c r="H301" s="568"/>
    </row>
    <row r="302" spans="1:8">
      <c r="A302" s="568"/>
      <c r="B302" s="568"/>
      <c r="D302" s="568"/>
      <c r="E302" s="568"/>
      <c r="G302" s="568"/>
      <c r="H302" s="568"/>
    </row>
    <row r="303" spans="1:8">
      <c r="A303" s="568"/>
      <c r="B303" s="568"/>
      <c r="D303" s="568"/>
      <c r="E303" s="568"/>
      <c r="G303" s="568"/>
      <c r="H303" s="568"/>
    </row>
    <row r="304" spans="1:8">
      <c r="A304" s="568"/>
      <c r="B304" s="568"/>
      <c r="D304" s="568"/>
      <c r="E304" s="568"/>
      <c r="G304" s="568"/>
      <c r="H304" s="568"/>
    </row>
    <row r="305" spans="1:8">
      <c r="A305" s="568"/>
      <c r="B305" s="568"/>
      <c r="D305" s="568"/>
      <c r="E305" s="568"/>
      <c r="G305" s="568"/>
      <c r="H305" s="568"/>
    </row>
    <row r="306" spans="1:8">
      <c r="A306" s="568"/>
      <c r="B306" s="568"/>
      <c r="D306" s="568"/>
      <c r="E306" s="568"/>
      <c r="G306" s="568"/>
      <c r="H306" s="568"/>
    </row>
    <row r="307" spans="1:8">
      <c r="A307" s="568"/>
      <c r="B307" s="568"/>
      <c r="D307" s="568"/>
      <c r="E307" s="568"/>
      <c r="G307" s="568"/>
      <c r="H307" s="568"/>
    </row>
    <row r="308" spans="1:8">
      <c r="A308" s="568"/>
      <c r="B308" s="568"/>
      <c r="D308" s="568"/>
      <c r="E308" s="568"/>
      <c r="G308" s="568"/>
      <c r="H308" s="568"/>
    </row>
    <row r="309" spans="1:8">
      <c r="A309" s="568"/>
      <c r="B309" s="568"/>
      <c r="D309" s="568"/>
      <c r="E309" s="568"/>
      <c r="G309" s="568"/>
      <c r="H309" s="568"/>
    </row>
    <row r="310" spans="1:8">
      <c r="A310" s="568"/>
      <c r="B310" s="568"/>
      <c r="D310" s="568"/>
      <c r="E310" s="568"/>
      <c r="G310" s="568"/>
      <c r="H310" s="568"/>
    </row>
    <row r="311" spans="1:8">
      <c r="A311" s="568"/>
      <c r="B311" s="568"/>
      <c r="D311" s="568"/>
      <c r="E311" s="568"/>
      <c r="G311" s="568"/>
      <c r="H311" s="568"/>
    </row>
    <row r="312" spans="1:8">
      <c r="A312" s="568"/>
      <c r="B312" s="568"/>
      <c r="D312" s="568"/>
      <c r="E312" s="568"/>
      <c r="G312" s="568"/>
      <c r="H312" s="568"/>
    </row>
    <row r="313" spans="1:8">
      <c r="A313" s="568"/>
      <c r="B313" s="568"/>
      <c r="D313" s="568"/>
      <c r="E313" s="568"/>
      <c r="G313" s="568"/>
      <c r="H313" s="568"/>
    </row>
    <row r="314" spans="1:8">
      <c r="A314" s="568"/>
      <c r="B314" s="568"/>
      <c r="D314" s="568"/>
      <c r="E314" s="568"/>
      <c r="G314" s="568"/>
      <c r="H314" s="568"/>
    </row>
    <row r="315" spans="1:8">
      <c r="A315" s="568"/>
      <c r="B315" s="568"/>
      <c r="D315" s="568"/>
      <c r="E315" s="568"/>
      <c r="G315" s="568"/>
      <c r="H315" s="568"/>
    </row>
    <row r="316" spans="1:8">
      <c r="A316" s="568"/>
      <c r="B316" s="568"/>
      <c r="D316" s="568"/>
      <c r="E316" s="568"/>
      <c r="G316" s="568"/>
      <c r="H316" s="568"/>
    </row>
    <row r="317" spans="1:8">
      <c r="A317" s="568"/>
      <c r="B317" s="568"/>
      <c r="D317" s="568"/>
      <c r="E317" s="568"/>
      <c r="G317" s="568"/>
      <c r="H317" s="568"/>
    </row>
    <row r="318" spans="1:8">
      <c r="A318" s="568"/>
      <c r="B318" s="568"/>
      <c r="D318" s="568"/>
      <c r="E318" s="568"/>
      <c r="G318" s="568"/>
      <c r="H318" s="568"/>
    </row>
    <row r="319" spans="1:8">
      <c r="A319" s="568"/>
      <c r="B319" s="568"/>
      <c r="D319" s="568"/>
      <c r="E319" s="568"/>
      <c r="G319" s="568"/>
      <c r="H319" s="568"/>
    </row>
    <row r="320" spans="1:8">
      <c r="A320" s="568"/>
      <c r="B320" s="568"/>
      <c r="D320" s="568"/>
      <c r="E320" s="568"/>
      <c r="G320" s="568"/>
      <c r="H320" s="568"/>
    </row>
    <row r="321" spans="1:8">
      <c r="A321" s="568"/>
      <c r="B321" s="568"/>
      <c r="D321" s="568"/>
      <c r="E321" s="568"/>
      <c r="G321" s="568"/>
      <c r="H321" s="568"/>
    </row>
    <row r="322" spans="1:8">
      <c r="A322" s="568"/>
      <c r="B322" s="568"/>
      <c r="D322" s="568"/>
      <c r="E322" s="568"/>
      <c r="G322" s="568"/>
      <c r="H322" s="568"/>
    </row>
    <row r="323" spans="1:8">
      <c r="A323" s="568"/>
      <c r="B323" s="568"/>
      <c r="D323" s="568"/>
      <c r="E323" s="568"/>
      <c r="G323" s="568"/>
      <c r="H323" s="568"/>
    </row>
    <row r="324" spans="1:8">
      <c r="A324" s="568"/>
      <c r="B324" s="568"/>
      <c r="D324" s="568"/>
      <c r="E324" s="568"/>
      <c r="G324" s="568"/>
      <c r="H324" s="568"/>
    </row>
    <row r="325" spans="1:8">
      <c r="A325" s="568"/>
      <c r="B325" s="568"/>
      <c r="D325" s="568"/>
      <c r="E325" s="568"/>
      <c r="G325" s="568"/>
      <c r="H325" s="568"/>
    </row>
    <row r="326" spans="1:8">
      <c r="A326" s="568"/>
      <c r="B326" s="568"/>
      <c r="D326" s="568"/>
      <c r="E326" s="568"/>
      <c r="G326" s="568"/>
      <c r="H326" s="568"/>
    </row>
    <row r="327" spans="1:8">
      <c r="A327" s="568"/>
      <c r="B327" s="568"/>
      <c r="D327" s="568"/>
      <c r="E327" s="568"/>
      <c r="G327" s="568"/>
      <c r="H327" s="568"/>
    </row>
    <row r="328" spans="1:8">
      <c r="A328" s="568"/>
      <c r="B328" s="568"/>
      <c r="D328" s="568"/>
      <c r="E328" s="568"/>
      <c r="G328" s="568"/>
      <c r="H328" s="568"/>
    </row>
    <row r="329" spans="1:8">
      <c r="A329" s="568"/>
      <c r="B329" s="568"/>
      <c r="D329" s="568"/>
      <c r="E329" s="568"/>
      <c r="G329" s="568"/>
      <c r="H329" s="568"/>
    </row>
    <row r="330" spans="1:8">
      <c r="A330" s="568"/>
      <c r="B330" s="568"/>
      <c r="D330" s="568"/>
      <c r="E330" s="568"/>
      <c r="G330" s="568"/>
      <c r="H330" s="568"/>
    </row>
    <row r="331" spans="1:8">
      <c r="A331" s="568"/>
      <c r="B331" s="568"/>
      <c r="D331" s="568"/>
      <c r="E331" s="568"/>
      <c r="G331" s="568"/>
      <c r="H331" s="568"/>
    </row>
    <row r="332" spans="1:8">
      <c r="A332" s="568"/>
      <c r="B332" s="568"/>
      <c r="D332" s="568"/>
      <c r="E332" s="568"/>
      <c r="G332" s="568"/>
      <c r="H332" s="568"/>
    </row>
    <row r="333" spans="1:8">
      <c r="A333" s="568"/>
      <c r="B333" s="568"/>
      <c r="D333" s="568"/>
      <c r="E333" s="568"/>
      <c r="G333" s="568"/>
      <c r="H333" s="568"/>
    </row>
    <row r="334" spans="1:8">
      <c r="A334" s="568"/>
      <c r="B334" s="568"/>
      <c r="D334" s="568"/>
      <c r="E334" s="568"/>
      <c r="G334" s="568"/>
      <c r="H334" s="568"/>
    </row>
    <row r="335" spans="1:8">
      <c r="A335" s="568"/>
      <c r="B335" s="568"/>
      <c r="D335" s="568"/>
      <c r="E335" s="568"/>
      <c r="G335" s="568"/>
      <c r="H335" s="568"/>
    </row>
    <row r="336" spans="1:8">
      <c r="A336" s="568"/>
      <c r="B336" s="568"/>
      <c r="D336" s="568"/>
      <c r="E336" s="568"/>
      <c r="G336" s="568"/>
      <c r="H336" s="568"/>
    </row>
    <row r="337" spans="1:8">
      <c r="A337" s="568"/>
      <c r="B337" s="568"/>
      <c r="D337" s="568"/>
      <c r="E337" s="568"/>
      <c r="G337" s="568"/>
      <c r="H337" s="568"/>
    </row>
    <row r="338" spans="1:8">
      <c r="A338" s="568"/>
      <c r="B338" s="568"/>
      <c r="D338" s="568"/>
      <c r="E338" s="568"/>
      <c r="G338" s="568"/>
      <c r="H338" s="568"/>
    </row>
    <row r="339" spans="1:8">
      <c r="A339" s="568"/>
      <c r="B339" s="568"/>
      <c r="D339" s="568"/>
      <c r="E339" s="568"/>
      <c r="G339" s="568"/>
      <c r="H339" s="568"/>
    </row>
    <row r="340" spans="1:8">
      <c r="A340" s="568"/>
      <c r="B340" s="568"/>
      <c r="D340" s="568"/>
      <c r="E340" s="568"/>
      <c r="G340" s="568"/>
      <c r="H340" s="568"/>
    </row>
    <row r="341" spans="1:8">
      <c r="A341" s="568"/>
      <c r="B341" s="568"/>
      <c r="D341" s="568"/>
      <c r="E341" s="568"/>
      <c r="G341" s="568"/>
      <c r="H341" s="568"/>
    </row>
    <row r="342" spans="1:8">
      <c r="A342" s="568"/>
      <c r="B342" s="568"/>
      <c r="D342" s="568"/>
      <c r="E342" s="568"/>
      <c r="G342" s="568"/>
      <c r="H342" s="568"/>
    </row>
    <row r="343" spans="1:8">
      <c r="A343" s="568"/>
      <c r="B343" s="568"/>
      <c r="D343" s="568"/>
      <c r="E343" s="568"/>
      <c r="G343" s="568"/>
      <c r="H343" s="568"/>
    </row>
    <row r="344" spans="1:8">
      <c r="A344" s="568"/>
      <c r="B344" s="568"/>
      <c r="D344" s="568"/>
      <c r="E344" s="568"/>
      <c r="G344" s="568"/>
      <c r="H344" s="568"/>
    </row>
    <row r="345" spans="1:8">
      <c r="A345" s="568"/>
      <c r="B345" s="568"/>
      <c r="D345" s="568"/>
      <c r="E345" s="568"/>
      <c r="G345" s="568"/>
      <c r="H345" s="568"/>
    </row>
    <row r="346" spans="1:8">
      <c r="A346" s="568"/>
      <c r="B346" s="568"/>
      <c r="D346" s="568"/>
      <c r="E346" s="568"/>
      <c r="G346" s="568"/>
      <c r="H346" s="568"/>
    </row>
    <row r="347" spans="1:8">
      <c r="A347" s="568"/>
      <c r="B347" s="568"/>
      <c r="D347" s="568"/>
      <c r="E347" s="568"/>
      <c r="G347" s="568"/>
      <c r="H347" s="568"/>
    </row>
    <row r="348" spans="1:8">
      <c r="A348" s="568"/>
      <c r="B348" s="568"/>
      <c r="D348" s="568"/>
      <c r="E348" s="568"/>
      <c r="G348" s="568"/>
      <c r="H348" s="568"/>
    </row>
    <row r="349" spans="1:8">
      <c r="A349" s="568"/>
      <c r="B349" s="568"/>
      <c r="D349" s="568"/>
      <c r="E349" s="568"/>
      <c r="G349" s="568"/>
      <c r="H349" s="568"/>
    </row>
    <row r="350" spans="1:8">
      <c r="A350" s="568"/>
      <c r="B350" s="568"/>
      <c r="D350" s="568"/>
      <c r="E350" s="568"/>
      <c r="G350" s="568"/>
      <c r="H350" s="568"/>
    </row>
    <row r="351" spans="1:8">
      <c r="A351" s="568"/>
      <c r="B351" s="568"/>
      <c r="D351" s="568"/>
      <c r="E351" s="568"/>
      <c r="G351" s="568"/>
      <c r="H351" s="568"/>
    </row>
    <row r="352" spans="1:8">
      <c r="A352" s="568"/>
      <c r="B352" s="568"/>
      <c r="D352" s="568"/>
      <c r="E352" s="568"/>
      <c r="G352" s="568"/>
      <c r="H352" s="568"/>
    </row>
    <row r="353" spans="1:8">
      <c r="A353" s="568"/>
      <c r="B353" s="568"/>
      <c r="D353" s="568"/>
      <c r="E353" s="568"/>
      <c r="G353" s="568"/>
      <c r="H353" s="568"/>
    </row>
    <row r="354" spans="1:8">
      <c r="A354" s="568"/>
      <c r="B354" s="568"/>
      <c r="D354" s="568"/>
      <c r="E354" s="568"/>
      <c r="G354" s="568"/>
      <c r="H354" s="568"/>
    </row>
    <row r="355" spans="1:8">
      <c r="A355" s="568"/>
      <c r="B355" s="568"/>
      <c r="D355" s="568"/>
      <c r="E355" s="568"/>
      <c r="G355" s="568"/>
      <c r="H355" s="568"/>
    </row>
    <row r="356" spans="1:8">
      <c r="A356" s="568"/>
      <c r="B356" s="568"/>
      <c r="D356" s="568"/>
      <c r="E356" s="568"/>
      <c r="G356" s="568"/>
      <c r="H356" s="568"/>
    </row>
    <row r="357" spans="1:8">
      <c r="A357" s="568"/>
      <c r="B357" s="568"/>
      <c r="D357" s="568"/>
      <c r="E357" s="568"/>
      <c r="G357" s="568"/>
      <c r="H357" s="568"/>
    </row>
    <row r="358" spans="1:8">
      <c r="A358" s="568"/>
      <c r="B358" s="568"/>
      <c r="D358" s="568"/>
      <c r="E358" s="568"/>
      <c r="G358" s="568"/>
      <c r="H358" s="568"/>
    </row>
    <row r="359" spans="1:8">
      <c r="A359" s="568"/>
      <c r="B359" s="568"/>
      <c r="D359" s="568"/>
      <c r="E359" s="568"/>
      <c r="G359" s="568"/>
      <c r="H359" s="568"/>
    </row>
    <row r="360" spans="1:8">
      <c r="A360" s="568"/>
      <c r="B360" s="568"/>
      <c r="D360" s="568"/>
      <c r="E360" s="568"/>
      <c r="G360" s="568"/>
      <c r="H360" s="568"/>
    </row>
    <row r="361" spans="1:8">
      <c r="A361" s="568"/>
      <c r="B361" s="568"/>
      <c r="D361" s="568"/>
      <c r="E361" s="568"/>
      <c r="G361" s="568"/>
      <c r="H361" s="568"/>
    </row>
    <row r="362" spans="1:8">
      <c r="A362" s="568"/>
      <c r="B362" s="568"/>
      <c r="D362" s="568"/>
      <c r="E362" s="568"/>
      <c r="G362" s="568"/>
      <c r="H362" s="568"/>
    </row>
    <row r="363" spans="1:8">
      <c r="A363" s="568"/>
      <c r="B363" s="568"/>
      <c r="D363" s="568"/>
      <c r="E363" s="568"/>
      <c r="G363" s="568"/>
      <c r="H363" s="568"/>
    </row>
    <row r="364" spans="1:8">
      <c r="A364" s="568"/>
      <c r="B364" s="568"/>
      <c r="D364" s="568"/>
      <c r="E364" s="568"/>
      <c r="G364" s="568"/>
      <c r="H364" s="568"/>
    </row>
    <row r="365" spans="1:8">
      <c r="A365" s="568"/>
      <c r="B365" s="568"/>
      <c r="D365" s="568"/>
      <c r="E365" s="568"/>
      <c r="G365" s="568"/>
      <c r="H365" s="568"/>
    </row>
    <row r="366" spans="1:8">
      <c r="A366" s="568"/>
      <c r="B366" s="568"/>
      <c r="D366" s="568"/>
      <c r="E366" s="568"/>
      <c r="G366" s="568"/>
      <c r="H366" s="568"/>
    </row>
    <row r="367" spans="1:8">
      <c r="A367" s="568"/>
      <c r="B367" s="568"/>
      <c r="D367" s="568"/>
      <c r="E367" s="568"/>
      <c r="G367" s="568"/>
      <c r="H367" s="568"/>
    </row>
    <row r="368" spans="1:8">
      <c r="A368" s="568"/>
      <c r="B368" s="568"/>
      <c r="D368" s="568"/>
      <c r="E368" s="568"/>
      <c r="G368" s="568"/>
      <c r="H368" s="568"/>
    </row>
    <row r="369" spans="1:8">
      <c r="A369" s="568"/>
      <c r="B369" s="568"/>
      <c r="D369" s="568"/>
      <c r="E369" s="568"/>
      <c r="G369" s="568"/>
      <c r="H369" s="568"/>
    </row>
    <row r="370" spans="1:8">
      <c r="A370" s="568"/>
      <c r="B370" s="568"/>
      <c r="D370" s="568"/>
      <c r="E370" s="568"/>
      <c r="G370" s="568"/>
      <c r="H370" s="568"/>
    </row>
    <row r="371" spans="1:8">
      <c r="A371" s="568"/>
      <c r="B371" s="568"/>
      <c r="D371" s="568"/>
      <c r="E371" s="568"/>
      <c r="G371" s="568"/>
      <c r="H371" s="568"/>
    </row>
    <row r="372" spans="1:8">
      <c r="A372" s="568"/>
      <c r="B372" s="568"/>
      <c r="D372" s="568"/>
      <c r="E372" s="568"/>
      <c r="G372" s="568"/>
      <c r="H372" s="568"/>
    </row>
    <row r="373" spans="1:8">
      <c r="A373" s="568"/>
      <c r="B373" s="568"/>
      <c r="D373" s="568"/>
      <c r="E373" s="568"/>
      <c r="G373" s="568"/>
      <c r="H373" s="568"/>
    </row>
    <row r="374" spans="1:8">
      <c r="A374" s="568"/>
      <c r="B374" s="568"/>
      <c r="D374" s="568"/>
      <c r="E374" s="568"/>
      <c r="G374" s="568"/>
      <c r="H374" s="568"/>
    </row>
    <row r="375" spans="1:8">
      <c r="A375" s="568"/>
      <c r="B375" s="568"/>
      <c r="D375" s="568"/>
      <c r="E375" s="568"/>
      <c r="G375" s="568"/>
      <c r="H375" s="568"/>
    </row>
    <row r="376" spans="1:8">
      <c r="A376" s="568"/>
      <c r="B376" s="568"/>
      <c r="D376" s="568"/>
      <c r="E376" s="568"/>
      <c r="G376" s="568"/>
      <c r="H376" s="568"/>
    </row>
    <row r="377" spans="1:8">
      <c r="A377" s="568"/>
      <c r="B377" s="568"/>
      <c r="D377" s="568"/>
      <c r="E377" s="568"/>
      <c r="G377" s="568"/>
      <c r="H377" s="568"/>
    </row>
    <row r="378" spans="1:8">
      <c r="A378" s="568"/>
      <c r="B378" s="568"/>
      <c r="D378" s="568"/>
      <c r="E378" s="568"/>
      <c r="G378" s="568"/>
      <c r="H378" s="568"/>
    </row>
    <row r="379" spans="1:8">
      <c r="A379" s="568"/>
      <c r="B379" s="568"/>
      <c r="D379" s="568"/>
      <c r="E379" s="568"/>
      <c r="G379" s="568"/>
      <c r="H379" s="568"/>
    </row>
    <row r="380" spans="1:8">
      <c r="A380" s="568"/>
      <c r="B380" s="568"/>
      <c r="D380" s="568"/>
      <c r="E380" s="568"/>
      <c r="G380" s="568"/>
      <c r="H380" s="568"/>
    </row>
    <row r="381" spans="1:8">
      <c r="A381" s="568"/>
      <c r="B381" s="568"/>
      <c r="D381" s="568"/>
      <c r="E381" s="568"/>
      <c r="G381" s="568"/>
      <c r="H381" s="568"/>
    </row>
    <row r="382" spans="1:8">
      <c r="A382" s="568"/>
      <c r="B382" s="568"/>
      <c r="D382" s="568"/>
      <c r="E382" s="568"/>
      <c r="G382" s="568"/>
      <c r="H382" s="568"/>
    </row>
    <row r="383" spans="1:8">
      <c r="A383" s="568"/>
      <c r="B383" s="568"/>
      <c r="D383" s="568"/>
      <c r="E383" s="568"/>
      <c r="G383" s="568"/>
      <c r="H383" s="568"/>
    </row>
    <row r="384" spans="1:8">
      <c r="A384" s="568"/>
      <c r="B384" s="568"/>
      <c r="D384" s="568"/>
      <c r="E384" s="568"/>
      <c r="G384" s="568"/>
      <c r="H384" s="568"/>
    </row>
    <row r="385" spans="1:8">
      <c r="A385" s="568"/>
      <c r="B385" s="568"/>
      <c r="D385" s="568"/>
      <c r="E385" s="568"/>
      <c r="G385" s="568"/>
      <c r="H385" s="568"/>
    </row>
    <row r="386" spans="1:8">
      <c r="A386" s="568"/>
      <c r="B386" s="568"/>
      <c r="D386" s="568"/>
      <c r="E386" s="568"/>
      <c r="G386" s="568"/>
      <c r="H386" s="568"/>
    </row>
    <row r="387" spans="1:8">
      <c r="A387" s="568"/>
      <c r="B387" s="568"/>
      <c r="D387" s="568"/>
      <c r="E387" s="568"/>
      <c r="G387" s="568"/>
      <c r="H387" s="568"/>
    </row>
    <row r="388" spans="1:8">
      <c r="A388" s="568"/>
      <c r="B388" s="568"/>
      <c r="D388" s="568"/>
      <c r="E388" s="568"/>
      <c r="G388" s="568"/>
      <c r="H388" s="568"/>
    </row>
    <row r="389" spans="1:8">
      <c r="A389" s="568"/>
      <c r="B389" s="568"/>
      <c r="D389" s="568"/>
      <c r="E389" s="568"/>
      <c r="G389" s="568"/>
      <c r="H389" s="568"/>
    </row>
    <row r="390" spans="1:8">
      <c r="A390" s="568"/>
      <c r="B390" s="568"/>
      <c r="D390" s="568"/>
      <c r="E390" s="568"/>
      <c r="G390" s="568"/>
      <c r="H390" s="568"/>
    </row>
    <row r="391" spans="1:8">
      <c r="A391" s="568"/>
      <c r="B391" s="568"/>
      <c r="D391" s="568"/>
      <c r="E391" s="568"/>
      <c r="G391" s="568"/>
      <c r="H391" s="568"/>
    </row>
    <row r="392" spans="1:8">
      <c r="A392" s="568"/>
      <c r="B392" s="568"/>
      <c r="D392" s="568"/>
      <c r="E392" s="568"/>
      <c r="G392" s="568"/>
      <c r="H392" s="568"/>
    </row>
    <row r="393" spans="1:8">
      <c r="A393" s="568"/>
      <c r="B393" s="568"/>
      <c r="D393" s="568"/>
      <c r="E393" s="568"/>
      <c r="G393" s="568"/>
      <c r="H393" s="568"/>
    </row>
    <row r="394" spans="1:8">
      <c r="A394" s="568"/>
      <c r="B394" s="568"/>
      <c r="D394" s="568"/>
      <c r="E394" s="568"/>
      <c r="G394" s="568"/>
      <c r="H394" s="568"/>
    </row>
    <row r="395" spans="1:8">
      <c r="A395" s="568"/>
      <c r="B395" s="568"/>
      <c r="D395" s="568"/>
      <c r="E395" s="568"/>
      <c r="G395" s="568"/>
      <c r="H395" s="568"/>
    </row>
    <row r="396" spans="1:8">
      <c r="A396" s="568"/>
      <c r="B396" s="568"/>
      <c r="D396" s="568"/>
      <c r="E396" s="568"/>
      <c r="G396" s="568"/>
      <c r="H396" s="568"/>
    </row>
    <row r="397" spans="1:8">
      <c r="A397" s="568"/>
      <c r="B397" s="568"/>
      <c r="D397" s="568"/>
      <c r="E397" s="568"/>
      <c r="G397" s="568"/>
      <c r="H397" s="568"/>
    </row>
    <row r="398" spans="1:8">
      <c r="A398" s="568"/>
      <c r="B398" s="568"/>
      <c r="D398" s="568"/>
      <c r="E398" s="568"/>
      <c r="G398" s="568"/>
      <c r="H398" s="568"/>
    </row>
    <row r="399" spans="1:8">
      <c r="A399" s="568"/>
      <c r="B399" s="568"/>
      <c r="D399" s="568"/>
      <c r="E399" s="568"/>
      <c r="G399" s="568"/>
      <c r="H399" s="568"/>
    </row>
    <row r="400" spans="1:8">
      <c r="A400" s="568"/>
      <c r="B400" s="568"/>
      <c r="D400" s="568"/>
      <c r="E400" s="568"/>
      <c r="G400" s="568"/>
      <c r="H400" s="568"/>
    </row>
    <row r="401" spans="1:8">
      <c r="A401" s="568"/>
      <c r="B401" s="568"/>
      <c r="D401" s="568"/>
      <c r="E401" s="568"/>
      <c r="G401" s="568"/>
      <c r="H401" s="568"/>
    </row>
    <row r="402" spans="1:8">
      <c r="A402" s="568"/>
      <c r="B402" s="568"/>
      <c r="D402" s="568"/>
      <c r="E402" s="568"/>
      <c r="G402" s="568"/>
      <c r="H402" s="568"/>
    </row>
    <row r="403" spans="1:8">
      <c r="A403" s="568"/>
      <c r="B403" s="568"/>
      <c r="D403" s="568"/>
      <c r="E403" s="568"/>
      <c r="G403" s="568"/>
      <c r="H403" s="568"/>
    </row>
    <row r="404" spans="1:8">
      <c r="A404" s="568"/>
      <c r="B404" s="568"/>
      <c r="D404" s="568"/>
      <c r="E404" s="568"/>
      <c r="G404" s="568"/>
      <c r="H404" s="568"/>
    </row>
    <row r="405" spans="1:8">
      <c r="A405" s="568"/>
      <c r="B405" s="568"/>
      <c r="D405" s="568"/>
      <c r="E405" s="568"/>
      <c r="G405" s="568"/>
      <c r="H405" s="568"/>
    </row>
    <row r="406" spans="1:8">
      <c r="A406" s="568"/>
      <c r="B406" s="568"/>
      <c r="D406" s="568"/>
      <c r="E406" s="568"/>
      <c r="G406" s="568"/>
      <c r="H406" s="568"/>
    </row>
    <row r="407" spans="1:8">
      <c r="A407" s="568"/>
      <c r="B407" s="568"/>
      <c r="D407" s="568"/>
      <c r="E407" s="568"/>
      <c r="G407" s="568"/>
      <c r="H407" s="568"/>
    </row>
    <row r="408" spans="1:8">
      <c r="A408" s="568"/>
      <c r="B408" s="568"/>
      <c r="D408" s="568"/>
      <c r="E408" s="568"/>
      <c r="G408" s="568"/>
      <c r="H408" s="568"/>
    </row>
    <row r="409" spans="1:8">
      <c r="A409" s="568"/>
      <c r="B409" s="568"/>
      <c r="D409" s="568"/>
      <c r="E409" s="568"/>
      <c r="G409" s="568"/>
      <c r="H409" s="568"/>
    </row>
    <row r="410" spans="1:8">
      <c r="A410" s="568"/>
      <c r="B410" s="568"/>
      <c r="D410" s="568"/>
      <c r="E410" s="568"/>
      <c r="G410" s="568"/>
      <c r="H410" s="568"/>
    </row>
    <row r="411" spans="1:8">
      <c r="A411" s="568"/>
      <c r="B411" s="568"/>
      <c r="D411" s="568"/>
      <c r="E411" s="568"/>
      <c r="G411" s="568"/>
      <c r="H411" s="568"/>
    </row>
    <row r="412" spans="1:8">
      <c r="A412" s="568"/>
      <c r="B412" s="568"/>
      <c r="D412" s="568"/>
      <c r="E412" s="568"/>
      <c r="G412" s="568"/>
      <c r="H412" s="568"/>
    </row>
    <row r="413" spans="1:8">
      <c r="A413" s="568"/>
      <c r="B413" s="568"/>
      <c r="D413" s="568"/>
      <c r="E413" s="568"/>
      <c r="G413" s="568"/>
      <c r="H413" s="568"/>
    </row>
    <row r="414" spans="1:8">
      <c r="A414" s="568"/>
      <c r="B414" s="568"/>
      <c r="D414" s="568"/>
      <c r="E414" s="568"/>
      <c r="G414" s="568"/>
      <c r="H414" s="568"/>
    </row>
    <row r="415" spans="1:8">
      <c r="A415" s="568"/>
      <c r="B415" s="568"/>
      <c r="D415" s="568"/>
      <c r="E415" s="568"/>
      <c r="G415" s="568"/>
      <c r="H415" s="568"/>
    </row>
    <row r="416" spans="1:8">
      <c r="A416" s="568"/>
      <c r="B416" s="568"/>
      <c r="D416" s="568"/>
      <c r="E416" s="568"/>
      <c r="G416" s="568"/>
      <c r="H416" s="568"/>
    </row>
    <row r="417" spans="1:8">
      <c r="A417" s="568"/>
      <c r="B417" s="568"/>
      <c r="D417" s="568"/>
      <c r="E417" s="568"/>
      <c r="G417" s="568"/>
      <c r="H417" s="568"/>
    </row>
    <row r="418" spans="1:8">
      <c r="A418" s="568"/>
      <c r="B418" s="568"/>
      <c r="D418" s="568"/>
      <c r="E418" s="568"/>
      <c r="G418" s="568"/>
      <c r="H418" s="568"/>
    </row>
    <row r="419" spans="1:8">
      <c r="A419" s="568"/>
      <c r="B419" s="568"/>
      <c r="D419" s="568"/>
      <c r="E419" s="568"/>
      <c r="G419" s="568"/>
      <c r="H419" s="568"/>
    </row>
    <row r="420" spans="1:8">
      <c r="A420" s="568"/>
      <c r="B420" s="568"/>
      <c r="D420" s="568"/>
      <c r="E420" s="568"/>
      <c r="G420" s="568"/>
      <c r="H420" s="568"/>
    </row>
    <row r="421" spans="1:8">
      <c r="A421" s="568"/>
      <c r="B421" s="568"/>
      <c r="D421" s="568"/>
      <c r="E421" s="568"/>
      <c r="G421" s="568"/>
      <c r="H421" s="568"/>
    </row>
    <row r="422" spans="1:8">
      <c r="A422" s="568"/>
      <c r="B422" s="568"/>
      <c r="D422" s="568"/>
      <c r="E422" s="568"/>
      <c r="G422" s="568"/>
      <c r="H422" s="568"/>
    </row>
    <row r="423" spans="1:8">
      <c r="A423" s="568"/>
      <c r="B423" s="568"/>
      <c r="D423" s="568"/>
      <c r="E423" s="568"/>
      <c r="G423" s="568"/>
      <c r="H423" s="568"/>
    </row>
    <row r="424" spans="1:8">
      <c r="A424" s="568"/>
      <c r="B424" s="568"/>
      <c r="D424" s="568"/>
      <c r="E424" s="568"/>
      <c r="G424" s="568"/>
      <c r="H424" s="568"/>
    </row>
    <row r="425" spans="1:8">
      <c r="A425" s="568"/>
      <c r="B425" s="568"/>
      <c r="D425" s="568"/>
      <c r="E425" s="568"/>
      <c r="G425" s="568"/>
      <c r="H425" s="568"/>
    </row>
    <row r="426" spans="1:8">
      <c r="A426" s="568"/>
      <c r="B426" s="568"/>
      <c r="D426" s="568"/>
      <c r="E426" s="568"/>
      <c r="G426" s="568"/>
      <c r="H426" s="568"/>
    </row>
    <row r="427" spans="1:8">
      <c r="A427" s="568"/>
      <c r="B427" s="568"/>
      <c r="D427" s="568"/>
      <c r="E427" s="568"/>
      <c r="G427" s="568"/>
      <c r="H427" s="568"/>
    </row>
    <row r="428" spans="1:8">
      <c r="A428" s="568"/>
      <c r="B428" s="568"/>
      <c r="D428" s="568"/>
      <c r="E428" s="568"/>
      <c r="G428" s="568"/>
      <c r="H428" s="568"/>
    </row>
    <row r="429" spans="1:8">
      <c r="A429" s="568"/>
      <c r="B429" s="568"/>
      <c r="D429" s="568"/>
      <c r="E429" s="568"/>
      <c r="G429" s="568"/>
      <c r="H429" s="568"/>
    </row>
    <row r="430" spans="1:8">
      <c r="A430" s="568"/>
      <c r="B430" s="568"/>
      <c r="D430" s="568"/>
      <c r="E430" s="568"/>
      <c r="G430" s="568"/>
      <c r="H430" s="568"/>
    </row>
    <row r="431" spans="1:8">
      <c r="A431" s="568"/>
      <c r="B431" s="568"/>
      <c r="D431" s="568"/>
      <c r="E431" s="568"/>
      <c r="G431" s="568"/>
      <c r="H431" s="568"/>
    </row>
    <row r="432" spans="1:8">
      <c r="A432" s="568"/>
      <c r="B432" s="568"/>
      <c r="D432" s="568"/>
      <c r="E432" s="568"/>
      <c r="G432" s="568"/>
      <c r="H432" s="568"/>
    </row>
    <row r="433" spans="1:8">
      <c r="A433" s="568"/>
      <c r="B433" s="568"/>
      <c r="D433" s="568"/>
      <c r="E433" s="568"/>
      <c r="G433" s="568"/>
      <c r="H433" s="568"/>
    </row>
    <row r="434" spans="1:8">
      <c r="A434" s="568"/>
      <c r="B434" s="568"/>
      <c r="D434" s="568"/>
      <c r="E434" s="568"/>
      <c r="G434" s="568"/>
      <c r="H434" s="568"/>
    </row>
    <row r="435" spans="1:8">
      <c r="A435" s="568"/>
      <c r="B435" s="568"/>
      <c r="D435" s="568"/>
      <c r="E435" s="568"/>
      <c r="G435" s="568"/>
      <c r="H435" s="568"/>
    </row>
    <row r="436" spans="1:8">
      <c r="A436" s="568"/>
      <c r="B436" s="568"/>
      <c r="D436" s="568"/>
      <c r="E436" s="568"/>
      <c r="G436" s="568"/>
      <c r="H436" s="568"/>
    </row>
    <row r="437" spans="1:8">
      <c r="A437" s="568"/>
      <c r="B437" s="568"/>
      <c r="D437" s="568"/>
      <c r="E437" s="568"/>
      <c r="G437" s="568"/>
      <c r="H437" s="568"/>
    </row>
    <row r="438" spans="1:8">
      <c r="A438" s="568"/>
      <c r="B438" s="568"/>
      <c r="D438" s="568"/>
      <c r="E438" s="568"/>
      <c r="G438" s="568"/>
      <c r="H438" s="568"/>
    </row>
    <row r="439" spans="1:8">
      <c r="A439" s="568"/>
      <c r="B439" s="568"/>
      <c r="D439" s="568"/>
      <c r="E439" s="568"/>
      <c r="G439" s="568"/>
      <c r="H439" s="568"/>
    </row>
    <row r="440" spans="1:8">
      <c r="A440" s="568"/>
      <c r="B440" s="568"/>
      <c r="D440" s="568"/>
      <c r="E440" s="568"/>
      <c r="G440" s="568"/>
      <c r="H440" s="568"/>
    </row>
    <row r="441" spans="1:8">
      <c r="A441" s="568"/>
      <c r="B441" s="568"/>
      <c r="D441" s="568"/>
      <c r="E441" s="568"/>
      <c r="G441" s="568"/>
      <c r="H441" s="568"/>
    </row>
    <row r="442" spans="1:8">
      <c r="A442" s="568"/>
      <c r="B442" s="568"/>
      <c r="D442" s="568"/>
      <c r="E442" s="568"/>
      <c r="G442" s="568"/>
      <c r="H442" s="568"/>
    </row>
    <row r="443" spans="1:8">
      <c r="A443" s="568"/>
      <c r="B443" s="568"/>
      <c r="D443" s="568"/>
      <c r="E443" s="568"/>
      <c r="G443" s="568"/>
      <c r="H443" s="568"/>
    </row>
    <row r="444" spans="1:8">
      <c r="A444" s="568"/>
      <c r="B444" s="568"/>
      <c r="D444" s="568"/>
      <c r="E444" s="568"/>
      <c r="G444" s="568"/>
      <c r="H444" s="568"/>
    </row>
    <row r="445" spans="1:8">
      <c r="A445" s="568"/>
      <c r="B445" s="568"/>
      <c r="D445" s="568"/>
      <c r="E445" s="568"/>
      <c r="G445" s="568"/>
      <c r="H445" s="568"/>
    </row>
    <row r="446" spans="1:8">
      <c r="A446" s="568"/>
      <c r="B446" s="568"/>
      <c r="D446" s="568"/>
      <c r="E446" s="568"/>
      <c r="G446" s="568"/>
      <c r="H446" s="568"/>
    </row>
    <row r="447" spans="1:8">
      <c r="A447" s="568"/>
      <c r="B447" s="568"/>
      <c r="D447" s="568"/>
      <c r="E447" s="568"/>
      <c r="G447" s="568"/>
      <c r="H447" s="568"/>
    </row>
    <row r="448" spans="1:8">
      <c r="A448" s="568"/>
      <c r="B448" s="568"/>
      <c r="D448" s="568"/>
      <c r="E448" s="568"/>
      <c r="G448" s="568"/>
      <c r="H448" s="568"/>
    </row>
    <row r="449" spans="1:8">
      <c r="A449" s="568"/>
      <c r="B449" s="568"/>
      <c r="D449" s="568"/>
      <c r="E449" s="568"/>
      <c r="G449" s="568"/>
      <c r="H449" s="568"/>
    </row>
    <row r="450" spans="1:8">
      <c r="A450" s="568"/>
      <c r="B450" s="568"/>
      <c r="D450" s="568"/>
      <c r="E450" s="568"/>
      <c r="G450" s="568"/>
      <c r="H450" s="568"/>
    </row>
    <row r="451" spans="1:8">
      <c r="A451" s="568"/>
      <c r="B451" s="568"/>
      <c r="D451" s="568"/>
      <c r="E451" s="568"/>
      <c r="G451" s="568"/>
      <c r="H451" s="568"/>
    </row>
    <row r="452" spans="1:8">
      <c r="A452" s="568"/>
      <c r="B452" s="568"/>
      <c r="D452" s="568"/>
      <c r="E452" s="568"/>
      <c r="G452" s="568"/>
      <c r="H452" s="568"/>
    </row>
    <row r="453" spans="1:8">
      <c r="A453" s="568"/>
      <c r="B453" s="568"/>
      <c r="D453" s="568"/>
      <c r="E453" s="568"/>
      <c r="G453" s="568"/>
      <c r="H453" s="568"/>
    </row>
    <row r="454" spans="1:8">
      <c r="A454" s="568"/>
      <c r="B454" s="568"/>
      <c r="D454" s="568"/>
      <c r="E454" s="568"/>
      <c r="G454" s="568"/>
      <c r="H454" s="568"/>
    </row>
    <row r="455" spans="1:8">
      <c r="A455" s="568"/>
      <c r="B455" s="568"/>
      <c r="D455" s="568"/>
      <c r="E455" s="568"/>
      <c r="G455" s="568"/>
      <c r="H455" s="568"/>
    </row>
    <row r="456" spans="1:8">
      <c r="A456" s="568"/>
      <c r="B456" s="568"/>
      <c r="D456" s="568"/>
      <c r="E456" s="568"/>
      <c r="G456" s="568"/>
      <c r="H456" s="568"/>
    </row>
    <row r="457" spans="1:8">
      <c r="A457" s="568"/>
      <c r="B457" s="568"/>
      <c r="D457" s="568"/>
      <c r="E457" s="568"/>
      <c r="G457" s="568"/>
      <c r="H457" s="568"/>
    </row>
    <row r="458" spans="1:8">
      <c r="A458" s="568"/>
      <c r="B458" s="568"/>
      <c r="D458" s="568"/>
      <c r="E458" s="568"/>
      <c r="G458" s="568"/>
      <c r="H458" s="568"/>
    </row>
    <row r="459" spans="1:8">
      <c r="A459" s="568"/>
      <c r="B459" s="568"/>
      <c r="D459" s="568"/>
      <c r="E459" s="568"/>
      <c r="G459" s="568"/>
      <c r="H459" s="568"/>
    </row>
    <row r="460" spans="1:8">
      <c r="A460" s="568"/>
      <c r="B460" s="568"/>
      <c r="D460" s="568"/>
      <c r="E460" s="568"/>
      <c r="G460" s="568"/>
      <c r="H460" s="568"/>
    </row>
    <row r="461" spans="1:8">
      <c r="A461" s="568"/>
      <c r="B461" s="568"/>
      <c r="D461" s="568"/>
      <c r="E461" s="568"/>
      <c r="G461" s="568"/>
      <c r="H461" s="568"/>
    </row>
    <row r="462" spans="1:8">
      <c r="A462" s="568"/>
      <c r="B462" s="568"/>
      <c r="D462" s="568"/>
      <c r="E462" s="568"/>
      <c r="G462" s="568"/>
      <c r="H462" s="568"/>
    </row>
    <row r="463" spans="1:8">
      <c r="A463" s="568"/>
      <c r="B463" s="568"/>
      <c r="D463" s="568"/>
      <c r="E463" s="568"/>
      <c r="G463" s="568"/>
      <c r="H463" s="568"/>
    </row>
    <row r="464" spans="1:8">
      <c r="A464" s="568"/>
      <c r="B464" s="568"/>
      <c r="D464" s="568"/>
      <c r="E464" s="568"/>
      <c r="G464" s="568"/>
      <c r="H464" s="568"/>
    </row>
    <row r="465" spans="1:8">
      <c r="A465" s="568"/>
      <c r="B465" s="568"/>
      <c r="D465" s="568"/>
      <c r="E465" s="568"/>
      <c r="G465" s="568"/>
      <c r="H465" s="568"/>
    </row>
    <row r="466" spans="1:8">
      <c r="A466" s="568"/>
      <c r="B466" s="568"/>
      <c r="D466" s="568"/>
      <c r="E466" s="568"/>
      <c r="G466" s="568"/>
      <c r="H466" s="568"/>
    </row>
    <row r="467" spans="1:8">
      <c r="A467" s="568"/>
      <c r="B467" s="568"/>
      <c r="D467" s="568"/>
      <c r="E467" s="568"/>
      <c r="G467" s="568"/>
      <c r="H467" s="568"/>
    </row>
    <row r="468" spans="1:8">
      <c r="A468" s="568"/>
      <c r="B468" s="568"/>
      <c r="D468" s="568"/>
      <c r="E468" s="568"/>
      <c r="G468" s="568"/>
      <c r="H468" s="568"/>
    </row>
    <row r="469" spans="1:8">
      <c r="A469" s="568"/>
      <c r="B469" s="568"/>
      <c r="D469" s="568"/>
      <c r="E469" s="568"/>
      <c r="G469" s="568"/>
      <c r="H469" s="568"/>
    </row>
    <row r="470" spans="1:8">
      <c r="A470" s="568"/>
      <c r="B470" s="568"/>
      <c r="D470" s="568"/>
      <c r="E470" s="568"/>
      <c r="G470" s="568"/>
      <c r="H470" s="568"/>
    </row>
    <row r="471" spans="1:8">
      <c r="A471" s="568"/>
      <c r="B471" s="568"/>
      <c r="D471" s="568"/>
      <c r="E471" s="568"/>
      <c r="G471" s="568"/>
      <c r="H471" s="568"/>
    </row>
    <row r="472" spans="1:8">
      <c r="A472" s="568"/>
      <c r="B472" s="568"/>
      <c r="D472" s="568"/>
      <c r="E472" s="568"/>
      <c r="G472" s="568"/>
      <c r="H472" s="568"/>
    </row>
    <row r="473" spans="1:8">
      <c r="A473" s="568"/>
      <c r="B473" s="568"/>
      <c r="D473" s="568"/>
      <c r="E473" s="568"/>
      <c r="G473" s="568"/>
      <c r="H473" s="568"/>
    </row>
    <row r="474" spans="1:8">
      <c r="A474" s="568"/>
      <c r="B474" s="568"/>
      <c r="D474" s="568"/>
      <c r="E474" s="568"/>
      <c r="G474" s="568"/>
      <c r="H474" s="568"/>
    </row>
    <row r="475" spans="1:8">
      <c r="A475" s="568"/>
      <c r="B475" s="568"/>
      <c r="D475" s="568"/>
      <c r="E475" s="568"/>
      <c r="G475" s="568"/>
      <c r="H475" s="568"/>
    </row>
    <row r="476" spans="1:8">
      <c r="A476" s="568"/>
      <c r="B476" s="568"/>
      <c r="D476" s="568"/>
      <c r="E476" s="568"/>
      <c r="G476" s="568"/>
      <c r="H476" s="568"/>
    </row>
    <row r="477" spans="1:8">
      <c r="A477" s="568"/>
      <c r="B477" s="568"/>
      <c r="D477" s="568"/>
      <c r="E477" s="568"/>
      <c r="G477" s="568"/>
      <c r="H477" s="568"/>
    </row>
    <row r="478" spans="1:8">
      <c r="A478" s="568"/>
      <c r="B478" s="568"/>
      <c r="D478" s="568"/>
      <c r="E478" s="568"/>
      <c r="G478" s="568"/>
      <c r="H478" s="568"/>
    </row>
    <row r="479" spans="1:8">
      <c r="A479" s="568"/>
      <c r="B479" s="568"/>
      <c r="D479" s="568"/>
      <c r="E479" s="568"/>
      <c r="G479" s="568"/>
      <c r="H479" s="568"/>
    </row>
    <row r="480" spans="1:8">
      <c r="A480" s="568"/>
      <c r="B480" s="568"/>
      <c r="D480" s="568"/>
      <c r="E480" s="568"/>
      <c r="G480" s="568"/>
      <c r="H480" s="568"/>
    </row>
    <row r="481" spans="1:8">
      <c r="A481" s="568"/>
      <c r="B481" s="568"/>
      <c r="D481" s="568"/>
      <c r="E481" s="568"/>
      <c r="G481" s="568"/>
      <c r="H481" s="568"/>
    </row>
    <row r="482" spans="1:8">
      <c r="A482" s="568"/>
      <c r="B482" s="568"/>
      <c r="D482" s="568"/>
      <c r="E482" s="568"/>
      <c r="G482" s="568"/>
      <c r="H482" s="568"/>
    </row>
    <row r="483" spans="1:8">
      <c r="A483" s="568"/>
      <c r="B483" s="568"/>
      <c r="D483" s="568"/>
      <c r="E483" s="568"/>
      <c r="G483" s="568"/>
      <c r="H483" s="568"/>
    </row>
    <row r="484" spans="1:8">
      <c r="A484" s="568"/>
      <c r="B484" s="568"/>
      <c r="D484" s="568"/>
      <c r="E484" s="568"/>
      <c r="G484" s="568"/>
      <c r="H484" s="568"/>
    </row>
    <row r="485" spans="1:8">
      <c r="A485" s="568"/>
      <c r="B485" s="568"/>
      <c r="D485" s="568"/>
      <c r="E485" s="568"/>
      <c r="G485" s="568"/>
      <c r="H485" s="568"/>
    </row>
    <row r="486" spans="1:8">
      <c r="A486" s="568"/>
      <c r="B486" s="568"/>
      <c r="D486" s="568"/>
      <c r="E486" s="568"/>
      <c r="G486" s="568"/>
      <c r="H486" s="568"/>
    </row>
    <row r="487" spans="1:8">
      <c r="A487" s="568"/>
      <c r="B487" s="568"/>
      <c r="D487" s="568"/>
      <c r="E487" s="568"/>
      <c r="G487" s="568"/>
      <c r="H487" s="568"/>
    </row>
    <row r="488" spans="1:8">
      <c r="A488" s="568"/>
      <c r="B488" s="568"/>
      <c r="D488" s="568"/>
      <c r="E488" s="568"/>
      <c r="G488" s="568"/>
      <c r="H488" s="568"/>
    </row>
    <row r="489" spans="1:8">
      <c r="A489" s="568"/>
      <c r="B489" s="568"/>
      <c r="D489" s="568"/>
      <c r="E489" s="568"/>
      <c r="G489" s="568"/>
      <c r="H489" s="568"/>
    </row>
    <row r="490" spans="1:8">
      <c r="A490" s="568"/>
      <c r="B490" s="568"/>
      <c r="D490" s="568"/>
      <c r="E490" s="568"/>
      <c r="G490" s="568"/>
      <c r="H490" s="568"/>
    </row>
    <row r="491" spans="1:8">
      <c r="A491" s="568"/>
      <c r="B491" s="568"/>
      <c r="D491" s="568"/>
      <c r="E491" s="568"/>
      <c r="G491" s="568"/>
      <c r="H491" s="568"/>
    </row>
    <row r="492" spans="1:8">
      <c r="A492" s="568"/>
      <c r="B492" s="568"/>
      <c r="D492" s="568"/>
      <c r="E492" s="568"/>
      <c r="G492" s="568"/>
      <c r="H492" s="568"/>
    </row>
    <row r="493" spans="1:8">
      <c r="A493" s="568"/>
      <c r="B493" s="568"/>
      <c r="D493" s="568"/>
      <c r="E493" s="568"/>
      <c r="G493" s="568"/>
      <c r="H493" s="568"/>
    </row>
    <row r="494" spans="1:8">
      <c r="A494" s="568"/>
      <c r="B494" s="568"/>
      <c r="D494" s="568"/>
      <c r="E494" s="568"/>
      <c r="G494" s="568"/>
      <c r="H494" s="568"/>
    </row>
    <row r="495" spans="1:8">
      <c r="A495" s="568"/>
      <c r="B495" s="568"/>
      <c r="D495" s="568"/>
      <c r="E495" s="568"/>
      <c r="G495" s="568"/>
      <c r="H495" s="568"/>
    </row>
    <row r="496" spans="1:8">
      <c r="A496" s="568"/>
      <c r="B496" s="568"/>
      <c r="D496" s="568"/>
      <c r="E496" s="568"/>
      <c r="G496" s="568"/>
      <c r="H496" s="568"/>
    </row>
    <row r="497" spans="1:8">
      <c r="A497" s="568"/>
      <c r="B497" s="568"/>
      <c r="D497" s="568"/>
      <c r="E497" s="568"/>
      <c r="G497" s="568"/>
      <c r="H497" s="568"/>
    </row>
    <row r="498" spans="1:8">
      <c r="A498" s="568"/>
      <c r="B498" s="568"/>
      <c r="D498" s="568"/>
      <c r="E498" s="568"/>
      <c r="G498" s="568"/>
      <c r="H498" s="568"/>
    </row>
    <row r="499" spans="1:8">
      <c r="A499" s="568"/>
      <c r="B499" s="568"/>
      <c r="D499" s="568"/>
      <c r="E499" s="568"/>
      <c r="G499" s="568"/>
      <c r="H499" s="568"/>
    </row>
    <row r="500" spans="1:8">
      <c r="A500" s="568"/>
      <c r="B500" s="568"/>
      <c r="D500" s="568"/>
      <c r="E500" s="568"/>
      <c r="G500" s="568"/>
      <c r="H500" s="568"/>
    </row>
    <row r="501" spans="1:8">
      <c r="A501" s="568"/>
      <c r="B501" s="568"/>
      <c r="D501" s="568"/>
      <c r="E501" s="568"/>
      <c r="G501" s="568"/>
      <c r="H501" s="568"/>
    </row>
    <row r="502" spans="1:8">
      <c r="A502" s="568"/>
      <c r="B502" s="568"/>
      <c r="D502" s="568"/>
      <c r="E502" s="568"/>
      <c r="G502" s="568"/>
      <c r="H502" s="568"/>
    </row>
    <row r="503" spans="1:8">
      <c r="A503" s="568"/>
      <c r="B503" s="568"/>
      <c r="D503" s="568"/>
      <c r="E503" s="568"/>
      <c r="G503" s="568"/>
      <c r="H503" s="568"/>
    </row>
    <row r="504" spans="1:8">
      <c r="A504" s="568"/>
      <c r="B504" s="568"/>
      <c r="D504" s="568"/>
      <c r="E504" s="568"/>
      <c r="G504" s="568"/>
      <c r="H504" s="568"/>
    </row>
    <row r="505" spans="1:8">
      <c r="A505" s="568"/>
      <c r="B505" s="568"/>
      <c r="D505" s="568"/>
      <c r="E505" s="568"/>
      <c r="G505" s="568"/>
      <c r="H505" s="568"/>
    </row>
    <row r="506" spans="1:8">
      <c r="A506" s="568"/>
      <c r="B506" s="568"/>
      <c r="D506" s="568"/>
      <c r="E506" s="568"/>
      <c r="G506" s="568"/>
      <c r="H506" s="568"/>
    </row>
    <row r="507" spans="1:8">
      <c r="A507" s="568"/>
      <c r="B507" s="568"/>
      <c r="D507" s="568"/>
      <c r="E507" s="568"/>
      <c r="G507" s="568"/>
      <c r="H507" s="568"/>
    </row>
    <row r="508" spans="1:8">
      <c r="A508" s="568"/>
      <c r="B508" s="568"/>
      <c r="D508" s="568"/>
      <c r="E508" s="568"/>
      <c r="G508" s="568"/>
      <c r="H508" s="568"/>
    </row>
    <row r="509" spans="1:8">
      <c r="A509" s="568"/>
      <c r="B509" s="568"/>
      <c r="D509" s="568"/>
      <c r="E509" s="568"/>
      <c r="G509" s="568"/>
      <c r="H509" s="568"/>
    </row>
    <row r="510" spans="1:8">
      <c r="A510" s="568"/>
      <c r="B510" s="568"/>
      <c r="D510" s="568"/>
      <c r="E510" s="568"/>
      <c r="G510" s="568"/>
      <c r="H510" s="568"/>
    </row>
    <row r="511" spans="1:8">
      <c r="A511" s="568"/>
      <c r="B511" s="568"/>
      <c r="D511" s="568"/>
      <c r="E511" s="568"/>
      <c r="G511" s="568"/>
      <c r="H511" s="568"/>
    </row>
    <row r="512" spans="1:8">
      <c r="A512" s="568"/>
      <c r="B512" s="568"/>
      <c r="D512" s="568"/>
      <c r="E512" s="568"/>
      <c r="G512" s="568"/>
      <c r="H512" s="568"/>
    </row>
    <row r="513" spans="1:8">
      <c r="A513" s="568"/>
      <c r="B513" s="568"/>
      <c r="D513" s="568"/>
      <c r="E513" s="568"/>
      <c r="G513" s="568"/>
      <c r="H513" s="568"/>
    </row>
    <row r="514" spans="1:8">
      <c r="A514" s="568"/>
      <c r="B514" s="568"/>
      <c r="D514" s="568"/>
      <c r="E514" s="568"/>
      <c r="G514" s="568"/>
      <c r="H514" s="568"/>
    </row>
    <row r="515" spans="1:8">
      <c r="A515" s="568"/>
      <c r="B515" s="568"/>
      <c r="D515" s="568"/>
      <c r="E515" s="568"/>
      <c r="G515" s="568"/>
      <c r="H515" s="568"/>
    </row>
    <row r="516" spans="1:8">
      <c r="A516" s="568"/>
      <c r="B516" s="568"/>
      <c r="D516" s="568"/>
      <c r="E516" s="568"/>
      <c r="G516" s="568"/>
      <c r="H516" s="568"/>
    </row>
    <row r="517" spans="1:8">
      <c r="A517" s="568"/>
      <c r="B517" s="568"/>
      <c r="D517" s="568"/>
      <c r="E517" s="568"/>
      <c r="G517" s="568"/>
      <c r="H517" s="568"/>
    </row>
    <row r="518" spans="1:8">
      <c r="A518" s="568"/>
      <c r="B518" s="568"/>
      <c r="D518" s="568"/>
      <c r="E518" s="568"/>
      <c r="G518" s="568"/>
      <c r="H518" s="568"/>
    </row>
    <row r="519" spans="1:8">
      <c r="A519" s="568"/>
      <c r="B519" s="568"/>
      <c r="D519" s="568"/>
      <c r="E519" s="568"/>
      <c r="G519" s="568"/>
      <c r="H519" s="568"/>
    </row>
    <row r="520" spans="1:8">
      <c r="A520" s="568"/>
      <c r="B520" s="568"/>
      <c r="D520" s="568"/>
      <c r="E520" s="568"/>
      <c r="G520" s="568"/>
      <c r="H520" s="568"/>
    </row>
    <row r="521" spans="1:8">
      <c r="A521" s="568"/>
      <c r="B521" s="568"/>
      <c r="D521" s="568"/>
      <c r="E521" s="568"/>
      <c r="G521" s="568"/>
      <c r="H521" s="568"/>
    </row>
    <row r="522" spans="1:8">
      <c r="A522" s="568"/>
      <c r="B522" s="568"/>
      <c r="D522" s="568"/>
      <c r="E522" s="568"/>
      <c r="G522" s="568"/>
      <c r="H522" s="568"/>
    </row>
    <row r="523" spans="1:8">
      <c r="A523" s="568"/>
      <c r="B523" s="568"/>
      <c r="D523" s="568"/>
      <c r="E523" s="568"/>
      <c r="G523" s="568"/>
      <c r="H523" s="568"/>
    </row>
    <row r="524" spans="1:8">
      <c r="A524" s="568"/>
      <c r="B524" s="568"/>
      <c r="D524" s="568"/>
      <c r="E524" s="568"/>
      <c r="G524" s="568"/>
      <c r="H524" s="568"/>
    </row>
    <row r="525" spans="1:8">
      <c r="A525" s="568"/>
      <c r="B525" s="568"/>
      <c r="D525" s="568"/>
      <c r="E525" s="568"/>
      <c r="G525" s="568"/>
      <c r="H525" s="568"/>
    </row>
    <row r="526" spans="1:8">
      <c r="A526" s="568"/>
      <c r="B526" s="568"/>
      <c r="D526" s="568"/>
      <c r="E526" s="568"/>
      <c r="G526" s="568"/>
      <c r="H526" s="568"/>
    </row>
    <row r="527" spans="1:8">
      <c r="A527" s="568"/>
      <c r="B527" s="568"/>
      <c r="D527" s="568"/>
      <c r="E527" s="568"/>
      <c r="G527" s="568"/>
      <c r="H527" s="568"/>
    </row>
    <row r="528" spans="1:8">
      <c r="A528" s="568"/>
      <c r="B528" s="568"/>
      <c r="D528" s="568"/>
      <c r="E528" s="568"/>
      <c r="G528" s="568"/>
      <c r="H528" s="568"/>
    </row>
    <row r="529" spans="1:8">
      <c r="A529" s="568"/>
      <c r="B529" s="568"/>
      <c r="D529" s="568"/>
      <c r="E529" s="568"/>
      <c r="G529" s="568"/>
      <c r="H529" s="568"/>
    </row>
    <row r="530" spans="1:8">
      <c r="A530" s="568"/>
      <c r="B530" s="568"/>
      <c r="D530" s="568"/>
      <c r="E530" s="568"/>
      <c r="G530" s="568"/>
      <c r="H530" s="568"/>
    </row>
    <row r="531" spans="1:8">
      <c r="A531" s="568"/>
      <c r="B531" s="568"/>
      <c r="D531" s="568"/>
      <c r="E531" s="568"/>
      <c r="G531" s="568"/>
      <c r="H531" s="568"/>
    </row>
    <row r="532" spans="1:8">
      <c r="A532" s="568"/>
      <c r="B532" s="568"/>
      <c r="D532" s="568"/>
      <c r="E532" s="568"/>
      <c r="G532" s="568"/>
      <c r="H532" s="568"/>
    </row>
    <row r="533" spans="1:8">
      <c r="A533" s="568"/>
      <c r="B533" s="568"/>
      <c r="D533" s="568"/>
      <c r="E533" s="568"/>
      <c r="G533" s="568"/>
      <c r="H533" s="568"/>
    </row>
    <row r="534" spans="1:8">
      <c r="A534" s="568"/>
      <c r="B534" s="568"/>
      <c r="D534" s="568"/>
      <c r="E534" s="568"/>
      <c r="G534" s="568"/>
      <c r="H534" s="568"/>
    </row>
    <row r="535" spans="1:8">
      <c r="A535" s="568"/>
      <c r="B535" s="568"/>
      <c r="D535" s="568"/>
      <c r="E535" s="568"/>
      <c r="G535" s="568"/>
      <c r="H535" s="568"/>
    </row>
    <row r="536" spans="1:8">
      <c r="A536" s="568"/>
      <c r="B536" s="568"/>
      <c r="D536" s="568"/>
      <c r="E536" s="568"/>
      <c r="G536" s="568"/>
      <c r="H536" s="568"/>
    </row>
    <row r="537" spans="1:8">
      <c r="A537" s="568"/>
      <c r="B537" s="568"/>
      <c r="D537" s="568"/>
      <c r="E537" s="568"/>
      <c r="G537" s="568"/>
      <c r="H537" s="568"/>
    </row>
    <row r="538" spans="1:8">
      <c r="A538" s="568"/>
      <c r="B538" s="568"/>
      <c r="D538" s="568"/>
      <c r="E538" s="568"/>
      <c r="G538" s="568"/>
      <c r="H538" s="568"/>
    </row>
    <row r="539" spans="1:8">
      <c r="A539" s="568"/>
      <c r="B539" s="568"/>
      <c r="D539" s="568"/>
      <c r="E539" s="568"/>
      <c r="G539" s="568"/>
      <c r="H539" s="568"/>
    </row>
    <row r="540" spans="1:8">
      <c r="A540" s="568"/>
      <c r="B540" s="568"/>
      <c r="D540" s="568"/>
      <c r="E540" s="568"/>
      <c r="G540" s="568"/>
      <c r="H540" s="568"/>
    </row>
    <row r="541" spans="1:8">
      <c r="A541" s="568"/>
      <c r="B541" s="568"/>
      <c r="D541" s="568"/>
      <c r="E541" s="568"/>
      <c r="G541" s="568"/>
      <c r="H541" s="568"/>
    </row>
    <row r="542" spans="1:8">
      <c r="A542" s="568"/>
      <c r="B542" s="568"/>
      <c r="D542" s="568"/>
      <c r="E542" s="568"/>
      <c r="G542" s="568"/>
      <c r="H542" s="568"/>
    </row>
    <row r="543" spans="1:8">
      <c r="A543" s="568"/>
      <c r="B543" s="568"/>
      <c r="D543" s="568"/>
      <c r="E543" s="568"/>
      <c r="G543" s="568"/>
      <c r="H543" s="568"/>
    </row>
    <row r="544" spans="1:8">
      <c r="A544" s="568"/>
      <c r="B544" s="568"/>
      <c r="D544" s="568"/>
      <c r="E544" s="568"/>
      <c r="G544" s="568"/>
      <c r="H544" s="568"/>
    </row>
    <row r="545" spans="1:8">
      <c r="A545" s="568"/>
      <c r="B545" s="568"/>
      <c r="D545" s="568"/>
      <c r="E545" s="568"/>
      <c r="G545" s="568"/>
      <c r="H545" s="568"/>
    </row>
    <row r="546" spans="1:8">
      <c r="A546" s="568"/>
      <c r="B546" s="568"/>
      <c r="D546" s="568"/>
      <c r="E546" s="568"/>
      <c r="G546" s="568"/>
      <c r="H546" s="568"/>
    </row>
    <row r="547" spans="1:8">
      <c r="A547" s="568"/>
      <c r="B547" s="568"/>
      <c r="D547" s="568"/>
      <c r="E547" s="568"/>
      <c r="G547" s="568"/>
      <c r="H547" s="568"/>
    </row>
    <row r="548" spans="1:8">
      <c r="A548" s="568"/>
      <c r="B548" s="568"/>
      <c r="D548" s="568"/>
      <c r="E548" s="568"/>
      <c r="G548" s="568"/>
      <c r="H548" s="568"/>
    </row>
    <row r="549" spans="1:8">
      <c r="A549" s="568"/>
      <c r="B549" s="568"/>
      <c r="D549" s="568"/>
      <c r="E549" s="568"/>
      <c r="G549" s="568"/>
      <c r="H549" s="568"/>
    </row>
    <row r="550" spans="1:8">
      <c r="A550" s="568"/>
      <c r="B550" s="568"/>
      <c r="D550" s="568"/>
      <c r="E550" s="568"/>
      <c r="G550" s="568"/>
      <c r="H550" s="568"/>
    </row>
    <row r="551" spans="1:8">
      <c r="A551" s="568"/>
      <c r="B551" s="568"/>
      <c r="D551" s="568"/>
      <c r="E551" s="568"/>
      <c r="G551" s="568"/>
      <c r="H551" s="568"/>
    </row>
    <row r="552" spans="1:8">
      <c r="A552" s="568"/>
      <c r="B552" s="568"/>
      <c r="D552" s="568"/>
      <c r="E552" s="568"/>
      <c r="G552" s="568"/>
      <c r="H552" s="568"/>
    </row>
    <row r="553" spans="1:8">
      <c r="A553" s="568"/>
      <c r="B553" s="568"/>
      <c r="D553" s="568"/>
      <c r="E553" s="568"/>
      <c r="G553" s="568"/>
      <c r="H553" s="568"/>
    </row>
    <row r="554" spans="1:8">
      <c r="A554" s="568"/>
      <c r="B554" s="568"/>
      <c r="D554" s="568"/>
      <c r="E554" s="568"/>
      <c r="G554" s="568"/>
      <c r="H554" s="568"/>
    </row>
    <row r="555" spans="1:8">
      <c r="A555" s="568"/>
      <c r="B555" s="568"/>
      <c r="D555" s="568"/>
      <c r="E555" s="568"/>
      <c r="G555" s="568"/>
      <c r="H555" s="568"/>
    </row>
    <row r="556" spans="1:8">
      <c r="A556" s="568"/>
      <c r="B556" s="568"/>
      <c r="D556" s="568"/>
      <c r="E556" s="568"/>
      <c r="G556" s="568"/>
      <c r="H556" s="568"/>
    </row>
    <row r="557" spans="1:8">
      <c r="A557" s="568"/>
      <c r="B557" s="568"/>
      <c r="D557" s="568"/>
      <c r="E557" s="568"/>
      <c r="G557" s="568"/>
      <c r="H557" s="568"/>
    </row>
    <row r="558" spans="1:8">
      <c r="A558" s="568"/>
      <c r="B558" s="568"/>
      <c r="D558" s="568"/>
      <c r="E558" s="568"/>
      <c r="G558" s="568"/>
      <c r="H558" s="568"/>
    </row>
    <row r="559" spans="1:8">
      <c r="A559" s="568"/>
      <c r="B559" s="568"/>
      <c r="D559" s="568"/>
      <c r="E559" s="568"/>
      <c r="G559" s="568"/>
      <c r="H559" s="568"/>
    </row>
    <row r="560" spans="1:8">
      <c r="A560" s="568"/>
      <c r="B560" s="568"/>
      <c r="D560" s="568"/>
      <c r="E560" s="568"/>
      <c r="G560" s="568"/>
      <c r="H560" s="568"/>
    </row>
    <row r="561" spans="1:8">
      <c r="A561" s="568"/>
      <c r="B561" s="568"/>
      <c r="D561" s="568"/>
      <c r="E561" s="568"/>
      <c r="G561" s="568"/>
      <c r="H561" s="568"/>
    </row>
    <row r="562" spans="1:8">
      <c r="A562" s="568"/>
      <c r="B562" s="568"/>
      <c r="D562" s="568"/>
      <c r="E562" s="568"/>
      <c r="G562" s="568"/>
      <c r="H562" s="568"/>
    </row>
    <row r="563" spans="1:8">
      <c r="A563" s="568"/>
      <c r="B563" s="568"/>
      <c r="D563" s="568"/>
      <c r="E563" s="568"/>
      <c r="G563" s="568"/>
      <c r="H563" s="568"/>
    </row>
    <row r="564" spans="1:8">
      <c r="A564" s="568"/>
      <c r="B564" s="568"/>
      <c r="D564" s="568"/>
      <c r="E564" s="568"/>
      <c r="G564" s="568"/>
      <c r="H564" s="568"/>
    </row>
    <row r="565" spans="1:8">
      <c r="A565" s="568"/>
      <c r="B565" s="568"/>
      <c r="D565" s="568"/>
      <c r="E565" s="568"/>
      <c r="G565" s="568"/>
      <c r="H565" s="568"/>
    </row>
    <row r="566" spans="1:8">
      <c r="A566" s="568"/>
      <c r="B566" s="568"/>
      <c r="D566" s="568"/>
      <c r="E566" s="568"/>
      <c r="G566" s="568"/>
      <c r="H566" s="568"/>
    </row>
    <row r="567" spans="1:8">
      <c r="A567" s="568"/>
      <c r="B567" s="568"/>
      <c r="D567" s="568"/>
      <c r="E567" s="568"/>
      <c r="G567" s="568"/>
      <c r="H567" s="568"/>
    </row>
    <row r="568" spans="1:8">
      <c r="A568" s="568"/>
      <c r="B568" s="568"/>
      <c r="D568" s="568"/>
      <c r="E568" s="568"/>
      <c r="G568" s="568"/>
      <c r="H568" s="568"/>
    </row>
    <row r="569" spans="1:8">
      <c r="A569" s="568"/>
      <c r="B569" s="568"/>
      <c r="D569" s="568"/>
      <c r="E569" s="568"/>
      <c r="G569" s="568"/>
      <c r="H569" s="568"/>
    </row>
    <row r="570" spans="1:8">
      <c r="A570" s="568"/>
      <c r="B570" s="568"/>
      <c r="D570" s="568"/>
      <c r="E570" s="568"/>
      <c r="G570" s="568"/>
      <c r="H570" s="568"/>
    </row>
    <row r="571" spans="1:8">
      <c r="A571" s="568"/>
      <c r="B571" s="568"/>
      <c r="D571" s="568"/>
      <c r="E571" s="568"/>
      <c r="G571" s="568"/>
      <c r="H571" s="568"/>
    </row>
    <row r="572" spans="1:8">
      <c r="A572" s="568"/>
      <c r="B572" s="568"/>
      <c r="D572" s="568"/>
      <c r="E572" s="568"/>
      <c r="G572" s="568"/>
      <c r="H572" s="568"/>
    </row>
    <row r="573" spans="1:8">
      <c r="A573" s="568"/>
      <c r="B573" s="568"/>
      <c r="D573" s="568"/>
      <c r="E573" s="568"/>
      <c r="G573" s="568"/>
      <c r="H573" s="568"/>
    </row>
    <row r="574" spans="1:8">
      <c r="A574" s="568"/>
      <c r="B574" s="568"/>
      <c r="D574" s="568"/>
      <c r="E574" s="568"/>
      <c r="G574" s="568"/>
      <c r="H574" s="568"/>
    </row>
    <row r="575" spans="1:8">
      <c r="A575" s="568"/>
      <c r="B575" s="568"/>
      <c r="D575" s="568"/>
      <c r="E575" s="568"/>
      <c r="G575" s="568"/>
      <c r="H575" s="568"/>
    </row>
    <row r="576" spans="1:8">
      <c r="A576" s="568"/>
      <c r="B576" s="568"/>
      <c r="D576" s="568"/>
      <c r="E576" s="568"/>
      <c r="G576" s="568"/>
      <c r="H576" s="568"/>
    </row>
    <row r="577" spans="1:8">
      <c r="A577" s="568"/>
      <c r="B577" s="568"/>
      <c r="D577" s="568"/>
      <c r="E577" s="568"/>
      <c r="G577" s="568"/>
      <c r="H577" s="568"/>
    </row>
    <row r="578" spans="1:8">
      <c r="A578" s="568"/>
      <c r="B578" s="568"/>
      <c r="D578" s="568"/>
      <c r="E578" s="568"/>
      <c r="G578" s="568"/>
      <c r="H578" s="568"/>
    </row>
    <row r="579" spans="1:8">
      <c r="A579" s="568"/>
      <c r="B579" s="568"/>
      <c r="D579" s="568"/>
      <c r="E579" s="568"/>
      <c r="G579" s="568"/>
      <c r="H579" s="568"/>
    </row>
    <row r="580" spans="1:8">
      <c r="A580" s="568"/>
      <c r="B580" s="568"/>
      <c r="D580" s="568"/>
      <c r="E580" s="568"/>
      <c r="G580" s="568"/>
      <c r="H580" s="568"/>
    </row>
    <row r="581" spans="1:8">
      <c r="A581" s="568"/>
      <c r="B581" s="568"/>
      <c r="D581" s="568"/>
      <c r="E581" s="568"/>
      <c r="G581" s="568"/>
      <c r="H581" s="568"/>
    </row>
    <row r="582" spans="1:8">
      <c r="A582" s="568"/>
      <c r="B582" s="568"/>
      <c r="D582" s="568"/>
      <c r="E582" s="568"/>
      <c r="G582" s="568"/>
      <c r="H582" s="568"/>
    </row>
    <row r="583" spans="1:8">
      <c r="A583" s="568"/>
      <c r="B583" s="568"/>
      <c r="D583" s="568"/>
      <c r="E583" s="568"/>
      <c r="G583" s="568"/>
      <c r="H583" s="568"/>
    </row>
    <row r="584" spans="1:8">
      <c r="A584" s="568"/>
      <c r="B584" s="568"/>
      <c r="D584" s="568"/>
      <c r="E584" s="568"/>
      <c r="G584" s="568"/>
      <c r="H584" s="568"/>
    </row>
    <row r="585" spans="1:8">
      <c r="A585" s="568"/>
      <c r="B585" s="568"/>
      <c r="D585" s="568"/>
      <c r="E585" s="568"/>
      <c r="G585" s="568"/>
      <c r="H585" s="568"/>
    </row>
    <row r="586" spans="1:8">
      <c r="A586" s="568"/>
      <c r="B586" s="568"/>
      <c r="D586" s="568"/>
      <c r="E586" s="568"/>
      <c r="G586" s="568"/>
      <c r="H586" s="568"/>
    </row>
    <row r="587" spans="1:8">
      <c r="A587" s="568"/>
      <c r="B587" s="568"/>
      <c r="D587" s="568"/>
      <c r="E587" s="568"/>
      <c r="G587" s="568"/>
      <c r="H587" s="568"/>
    </row>
    <row r="588" spans="1:8">
      <c r="A588" s="568"/>
      <c r="B588" s="568"/>
      <c r="D588" s="568"/>
      <c r="E588" s="568"/>
      <c r="G588" s="568"/>
      <c r="H588" s="568"/>
    </row>
    <row r="589" spans="1:8">
      <c r="A589" s="568"/>
      <c r="B589" s="568"/>
      <c r="D589" s="568"/>
      <c r="E589" s="568"/>
      <c r="G589" s="568"/>
      <c r="H589" s="568"/>
    </row>
    <row r="590" spans="1:8">
      <c r="A590" s="568"/>
      <c r="B590" s="568"/>
      <c r="D590" s="568"/>
      <c r="E590" s="568"/>
      <c r="G590" s="568"/>
      <c r="H590" s="568"/>
    </row>
    <row r="591" spans="1:8">
      <c r="A591" s="568"/>
      <c r="B591" s="568"/>
      <c r="D591" s="568"/>
      <c r="E591" s="568"/>
      <c r="G591" s="568"/>
      <c r="H591" s="568"/>
    </row>
    <row r="592" spans="1:8">
      <c r="A592" s="568"/>
      <c r="B592" s="568"/>
      <c r="D592" s="568"/>
      <c r="E592" s="568"/>
      <c r="G592" s="568"/>
      <c r="H592" s="568"/>
    </row>
    <row r="593" spans="1:8">
      <c r="A593" s="568"/>
      <c r="B593" s="568"/>
      <c r="D593" s="568"/>
      <c r="E593" s="568"/>
      <c r="G593" s="568"/>
      <c r="H593" s="568"/>
    </row>
    <row r="594" spans="1:8">
      <c r="A594" s="568"/>
      <c r="B594" s="568"/>
      <c r="D594" s="568"/>
      <c r="E594" s="568"/>
      <c r="G594" s="568"/>
      <c r="H594" s="568"/>
    </row>
    <row r="595" spans="1:8">
      <c r="A595" s="568"/>
      <c r="B595" s="568"/>
      <c r="D595" s="568"/>
      <c r="E595" s="568"/>
      <c r="G595" s="568"/>
      <c r="H595" s="568"/>
    </row>
    <row r="596" spans="1:8">
      <c r="A596" s="568"/>
      <c r="B596" s="568"/>
      <c r="D596" s="568"/>
      <c r="E596" s="568"/>
      <c r="G596" s="568"/>
      <c r="H596" s="568"/>
    </row>
    <row r="597" spans="1:8">
      <c r="A597" s="568"/>
      <c r="B597" s="568"/>
      <c r="D597" s="568"/>
      <c r="E597" s="568"/>
      <c r="G597" s="568"/>
      <c r="H597" s="568"/>
    </row>
    <row r="598" spans="1:8">
      <c r="A598" s="568"/>
      <c r="B598" s="568"/>
      <c r="D598" s="568"/>
      <c r="E598" s="568"/>
      <c r="G598" s="568"/>
      <c r="H598" s="568"/>
    </row>
    <row r="599" spans="1:8">
      <c r="A599" s="568"/>
      <c r="B599" s="568"/>
      <c r="D599" s="568"/>
      <c r="E599" s="568"/>
      <c r="G599" s="568"/>
      <c r="H599" s="568"/>
    </row>
    <row r="600" spans="1:8">
      <c r="A600" s="568"/>
      <c r="B600" s="568"/>
      <c r="D600" s="568"/>
      <c r="E600" s="568"/>
      <c r="G600" s="568"/>
      <c r="H600" s="568"/>
    </row>
    <row r="601" spans="1:8">
      <c r="A601" s="568"/>
      <c r="B601" s="568"/>
      <c r="D601" s="568"/>
      <c r="E601" s="568"/>
      <c r="G601" s="568"/>
      <c r="H601" s="568"/>
    </row>
    <row r="602" spans="1:8">
      <c r="A602" s="568"/>
      <c r="B602" s="568"/>
      <c r="D602" s="568"/>
      <c r="E602" s="568"/>
      <c r="G602" s="568"/>
      <c r="H602" s="568"/>
    </row>
    <row r="603" spans="1:8">
      <c r="A603" s="568"/>
      <c r="B603" s="568"/>
      <c r="D603" s="568"/>
      <c r="E603" s="568"/>
      <c r="G603" s="568"/>
      <c r="H603" s="568"/>
    </row>
    <row r="604" spans="1:8">
      <c r="A604" s="568"/>
      <c r="B604" s="568"/>
      <c r="D604" s="568"/>
      <c r="E604" s="568"/>
      <c r="G604" s="568"/>
      <c r="H604" s="568"/>
    </row>
    <row r="605" spans="1:8">
      <c r="A605" s="568"/>
      <c r="B605" s="568"/>
      <c r="D605" s="568"/>
      <c r="E605" s="568"/>
      <c r="G605" s="568"/>
      <c r="H605" s="568"/>
    </row>
    <row r="606" spans="1:8">
      <c r="A606" s="568"/>
      <c r="B606" s="568"/>
      <c r="D606" s="568"/>
      <c r="E606" s="568"/>
      <c r="G606" s="568"/>
      <c r="H606" s="568"/>
    </row>
    <row r="607" spans="1:8">
      <c r="A607" s="568"/>
      <c r="B607" s="568"/>
      <c r="D607" s="568"/>
      <c r="E607" s="568"/>
      <c r="G607" s="568"/>
      <c r="H607" s="568"/>
    </row>
    <row r="608" spans="1:8">
      <c r="A608" s="568"/>
      <c r="B608" s="568"/>
      <c r="D608" s="568"/>
      <c r="E608" s="568"/>
      <c r="G608" s="568"/>
      <c r="H608" s="568"/>
    </row>
    <row r="609" spans="1:8">
      <c r="A609" s="568"/>
      <c r="B609" s="568"/>
      <c r="D609" s="568"/>
      <c r="E609" s="568"/>
      <c r="G609" s="568"/>
      <c r="H609" s="568"/>
    </row>
    <row r="610" spans="1:8">
      <c r="A610" s="568"/>
      <c r="B610" s="568"/>
      <c r="D610" s="568"/>
      <c r="E610" s="568"/>
      <c r="G610" s="568"/>
      <c r="H610" s="568"/>
    </row>
    <row r="611" spans="1:8">
      <c r="A611" s="568"/>
      <c r="B611" s="568"/>
      <c r="D611" s="568"/>
      <c r="E611" s="568"/>
      <c r="G611" s="568"/>
      <c r="H611" s="568"/>
    </row>
    <row r="612" spans="1:8">
      <c r="A612" s="568"/>
      <c r="B612" s="568"/>
      <c r="D612" s="568"/>
      <c r="E612" s="568"/>
      <c r="G612" s="568"/>
      <c r="H612" s="568"/>
    </row>
    <row r="613" spans="1:8">
      <c r="A613" s="568"/>
      <c r="B613" s="568"/>
      <c r="D613" s="568"/>
      <c r="E613" s="568"/>
      <c r="G613" s="568"/>
      <c r="H613" s="568"/>
    </row>
    <row r="614" spans="1:8">
      <c r="A614" s="568"/>
      <c r="B614" s="568"/>
      <c r="D614" s="568"/>
      <c r="E614" s="568"/>
      <c r="G614" s="568"/>
      <c r="H614" s="568"/>
    </row>
    <row r="615" spans="1:8">
      <c r="A615" s="568"/>
      <c r="B615" s="568"/>
      <c r="D615" s="568"/>
      <c r="E615" s="568"/>
      <c r="G615" s="568"/>
      <c r="H615" s="568"/>
    </row>
    <row r="616" spans="1:8">
      <c r="A616" s="568"/>
      <c r="B616" s="568"/>
      <c r="D616" s="568"/>
      <c r="E616" s="568"/>
      <c r="G616" s="568"/>
      <c r="H616" s="568"/>
    </row>
    <row r="617" spans="1:8">
      <c r="A617" s="568"/>
      <c r="B617" s="568"/>
      <c r="D617" s="568"/>
      <c r="E617" s="568"/>
      <c r="G617" s="568"/>
      <c r="H617" s="568"/>
    </row>
    <row r="618" spans="1:8">
      <c r="A618" s="568"/>
      <c r="B618" s="568"/>
      <c r="D618" s="568"/>
      <c r="E618" s="568"/>
      <c r="G618" s="568"/>
      <c r="H618" s="568"/>
    </row>
    <row r="619" spans="1:8">
      <c r="A619" s="568"/>
      <c r="B619" s="568"/>
      <c r="D619" s="568"/>
      <c r="E619" s="568"/>
      <c r="G619" s="568"/>
      <c r="H619" s="568"/>
    </row>
    <row r="620" spans="1:8">
      <c r="A620" s="568"/>
      <c r="B620" s="568"/>
      <c r="D620" s="568"/>
      <c r="E620" s="568"/>
      <c r="G620" s="568"/>
      <c r="H620" s="568"/>
    </row>
    <row r="621" spans="1:8">
      <c r="A621" s="568"/>
      <c r="B621" s="568"/>
      <c r="D621" s="568"/>
      <c r="E621" s="568"/>
      <c r="G621" s="568"/>
      <c r="H621" s="568"/>
    </row>
    <row r="622" spans="1:8">
      <c r="A622" s="568"/>
      <c r="B622" s="568"/>
      <c r="D622" s="568"/>
      <c r="E622" s="568"/>
      <c r="G622" s="568"/>
      <c r="H622" s="568"/>
    </row>
    <row r="623" spans="1:8">
      <c r="A623" s="568"/>
      <c r="B623" s="568"/>
      <c r="D623" s="568"/>
      <c r="E623" s="568"/>
      <c r="G623" s="568"/>
      <c r="H623" s="568"/>
    </row>
    <row r="624" spans="1:8">
      <c r="A624" s="568"/>
      <c r="B624" s="568"/>
      <c r="D624" s="568"/>
      <c r="E624" s="568"/>
      <c r="G624" s="568"/>
      <c r="H624" s="568"/>
    </row>
    <row r="625" spans="1:8">
      <c r="A625" s="568"/>
      <c r="B625" s="568"/>
      <c r="D625" s="568"/>
      <c r="E625" s="568"/>
      <c r="G625" s="568"/>
      <c r="H625" s="568"/>
    </row>
    <row r="626" spans="1:8">
      <c r="A626" s="568"/>
      <c r="B626" s="568"/>
      <c r="D626" s="568"/>
      <c r="E626" s="568"/>
      <c r="G626" s="568"/>
      <c r="H626" s="568"/>
    </row>
    <row r="627" spans="1:8">
      <c r="A627" s="568"/>
      <c r="B627" s="568"/>
      <c r="D627" s="568"/>
      <c r="E627" s="568"/>
      <c r="G627" s="568"/>
      <c r="H627" s="568"/>
    </row>
    <row r="628" spans="1:8">
      <c r="A628" s="568"/>
      <c r="B628" s="568"/>
      <c r="D628" s="568"/>
      <c r="E628" s="568"/>
      <c r="G628" s="568"/>
      <c r="H628" s="568"/>
    </row>
    <row r="629" spans="1:8">
      <c r="A629" s="568"/>
      <c r="B629" s="568"/>
      <c r="D629" s="568"/>
      <c r="E629" s="568"/>
      <c r="G629" s="568"/>
      <c r="H629" s="568"/>
    </row>
    <row r="630" spans="1:8">
      <c r="A630" s="568"/>
      <c r="B630" s="568"/>
      <c r="D630" s="568"/>
      <c r="E630" s="568"/>
      <c r="G630" s="568"/>
      <c r="H630" s="568"/>
    </row>
    <row r="631" spans="1:8">
      <c r="A631" s="568"/>
      <c r="B631" s="568"/>
      <c r="D631" s="568"/>
      <c r="E631" s="568"/>
      <c r="G631" s="568"/>
      <c r="H631" s="568"/>
    </row>
    <row r="632" spans="1:8">
      <c r="A632" s="568"/>
      <c r="B632" s="568"/>
      <c r="D632" s="568"/>
      <c r="E632" s="568"/>
      <c r="G632" s="568"/>
      <c r="H632" s="568"/>
    </row>
    <row r="633" spans="1:8">
      <c r="A633" s="568"/>
      <c r="B633" s="568"/>
      <c r="D633" s="568"/>
      <c r="E633" s="568"/>
      <c r="G633" s="568"/>
      <c r="H633" s="568"/>
    </row>
    <row r="634" spans="1:8">
      <c r="A634" s="568"/>
      <c r="B634" s="568"/>
      <c r="D634" s="568"/>
      <c r="E634" s="568"/>
      <c r="G634" s="568"/>
      <c r="H634" s="568"/>
    </row>
    <row r="635" spans="1:8">
      <c r="A635" s="568"/>
      <c r="B635" s="568"/>
      <c r="D635" s="568"/>
      <c r="E635" s="568"/>
      <c r="G635" s="568"/>
      <c r="H635" s="568"/>
    </row>
    <row r="636" spans="1:8">
      <c r="A636" s="568"/>
      <c r="B636" s="568"/>
      <c r="D636" s="568"/>
      <c r="E636" s="568"/>
      <c r="G636" s="568"/>
      <c r="H636" s="568"/>
    </row>
    <row r="637" spans="1:8">
      <c r="A637" s="568"/>
      <c r="B637" s="568"/>
      <c r="D637" s="568"/>
      <c r="E637" s="568"/>
      <c r="G637" s="568"/>
      <c r="H637" s="568"/>
    </row>
    <row r="638" spans="1:8">
      <c r="A638" s="568"/>
      <c r="B638" s="568"/>
      <c r="D638" s="568"/>
      <c r="E638" s="568"/>
      <c r="G638" s="568"/>
      <c r="H638" s="568"/>
    </row>
    <row r="639" spans="1:8">
      <c r="A639" s="568"/>
      <c r="B639" s="568"/>
      <c r="D639" s="568"/>
      <c r="E639" s="568"/>
      <c r="G639" s="568"/>
      <c r="H639" s="568"/>
    </row>
    <row r="640" spans="1:8">
      <c r="A640" s="568"/>
      <c r="B640" s="568"/>
      <c r="D640" s="568"/>
      <c r="E640" s="568"/>
      <c r="G640" s="568"/>
      <c r="H640" s="568"/>
    </row>
    <row r="641" spans="1:8">
      <c r="A641" s="568"/>
      <c r="B641" s="568"/>
      <c r="D641" s="568"/>
      <c r="E641" s="568"/>
      <c r="G641" s="568"/>
      <c r="H641" s="568"/>
    </row>
    <row r="642" spans="1:8">
      <c r="A642" s="568"/>
      <c r="B642" s="568"/>
      <c r="D642" s="568"/>
      <c r="E642" s="568"/>
      <c r="G642" s="568"/>
      <c r="H642" s="568"/>
    </row>
    <row r="643" spans="1:8">
      <c r="A643" s="568"/>
      <c r="B643" s="568"/>
      <c r="D643" s="568"/>
      <c r="E643" s="568"/>
      <c r="G643" s="568"/>
      <c r="H643" s="568"/>
    </row>
    <row r="644" spans="1:8">
      <c r="A644" s="568"/>
      <c r="B644" s="568"/>
      <c r="D644" s="568"/>
      <c r="E644" s="568"/>
      <c r="G644" s="568"/>
      <c r="H644" s="568"/>
    </row>
    <row r="645" spans="1:8">
      <c r="A645" s="568"/>
      <c r="B645" s="568"/>
      <c r="D645" s="568"/>
      <c r="E645" s="568"/>
      <c r="G645" s="568"/>
      <c r="H645" s="568"/>
    </row>
    <row r="646" spans="1:8">
      <c r="A646" s="568"/>
      <c r="B646" s="568"/>
      <c r="D646" s="568"/>
      <c r="E646" s="568"/>
      <c r="G646" s="568"/>
      <c r="H646" s="568"/>
    </row>
    <row r="647" spans="1:8">
      <c r="A647" s="568"/>
      <c r="B647" s="568"/>
      <c r="D647" s="568"/>
      <c r="E647" s="568"/>
      <c r="G647" s="568"/>
      <c r="H647" s="568"/>
    </row>
    <row r="648" spans="1:8">
      <c r="A648" s="568"/>
      <c r="B648" s="568"/>
      <c r="D648" s="568"/>
      <c r="E648" s="568"/>
      <c r="G648" s="568"/>
      <c r="H648" s="568"/>
    </row>
    <row r="649" spans="1:8">
      <c r="A649" s="568"/>
      <c r="B649" s="568"/>
      <c r="D649" s="568"/>
      <c r="E649" s="568"/>
      <c r="G649" s="568"/>
      <c r="H649" s="568"/>
    </row>
    <row r="650" spans="1:8">
      <c r="A650" s="568"/>
      <c r="B650" s="568"/>
      <c r="D650" s="568"/>
      <c r="E650" s="568"/>
      <c r="G650" s="568"/>
      <c r="H650" s="568"/>
    </row>
    <row r="651" spans="1:8">
      <c r="A651" s="568"/>
      <c r="B651" s="568"/>
      <c r="D651" s="568"/>
      <c r="E651" s="568"/>
      <c r="G651" s="568"/>
      <c r="H651" s="568"/>
    </row>
    <row r="652" spans="1:8">
      <c r="A652" s="568"/>
      <c r="B652" s="568"/>
      <c r="D652" s="568"/>
      <c r="E652" s="568"/>
      <c r="G652" s="568"/>
      <c r="H652" s="568"/>
    </row>
    <row r="653" spans="1:8">
      <c r="A653" s="568"/>
      <c r="B653" s="568"/>
      <c r="D653" s="568"/>
      <c r="E653" s="568"/>
      <c r="G653" s="568"/>
      <c r="H653" s="568"/>
    </row>
    <row r="654" spans="1:8">
      <c r="A654" s="568"/>
      <c r="B654" s="568"/>
      <c r="D654" s="568"/>
      <c r="E654" s="568"/>
      <c r="G654" s="568"/>
      <c r="H654" s="568"/>
    </row>
    <row r="655" spans="1:8">
      <c r="A655" s="568"/>
      <c r="B655" s="568"/>
      <c r="D655" s="568"/>
      <c r="E655" s="568"/>
      <c r="G655" s="568"/>
      <c r="H655" s="568"/>
    </row>
    <row r="656" spans="1:8">
      <c r="A656" s="568"/>
      <c r="B656" s="568"/>
      <c r="D656" s="568"/>
      <c r="E656" s="568"/>
      <c r="G656" s="568"/>
      <c r="H656" s="568"/>
    </row>
    <row r="657" spans="1:8">
      <c r="A657" s="568"/>
      <c r="B657" s="568"/>
      <c r="D657" s="568"/>
      <c r="E657" s="568"/>
      <c r="G657" s="568"/>
      <c r="H657" s="568"/>
    </row>
    <row r="658" spans="1:8">
      <c r="A658" s="568"/>
      <c r="B658" s="568"/>
      <c r="D658" s="568"/>
      <c r="E658" s="568"/>
      <c r="G658" s="568"/>
      <c r="H658" s="568"/>
    </row>
    <row r="659" spans="1:8">
      <c r="A659" s="568"/>
      <c r="B659" s="568"/>
      <c r="D659" s="568"/>
      <c r="E659" s="568"/>
      <c r="G659" s="568"/>
      <c r="H659" s="568"/>
    </row>
    <row r="660" spans="1:8">
      <c r="A660" s="568"/>
      <c r="B660" s="568"/>
      <c r="D660" s="568"/>
      <c r="E660" s="568"/>
      <c r="G660" s="568"/>
      <c r="H660" s="568"/>
    </row>
    <row r="661" spans="1:8">
      <c r="A661" s="568"/>
      <c r="B661" s="568"/>
      <c r="D661" s="568"/>
      <c r="E661" s="568"/>
      <c r="G661" s="568"/>
      <c r="H661" s="568"/>
    </row>
    <row r="662" spans="1:8">
      <c r="A662" s="568"/>
      <c r="B662" s="568"/>
      <c r="D662" s="568"/>
      <c r="E662" s="568"/>
      <c r="G662" s="568"/>
      <c r="H662" s="568"/>
    </row>
    <row r="663" spans="1:8">
      <c r="A663" s="568"/>
      <c r="B663" s="568"/>
      <c r="D663" s="568"/>
      <c r="E663" s="568"/>
      <c r="G663" s="568"/>
      <c r="H663" s="568"/>
    </row>
    <row r="664" spans="1:8">
      <c r="A664" s="568"/>
      <c r="B664" s="568"/>
      <c r="D664" s="568"/>
      <c r="E664" s="568"/>
      <c r="G664" s="568"/>
      <c r="H664" s="568"/>
    </row>
    <row r="665" spans="1:8">
      <c r="A665" s="568"/>
      <c r="B665" s="568"/>
      <c r="D665" s="568"/>
      <c r="E665" s="568"/>
      <c r="G665" s="568"/>
      <c r="H665" s="568"/>
    </row>
    <row r="666" spans="1:8">
      <c r="A666" s="568"/>
      <c r="B666" s="568"/>
      <c r="D666" s="568"/>
      <c r="E666" s="568"/>
      <c r="G666" s="568"/>
      <c r="H666" s="568"/>
    </row>
    <row r="667" spans="1:8">
      <c r="A667" s="568"/>
      <c r="B667" s="568"/>
      <c r="D667" s="568"/>
      <c r="E667" s="568"/>
      <c r="G667" s="568"/>
      <c r="H667" s="568"/>
    </row>
    <row r="668" spans="1:8">
      <c r="A668" s="568"/>
      <c r="B668" s="568"/>
      <c r="D668" s="568"/>
      <c r="E668" s="568"/>
      <c r="G668" s="568"/>
      <c r="H668" s="568"/>
    </row>
    <row r="669" spans="1:8">
      <c r="A669" s="568"/>
      <c r="B669" s="568"/>
      <c r="D669" s="568"/>
      <c r="E669" s="568"/>
      <c r="G669" s="568"/>
      <c r="H669" s="568"/>
    </row>
    <row r="670" spans="1:8">
      <c r="A670" s="568"/>
      <c r="B670" s="568"/>
      <c r="D670" s="568"/>
      <c r="E670" s="568"/>
      <c r="G670" s="568"/>
      <c r="H670" s="568"/>
    </row>
    <row r="671" spans="1:8">
      <c r="A671" s="568"/>
      <c r="B671" s="568"/>
      <c r="D671" s="568"/>
      <c r="E671" s="568"/>
      <c r="G671" s="568"/>
      <c r="H671" s="568"/>
    </row>
    <row r="672" spans="1:8">
      <c r="A672" s="568"/>
      <c r="B672" s="568"/>
      <c r="D672" s="568"/>
      <c r="E672" s="568"/>
      <c r="G672" s="568"/>
      <c r="H672" s="568"/>
    </row>
    <row r="673" spans="1:8">
      <c r="A673" s="568"/>
      <c r="B673" s="568"/>
      <c r="D673" s="568"/>
      <c r="E673" s="568"/>
      <c r="G673" s="568"/>
      <c r="H673" s="568"/>
    </row>
    <row r="674" spans="1:8">
      <c r="A674" s="568"/>
      <c r="B674" s="568"/>
      <c r="D674" s="568"/>
      <c r="E674" s="568"/>
      <c r="G674" s="568"/>
      <c r="H674" s="568"/>
    </row>
    <row r="675" spans="1:8">
      <c r="A675" s="568"/>
      <c r="B675" s="568"/>
      <c r="D675" s="568"/>
      <c r="E675" s="568"/>
      <c r="G675" s="568"/>
      <c r="H675" s="568"/>
    </row>
    <row r="676" spans="1:8">
      <c r="A676" s="568"/>
      <c r="B676" s="568"/>
      <c r="D676" s="568"/>
      <c r="E676" s="568"/>
      <c r="G676" s="568"/>
      <c r="H676" s="568"/>
    </row>
    <row r="677" spans="1:8">
      <c r="A677" s="568"/>
      <c r="B677" s="568"/>
      <c r="D677" s="568"/>
      <c r="E677" s="568"/>
      <c r="G677" s="568"/>
      <c r="H677" s="568"/>
    </row>
    <row r="678" spans="1:8">
      <c r="A678" s="568"/>
      <c r="B678" s="568"/>
      <c r="D678" s="568"/>
      <c r="E678" s="568"/>
      <c r="G678" s="568"/>
      <c r="H678" s="568"/>
    </row>
    <row r="679" spans="1:8">
      <c r="A679" s="568"/>
      <c r="B679" s="568"/>
      <c r="D679" s="568"/>
      <c r="E679" s="568"/>
      <c r="G679" s="568"/>
      <c r="H679" s="568"/>
    </row>
    <row r="680" spans="1:8">
      <c r="A680" s="568"/>
      <c r="B680" s="568"/>
      <c r="D680" s="568"/>
      <c r="E680" s="568"/>
      <c r="G680" s="568"/>
      <c r="H680" s="568"/>
    </row>
    <row r="681" spans="1:8">
      <c r="A681" s="568"/>
      <c r="B681" s="568"/>
      <c r="D681" s="568"/>
      <c r="E681" s="568"/>
      <c r="G681" s="568"/>
      <c r="H681" s="568"/>
    </row>
    <row r="682" spans="1:8">
      <c r="A682" s="568"/>
      <c r="B682" s="568"/>
      <c r="D682" s="568"/>
      <c r="E682" s="568"/>
      <c r="G682" s="568"/>
      <c r="H682" s="568"/>
    </row>
    <row r="683" spans="1:8">
      <c r="A683" s="568"/>
      <c r="B683" s="568"/>
      <c r="D683" s="568"/>
      <c r="E683" s="568"/>
      <c r="G683" s="568"/>
      <c r="H683" s="568"/>
    </row>
    <row r="684" spans="1:8">
      <c r="A684" s="568"/>
      <c r="B684" s="568"/>
      <c r="D684" s="568"/>
      <c r="E684" s="568"/>
      <c r="G684" s="568"/>
      <c r="H684" s="568"/>
    </row>
    <row r="685" spans="1:8">
      <c r="A685" s="568"/>
      <c r="B685" s="568"/>
      <c r="D685" s="568"/>
      <c r="E685" s="568"/>
      <c r="G685" s="568"/>
      <c r="H685" s="568"/>
    </row>
    <row r="686" spans="1:8">
      <c r="A686" s="568"/>
      <c r="B686" s="568"/>
      <c r="D686" s="568"/>
      <c r="E686" s="568"/>
      <c r="G686" s="568"/>
      <c r="H686" s="568"/>
    </row>
    <row r="687" spans="1:8">
      <c r="A687" s="568"/>
      <c r="B687" s="568"/>
      <c r="D687" s="568"/>
      <c r="E687" s="568"/>
      <c r="G687" s="568"/>
      <c r="H687" s="568"/>
    </row>
    <row r="688" spans="1:8">
      <c r="A688" s="568"/>
      <c r="B688" s="568"/>
      <c r="D688" s="568"/>
      <c r="E688" s="568"/>
      <c r="G688" s="568"/>
      <c r="H688" s="568"/>
    </row>
    <row r="689" spans="1:8">
      <c r="A689" s="568"/>
      <c r="B689" s="568"/>
      <c r="D689" s="568"/>
      <c r="E689" s="568"/>
      <c r="G689" s="568"/>
      <c r="H689" s="568"/>
    </row>
    <row r="690" spans="1:8">
      <c r="A690" s="568"/>
      <c r="B690" s="568"/>
      <c r="D690" s="568"/>
      <c r="E690" s="568"/>
      <c r="G690" s="568"/>
      <c r="H690" s="568"/>
    </row>
    <row r="691" spans="1:8">
      <c r="A691" s="568"/>
      <c r="B691" s="568"/>
      <c r="D691" s="568"/>
      <c r="E691" s="568"/>
      <c r="G691" s="568"/>
      <c r="H691" s="568"/>
    </row>
    <row r="692" spans="1:8">
      <c r="A692" s="568"/>
      <c r="B692" s="568"/>
      <c r="D692" s="568"/>
      <c r="E692" s="568"/>
      <c r="G692" s="568"/>
      <c r="H692" s="568"/>
    </row>
    <row r="693" spans="1:8">
      <c r="A693" s="568"/>
      <c r="B693" s="568"/>
      <c r="D693" s="568"/>
      <c r="E693" s="568"/>
      <c r="G693" s="568"/>
      <c r="H693" s="568"/>
    </row>
    <row r="694" spans="1:8">
      <c r="A694" s="568"/>
      <c r="B694" s="568"/>
      <c r="D694" s="568"/>
      <c r="E694" s="568"/>
      <c r="G694" s="568"/>
      <c r="H694" s="568"/>
    </row>
    <row r="695" spans="1:8">
      <c r="A695" s="568"/>
      <c r="B695" s="568"/>
      <c r="D695" s="568"/>
      <c r="E695" s="568"/>
      <c r="G695" s="568"/>
      <c r="H695" s="568"/>
    </row>
    <row r="696" spans="1:8">
      <c r="A696" s="568"/>
      <c r="B696" s="568"/>
      <c r="D696" s="568"/>
      <c r="E696" s="568"/>
      <c r="G696" s="568"/>
      <c r="H696" s="568"/>
    </row>
    <row r="697" spans="1:8">
      <c r="A697" s="568"/>
      <c r="B697" s="568"/>
      <c r="D697" s="568"/>
      <c r="E697" s="568"/>
      <c r="G697" s="568"/>
      <c r="H697" s="568"/>
    </row>
    <row r="698" spans="1:8">
      <c r="A698" s="568"/>
      <c r="B698" s="568"/>
      <c r="D698" s="568"/>
      <c r="E698" s="568"/>
      <c r="G698" s="568"/>
      <c r="H698" s="568"/>
    </row>
    <row r="699" spans="1:8">
      <c r="A699" s="568"/>
      <c r="B699" s="568"/>
      <c r="D699" s="568"/>
      <c r="E699" s="568"/>
      <c r="G699" s="568"/>
      <c r="H699" s="568"/>
    </row>
    <row r="700" spans="1:8">
      <c r="A700" s="568"/>
      <c r="B700" s="568"/>
      <c r="D700" s="568"/>
      <c r="E700" s="568"/>
      <c r="G700" s="568"/>
      <c r="H700" s="568"/>
    </row>
    <row r="701" spans="1:8">
      <c r="A701" s="568"/>
      <c r="B701" s="568"/>
      <c r="D701" s="568"/>
      <c r="E701" s="568"/>
      <c r="G701" s="568"/>
      <c r="H701" s="568"/>
    </row>
    <row r="702" spans="1:8">
      <c r="A702" s="568"/>
      <c r="B702" s="568"/>
      <c r="D702" s="568"/>
      <c r="E702" s="568"/>
      <c r="G702" s="568"/>
      <c r="H702" s="568"/>
    </row>
    <row r="703" spans="1:8">
      <c r="A703" s="568"/>
      <c r="B703" s="568"/>
      <c r="D703" s="568"/>
      <c r="E703" s="568"/>
      <c r="G703" s="568"/>
      <c r="H703" s="568"/>
    </row>
    <row r="704" spans="1:8">
      <c r="A704" s="568"/>
      <c r="B704" s="568"/>
      <c r="D704" s="568"/>
      <c r="E704" s="568"/>
      <c r="G704" s="568"/>
      <c r="H704" s="568"/>
    </row>
    <row r="705" spans="1:8">
      <c r="A705" s="568"/>
      <c r="B705" s="568"/>
      <c r="D705" s="568"/>
      <c r="E705" s="568"/>
      <c r="G705" s="568"/>
      <c r="H705" s="568"/>
    </row>
    <row r="706" spans="1:8">
      <c r="A706" s="568"/>
      <c r="B706" s="568"/>
      <c r="D706" s="568"/>
      <c r="E706" s="568"/>
      <c r="G706" s="568"/>
      <c r="H706" s="568"/>
    </row>
    <row r="707" spans="1:8">
      <c r="A707" s="568"/>
      <c r="B707" s="568"/>
      <c r="D707" s="568"/>
      <c r="E707" s="568"/>
      <c r="G707" s="568"/>
      <c r="H707" s="568"/>
    </row>
    <row r="708" spans="1:8">
      <c r="A708" s="568"/>
      <c r="B708" s="568"/>
      <c r="D708" s="568"/>
      <c r="E708" s="568"/>
      <c r="G708" s="568"/>
      <c r="H708" s="568"/>
    </row>
    <row r="709" spans="1:8">
      <c r="A709" s="568"/>
      <c r="B709" s="568"/>
      <c r="D709" s="568"/>
      <c r="E709" s="568"/>
      <c r="G709" s="568"/>
      <c r="H709" s="568"/>
    </row>
    <row r="710" spans="1:8">
      <c r="A710" s="568"/>
      <c r="B710" s="568"/>
      <c r="D710" s="568"/>
      <c r="E710" s="568"/>
      <c r="G710" s="568"/>
      <c r="H710" s="568"/>
    </row>
    <row r="711" spans="1:8">
      <c r="A711" s="568"/>
      <c r="B711" s="568"/>
      <c r="D711" s="568"/>
      <c r="E711" s="568"/>
      <c r="G711" s="568"/>
      <c r="H711" s="568"/>
    </row>
    <row r="712" spans="1:8">
      <c r="A712" s="568"/>
      <c r="B712" s="568"/>
      <c r="D712" s="568"/>
      <c r="E712" s="568"/>
      <c r="G712" s="568"/>
      <c r="H712" s="568"/>
    </row>
    <row r="713" spans="1:8">
      <c r="A713" s="568"/>
      <c r="B713" s="568"/>
      <c r="D713" s="568"/>
      <c r="E713" s="568"/>
      <c r="G713" s="568"/>
      <c r="H713" s="568"/>
    </row>
    <row r="714" spans="1:8">
      <c r="A714" s="568"/>
      <c r="B714" s="568"/>
      <c r="D714" s="568"/>
      <c r="E714" s="568"/>
      <c r="G714" s="568"/>
      <c r="H714" s="568"/>
    </row>
    <row r="715" spans="1:8">
      <c r="A715" s="568"/>
      <c r="B715" s="568"/>
      <c r="D715" s="568"/>
      <c r="E715" s="568"/>
      <c r="G715" s="568"/>
      <c r="H715" s="568"/>
    </row>
    <row r="716" spans="1:8">
      <c r="A716" s="568"/>
      <c r="B716" s="568"/>
      <c r="D716" s="568"/>
      <c r="E716" s="568"/>
      <c r="G716" s="568"/>
      <c r="H716" s="568"/>
    </row>
    <row r="717" spans="1:8">
      <c r="A717" s="568"/>
      <c r="B717" s="568"/>
      <c r="D717" s="568"/>
      <c r="E717" s="568"/>
      <c r="G717" s="568"/>
      <c r="H717" s="568"/>
    </row>
    <row r="718" spans="1:8">
      <c r="A718" s="568"/>
      <c r="B718" s="568"/>
      <c r="D718" s="568"/>
      <c r="E718" s="568"/>
      <c r="G718" s="568"/>
      <c r="H718" s="568"/>
    </row>
    <row r="719" spans="1:8">
      <c r="A719" s="568"/>
      <c r="B719" s="568"/>
      <c r="D719" s="568"/>
      <c r="E719" s="568"/>
      <c r="G719" s="568"/>
      <c r="H719" s="568"/>
    </row>
    <row r="720" spans="1:8">
      <c r="A720" s="568"/>
      <c r="B720" s="568"/>
      <c r="D720" s="568"/>
      <c r="E720" s="568"/>
      <c r="G720" s="568"/>
      <c r="H720" s="568"/>
    </row>
    <row r="721" spans="1:8">
      <c r="A721" s="568"/>
      <c r="B721" s="568"/>
      <c r="D721" s="568"/>
      <c r="E721" s="568"/>
      <c r="G721" s="568"/>
      <c r="H721" s="568"/>
    </row>
    <row r="722" spans="1:8">
      <c r="A722" s="568"/>
      <c r="B722" s="568"/>
      <c r="D722" s="568"/>
      <c r="E722" s="568"/>
      <c r="G722" s="568"/>
      <c r="H722" s="568"/>
    </row>
    <row r="723" spans="1:8">
      <c r="A723" s="568"/>
      <c r="B723" s="568"/>
      <c r="D723" s="568"/>
      <c r="E723" s="568"/>
      <c r="G723" s="568"/>
      <c r="H723" s="568"/>
    </row>
    <row r="724" spans="1:8">
      <c r="A724" s="568"/>
      <c r="B724" s="568"/>
      <c r="D724" s="568"/>
      <c r="E724" s="568"/>
      <c r="G724" s="568"/>
      <c r="H724" s="568"/>
    </row>
    <row r="725" spans="1:8">
      <c r="A725" s="568"/>
      <c r="B725" s="568"/>
      <c r="D725" s="568"/>
      <c r="E725" s="568"/>
      <c r="G725" s="568"/>
      <c r="H725" s="568"/>
    </row>
    <row r="726" spans="1:8">
      <c r="A726" s="568"/>
      <c r="B726" s="568"/>
      <c r="D726" s="568"/>
      <c r="E726" s="568"/>
      <c r="G726" s="568"/>
      <c r="H726" s="568"/>
    </row>
    <row r="727" spans="1:8">
      <c r="A727" s="568"/>
      <c r="B727" s="568"/>
      <c r="D727" s="568"/>
      <c r="E727" s="568"/>
      <c r="G727" s="568"/>
      <c r="H727" s="568"/>
    </row>
    <row r="728" spans="1:8">
      <c r="A728" s="568"/>
      <c r="B728" s="568"/>
      <c r="D728" s="568"/>
      <c r="E728" s="568"/>
      <c r="G728" s="568"/>
      <c r="H728" s="568"/>
    </row>
    <row r="729" spans="1:8">
      <c r="A729" s="568"/>
      <c r="B729" s="568"/>
      <c r="D729" s="568"/>
      <c r="E729" s="568"/>
      <c r="G729" s="568"/>
      <c r="H729" s="568"/>
    </row>
    <row r="730" spans="1:8">
      <c r="A730" s="568"/>
      <c r="B730" s="568"/>
      <c r="D730" s="568"/>
      <c r="E730" s="568"/>
      <c r="G730" s="568"/>
      <c r="H730" s="568"/>
    </row>
    <row r="731" spans="1:8">
      <c r="A731" s="568"/>
      <c r="B731" s="568"/>
      <c r="D731" s="568"/>
      <c r="E731" s="568"/>
      <c r="G731" s="568"/>
      <c r="H731" s="568"/>
    </row>
    <row r="732" spans="1:8">
      <c r="A732" s="568"/>
      <c r="B732" s="568"/>
      <c r="D732" s="568"/>
      <c r="E732" s="568"/>
      <c r="G732" s="568"/>
      <c r="H732" s="568"/>
    </row>
    <row r="733" spans="1:8">
      <c r="A733" s="568"/>
      <c r="B733" s="568"/>
      <c r="D733" s="568"/>
      <c r="E733" s="568"/>
      <c r="G733" s="568"/>
      <c r="H733" s="568"/>
    </row>
    <row r="734" spans="1:8">
      <c r="A734" s="568"/>
      <c r="B734" s="568"/>
      <c r="D734" s="568"/>
      <c r="E734" s="568"/>
      <c r="G734" s="568"/>
      <c r="H734" s="568"/>
    </row>
    <row r="735" spans="1:8">
      <c r="A735" s="568"/>
      <c r="B735" s="568"/>
      <c r="D735" s="568"/>
      <c r="E735" s="568"/>
      <c r="G735" s="568"/>
      <c r="H735" s="568"/>
    </row>
    <row r="736" spans="1:8">
      <c r="A736" s="568"/>
      <c r="B736" s="568"/>
      <c r="D736" s="568"/>
      <c r="E736" s="568"/>
      <c r="G736" s="568"/>
      <c r="H736" s="568"/>
    </row>
    <row r="737" spans="1:8">
      <c r="A737" s="568"/>
      <c r="B737" s="568"/>
      <c r="D737" s="568"/>
      <c r="E737" s="568"/>
      <c r="G737" s="568"/>
      <c r="H737" s="568"/>
    </row>
    <row r="738" spans="1:8">
      <c r="A738" s="568"/>
      <c r="B738" s="568"/>
      <c r="D738" s="568"/>
      <c r="E738" s="568"/>
      <c r="G738" s="568"/>
      <c r="H738" s="568"/>
    </row>
    <row r="739" spans="1:8">
      <c r="A739" s="568"/>
      <c r="B739" s="568"/>
      <c r="D739" s="568"/>
      <c r="E739" s="568"/>
      <c r="G739" s="568"/>
      <c r="H739" s="568"/>
    </row>
    <row r="740" spans="1:8">
      <c r="A740" s="568"/>
      <c r="B740" s="568"/>
      <c r="D740" s="568"/>
      <c r="E740" s="568"/>
      <c r="G740" s="568"/>
      <c r="H740" s="568"/>
    </row>
    <row r="741" spans="1:8">
      <c r="A741" s="568"/>
      <c r="B741" s="568"/>
      <c r="D741" s="568"/>
      <c r="E741" s="568"/>
      <c r="G741" s="568"/>
      <c r="H741" s="568"/>
    </row>
    <row r="742" spans="1:8">
      <c r="A742" s="568"/>
      <c r="B742" s="568"/>
      <c r="D742" s="568"/>
      <c r="E742" s="568"/>
      <c r="G742" s="568"/>
      <c r="H742" s="568"/>
    </row>
    <row r="743" spans="1:8">
      <c r="A743" s="568"/>
      <c r="B743" s="568"/>
      <c r="D743" s="568"/>
      <c r="E743" s="568"/>
      <c r="G743" s="568"/>
      <c r="H743" s="568"/>
    </row>
    <row r="744" spans="1:8">
      <c r="A744" s="568"/>
      <c r="B744" s="568"/>
      <c r="D744" s="568"/>
      <c r="E744" s="568"/>
      <c r="G744" s="568"/>
      <c r="H744" s="568"/>
    </row>
    <row r="745" spans="1:8">
      <c r="A745" s="568"/>
      <c r="B745" s="568"/>
      <c r="D745" s="568"/>
      <c r="E745" s="568"/>
      <c r="G745" s="568"/>
      <c r="H745" s="568"/>
    </row>
    <row r="746" spans="1:8">
      <c r="A746" s="568"/>
      <c r="B746" s="568"/>
      <c r="D746" s="568"/>
      <c r="E746" s="568"/>
      <c r="G746" s="568"/>
      <c r="H746" s="568"/>
    </row>
    <row r="747" spans="1:8">
      <c r="A747" s="568"/>
      <c r="B747" s="568"/>
      <c r="D747" s="568"/>
      <c r="E747" s="568"/>
      <c r="G747" s="568"/>
      <c r="H747" s="568"/>
    </row>
    <row r="748" spans="1:8">
      <c r="A748" s="568"/>
      <c r="B748" s="568"/>
      <c r="D748" s="568"/>
      <c r="E748" s="568"/>
      <c r="G748" s="568"/>
      <c r="H748" s="568"/>
    </row>
    <row r="749" spans="1:8">
      <c r="A749" s="568"/>
      <c r="B749" s="568"/>
      <c r="D749" s="568"/>
      <c r="E749" s="568"/>
      <c r="G749" s="568"/>
      <c r="H749" s="568"/>
    </row>
    <row r="750" spans="1:8">
      <c r="A750" s="568"/>
      <c r="B750" s="568"/>
      <c r="D750" s="568"/>
      <c r="E750" s="568"/>
      <c r="G750" s="568"/>
      <c r="H750" s="568"/>
    </row>
    <row r="751" spans="1:8">
      <c r="A751" s="568"/>
      <c r="B751" s="568"/>
      <c r="D751" s="568"/>
      <c r="E751" s="568"/>
      <c r="G751" s="568"/>
      <c r="H751" s="568"/>
    </row>
    <row r="752" spans="1:8">
      <c r="A752" s="568"/>
      <c r="B752" s="568"/>
      <c r="D752" s="568"/>
      <c r="E752" s="568"/>
      <c r="G752" s="568"/>
      <c r="H752" s="568"/>
    </row>
    <row r="753" spans="1:8">
      <c r="A753" s="568"/>
      <c r="B753" s="568"/>
      <c r="D753" s="568"/>
      <c r="E753" s="568"/>
      <c r="G753" s="568"/>
      <c r="H753" s="568"/>
    </row>
    <row r="754" spans="1:8">
      <c r="A754" s="568"/>
      <c r="B754" s="568"/>
      <c r="D754" s="568"/>
      <c r="E754" s="568"/>
      <c r="G754" s="568"/>
      <c r="H754" s="568"/>
    </row>
    <row r="755" spans="1:8">
      <c r="A755" s="568"/>
      <c r="B755" s="568"/>
      <c r="D755" s="568"/>
      <c r="E755" s="568"/>
      <c r="G755" s="568"/>
      <c r="H755" s="568"/>
    </row>
    <row r="756" spans="1:8">
      <c r="A756" s="568"/>
      <c r="B756" s="568"/>
      <c r="D756" s="568"/>
      <c r="E756" s="568"/>
      <c r="G756" s="568"/>
      <c r="H756" s="568"/>
    </row>
    <row r="757" spans="1:8">
      <c r="A757" s="568"/>
      <c r="B757" s="568"/>
      <c r="D757" s="568"/>
      <c r="E757" s="568"/>
      <c r="G757" s="568"/>
      <c r="H757" s="568"/>
    </row>
    <row r="758" spans="1:8">
      <c r="A758" s="568"/>
      <c r="B758" s="568"/>
      <c r="D758" s="568"/>
      <c r="E758" s="568"/>
      <c r="G758" s="568"/>
      <c r="H758" s="568"/>
    </row>
    <row r="759" spans="1:8">
      <c r="A759" s="568"/>
      <c r="B759" s="568"/>
      <c r="D759" s="568"/>
      <c r="E759" s="568"/>
      <c r="G759" s="568"/>
      <c r="H759" s="568"/>
    </row>
    <row r="760" spans="1:8">
      <c r="A760" s="568"/>
      <c r="B760" s="568"/>
      <c r="D760" s="568"/>
      <c r="E760" s="568"/>
      <c r="G760" s="568"/>
      <c r="H760" s="568"/>
    </row>
    <row r="761" spans="1:8">
      <c r="A761" s="568"/>
      <c r="B761" s="568"/>
      <c r="D761" s="568"/>
      <c r="E761" s="568"/>
      <c r="G761" s="568"/>
      <c r="H761" s="568"/>
    </row>
    <row r="762" spans="1:8">
      <c r="A762" s="568"/>
      <c r="B762" s="568"/>
      <c r="D762" s="568"/>
      <c r="E762" s="568"/>
      <c r="G762" s="568"/>
      <c r="H762" s="568"/>
    </row>
    <row r="763" spans="1:8">
      <c r="A763" s="568"/>
      <c r="B763" s="568"/>
      <c r="D763" s="568"/>
      <c r="E763" s="568"/>
      <c r="G763" s="568"/>
      <c r="H763" s="568"/>
    </row>
    <row r="764" spans="1:8">
      <c r="A764" s="568"/>
      <c r="B764" s="568"/>
      <c r="D764" s="568"/>
      <c r="E764" s="568"/>
      <c r="G764" s="568"/>
      <c r="H764" s="568"/>
    </row>
    <row r="765" spans="1:8">
      <c r="A765" s="568"/>
      <c r="B765" s="568"/>
      <c r="D765" s="568"/>
      <c r="E765" s="568"/>
      <c r="G765" s="568"/>
      <c r="H765" s="568"/>
    </row>
    <row r="766" spans="1:8">
      <c r="A766" s="568"/>
      <c r="B766" s="568"/>
      <c r="D766" s="568"/>
      <c r="E766" s="568"/>
      <c r="G766" s="568"/>
      <c r="H766" s="568"/>
    </row>
    <row r="767" spans="1:8">
      <c r="A767" s="568"/>
      <c r="B767" s="568"/>
      <c r="D767" s="568"/>
      <c r="E767" s="568"/>
      <c r="G767" s="568"/>
      <c r="H767" s="568"/>
    </row>
    <row r="768" spans="1:8">
      <c r="A768" s="568"/>
      <c r="B768" s="568"/>
      <c r="D768" s="568"/>
      <c r="E768" s="568"/>
      <c r="G768" s="568"/>
      <c r="H768" s="568"/>
    </row>
    <row r="769" spans="1:8">
      <c r="A769" s="568"/>
      <c r="B769" s="568"/>
      <c r="D769" s="568"/>
      <c r="E769" s="568"/>
      <c r="G769" s="568"/>
      <c r="H769" s="568"/>
    </row>
    <row r="770" spans="1:8">
      <c r="A770" s="568"/>
      <c r="B770" s="568"/>
      <c r="D770" s="568"/>
      <c r="E770" s="568"/>
      <c r="G770" s="568"/>
      <c r="H770" s="568"/>
    </row>
    <row r="771" spans="1:8">
      <c r="A771" s="568"/>
      <c r="B771" s="568"/>
      <c r="D771" s="568"/>
      <c r="E771" s="568"/>
      <c r="G771" s="568"/>
      <c r="H771" s="568"/>
    </row>
    <row r="772" spans="1:8">
      <c r="A772" s="568"/>
      <c r="B772" s="568"/>
      <c r="D772" s="568"/>
      <c r="E772" s="568"/>
      <c r="G772" s="568"/>
      <c r="H772" s="568"/>
    </row>
    <row r="773" spans="1:8">
      <c r="A773" s="568"/>
      <c r="B773" s="568"/>
      <c r="D773" s="568"/>
      <c r="E773" s="568"/>
      <c r="G773" s="568"/>
      <c r="H773" s="568"/>
    </row>
    <row r="774" spans="1:8">
      <c r="A774" s="568"/>
      <c r="B774" s="568"/>
      <c r="D774" s="568"/>
      <c r="E774" s="568"/>
      <c r="G774" s="568"/>
      <c r="H774" s="568"/>
    </row>
    <row r="775" spans="1:8">
      <c r="A775" s="568"/>
      <c r="B775" s="568"/>
      <c r="D775" s="568"/>
      <c r="E775" s="568"/>
      <c r="G775" s="568"/>
      <c r="H775" s="568"/>
    </row>
    <row r="776" spans="1:8">
      <c r="A776" s="568"/>
      <c r="B776" s="568"/>
      <c r="D776" s="568"/>
      <c r="E776" s="568"/>
      <c r="G776" s="568"/>
      <c r="H776" s="568"/>
    </row>
    <row r="777" spans="1:8">
      <c r="A777" s="568"/>
      <c r="B777" s="568"/>
      <c r="D777" s="568"/>
      <c r="E777" s="568"/>
      <c r="G777" s="568"/>
      <c r="H777" s="568"/>
    </row>
    <row r="778" spans="1:8">
      <c r="A778" s="568"/>
      <c r="B778" s="568"/>
      <c r="D778" s="568"/>
      <c r="E778" s="568"/>
      <c r="G778" s="568"/>
      <c r="H778" s="568"/>
    </row>
    <row r="779" spans="1:8">
      <c r="A779" s="568"/>
      <c r="B779" s="568"/>
      <c r="D779" s="568"/>
      <c r="E779" s="568"/>
      <c r="G779" s="568"/>
      <c r="H779" s="568"/>
    </row>
    <row r="780" spans="1:8">
      <c r="A780" s="568"/>
      <c r="B780" s="568"/>
      <c r="D780" s="568"/>
      <c r="E780" s="568"/>
      <c r="G780" s="568"/>
      <c r="H780" s="568"/>
    </row>
    <row r="781" spans="1:8">
      <c r="A781" s="568"/>
      <c r="B781" s="568"/>
      <c r="D781" s="568"/>
      <c r="E781" s="568"/>
      <c r="G781" s="568"/>
      <c r="H781" s="568"/>
    </row>
    <row r="782" spans="1:8">
      <c r="A782" s="568"/>
      <c r="B782" s="568"/>
      <c r="D782" s="568"/>
      <c r="E782" s="568"/>
      <c r="G782" s="568"/>
      <c r="H782" s="568"/>
    </row>
    <row r="783" spans="1:8">
      <c r="A783" s="568"/>
      <c r="B783" s="568"/>
      <c r="D783" s="568"/>
      <c r="E783" s="568"/>
      <c r="G783" s="568"/>
      <c r="H783" s="568"/>
    </row>
    <row r="784" spans="1:8">
      <c r="A784" s="568"/>
      <c r="B784" s="568"/>
      <c r="D784" s="568"/>
      <c r="E784" s="568"/>
      <c r="G784" s="568"/>
      <c r="H784" s="568"/>
    </row>
    <row r="785" spans="1:8">
      <c r="A785" s="568"/>
      <c r="B785" s="568"/>
      <c r="D785" s="568"/>
      <c r="E785" s="568"/>
      <c r="G785" s="568"/>
      <c r="H785" s="568"/>
    </row>
    <row r="786" spans="1:8">
      <c r="A786" s="568"/>
      <c r="B786" s="568"/>
      <c r="D786" s="568"/>
      <c r="E786" s="568"/>
      <c r="G786" s="568"/>
      <c r="H786" s="568"/>
    </row>
    <row r="787" spans="1:8">
      <c r="A787" s="568"/>
      <c r="B787" s="568"/>
      <c r="D787" s="568"/>
      <c r="E787" s="568"/>
      <c r="G787" s="568"/>
      <c r="H787" s="568"/>
    </row>
    <row r="788" spans="1:8">
      <c r="A788" s="568"/>
      <c r="B788" s="568"/>
      <c r="D788" s="568"/>
      <c r="E788" s="568"/>
      <c r="G788" s="568"/>
      <c r="H788" s="568"/>
    </row>
    <row r="789" spans="1:8">
      <c r="A789" s="568"/>
      <c r="B789" s="568"/>
      <c r="D789" s="568"/>
      <c r="E789" s="568"/>
      <c r="G789" s="568"/>
      <c r="H789" s="568"/>
    </row>
    <row r="790" spans="1:8">
      <c r="A790" s="568"/>
      <c r="B790" s="568"/>
      <c r="D790" s="568"/>
      <c r="E790" s="568"/>
      <c r="G790" s="568"/>
      <c r="H790" s="568"/>
    </row>
    <row r="791" spans="1:8">
      <c r="A791" s="568"/>
      <c r="B791" s="568"/>
      <c r="D791" s="568"/>
      <c r="E791" s="568"/>
      <c r="G791" s="568"/>
      <c r="H791" s="568"/>
    </row>
    <row r="792" spans="1:8">
      <c r="A792" s="568"/>
      <c r="B792" s="568"/>
      <c r="D792" s="568"/>
      <c r="E792" s="568"/>
      <c r="G792" s="568"/>
      <c r="H792" s="568"/>
    </row>
    <row r="793" spans="1:8">
      <c r="A793" s="568"/>
      <c r="B793" s="568"/>
      <c r="D793" s="568"/>
      <c r="E793" s="568"/>
      <c r="G793" s="568"/>
      <c r="H793" s="568"/>
    </row>
    <row r="794" spans="1:8">
      <c r="A794" s="568"/>
      <c r="B794" s="568"/>
      <c r="D794" s="568"/>
      <c r="E794" s="568"/>
      <c r="G794" s="568"/>
      <c r="H794" s="568"/>
    </row>
    <row r="795" spans="1:8">
      <c r="A795" s="568"/>
      <c r="B795" s="568"/>
      <c r="D795" s="568"/>
      <c r="E795" s="568"/>
      <c r="G795" s="568"/>
      <c r="H795" s="568"/>
    </row>
    <row r="796" spans="1:8">
      <c r="A796" s="568"/>
      <c r="B796" s="568"/>
      <c r="D796" s="568"/>
      <c r="E796" s="568"/>
      <c r="G796" s="568"/>
      <c r="H796" s="568"/>
    </row>
    <row r="797" spans="1:8">
      <c r="A797" s="568"/>
      <c r="B797" s="568"/>
      <c r="D797" s="568"/>
      <c r="E797" s="568"/>
      <c r="G797" s="568"/>
      <c r="H797" s="568"/>
    </row>
    <row r="798" spans="1:8">
      <c r="A798" s="568"/>
      <c r="B798" s="568"/>
      <c r="D798" s="568"/>
      <c r="E798" s="568"/>
      <c r="G798" s="568"/>
      <c r="H798" s="568"/>
    </row>
    <row r="799" spans="1:8">
      <c r="A799" s="568"/>
      <c r="B799" s="568"/>
      <c r="D799" s="568"/>
      <c r="E799" s="568"/>
      <c r="G799" s="568"/>
      <c r="H799" s="568"/>
    </row>
    <row r="800" spans="1:8">
      <c r="A800" s="568"/>
      <c r="B800" s="568"/>
      <c r="D800" s="568"/>
      <c r="E800" s="568"/>
      <c r="G800" s="568"/>
      <c r="H800" s="568"/>
    </row>
    <row r="801" spans="1:8">
      <c r="A801" s="568"/>
      <c r="B801" s="568"/>
      <c r="D801" s="568"/>
      <c r="E801" s="568"/>
      <c r="G801" s="568"/>
      <c r="H801" s="568"/>
    </row>
    <row r="802" spans="1:8">
      <c r="A802" s="568"/>
      <c r="B802" s="568"/>
      <c r="D802" s="568"/>
      <c r="E802" s="568"/>
      <c r="G802" s="568"/>
      <c r="H802" s="568"/>
    </row>
    <row r="803" spans="1:8">
      <c r="A803" s="568"/>
      <c r="B803" s="568"/>
      <c r="D803" s="568"/>
      <c r="E803" s="568"/>
      <c r="G803" s="568"/>
      <c r="H803" s="568"/>
    </row>
    <row r="804" spans="1:8">
      <c r="A804" s="568"/>
      <c r="B804" s="568"/>
      <c r="D804" s="568"/>
      <c r="E804" s="568"/>
      <c r="G804" s="568"/>
      <c r="H804" s="568"/>
    </row>
    <row r="805" spans="1:8">
      <c r="A805" s="568"/>
      <c r="B805" s="568"/>
      <c r="D805" s="568"/>
      <c r="E805" s="568"/>
      <c r="G805" s="568"/>
      <c r="H805" s="568"/>
    </row>
    <row r="806" spans="1:8">
      <c r="A806" s="568"/>
      <c r="B806" s="568"/>
      <c r="D806" s="568"/>
      <c r="E806" s="568"/>
      <c r="G806" s="568"/>
      <c r="H806" s="568"/>
    </row>
    <row r="807" spans="1:8">
      <c r="A807" s="568"/>
      <c r="B807" s="568"/>
      <c r="D807" s="568"/>
      <c r="E807" s="568"/>
      <c r="G807" s="568"/>
      <c r="H807" s="568"/>
    </row>
    <row r="808" spans="1:8">
      <c r="A808" s="568"/>
      <c r="B808" s="568"/>
      <c r="D808" s="568"/>
      <c r="E808" s="568"/>
      <c r="G808" s="568"/>
      <c r="H808" s="568"/>
    </row>
    <row r="809" spans="1:8">
      <c r="A809" s="568"/>
      <c r="B809" s="568"/>
      <c r="D809" s="568"/>
      <c r="E809" s="568"/>
      <c r="G809" s="568"/>
      <c r="H809" s="568"/>
    </row>
    <row r="810" spans="1:8">
      <c r="A810" s="568"/>
      <c r="B810" s="568"/>
      <c r="D810" s="568"/>
      <c r="E810" s="568"/>
      <c r="G810" s="568"/>
      <c r="H810" s="568"/>
    </row>
    <row r="811" spans="1:8">
      <c r="A811" s="568"/>
      <c r="B811" s="568"/>
      <c r="D811" s="568"/>
      <c r="E811" s="568"/>
      <c r="G811" s="568"/>
      <c r="H811" s="568"/>
    </row>
    <row r="812" spans="1:8">
      <c r="A812" s="568"/>
      <c r="B812" s="568"/>
      <c r="D812" s="568"/>
      <c r="E812" s="568"/>
      <c r="G812" s="568"/>
      <c r="H812" s="568"/>
    </row>
    <row r="813" spans="1:8">
      <c r="A813" s="568"/>
      <c r="B813" s="568"/>
      <c r="D813" s="568"/>
      <c r="E813" s="568"/>
      <c r="G813" s="568"/>
      <c r="H813" s="568"/>
    </row>
    <row r="814" spans="1:8">
      <c r="A814" s="568"/>
      <c r="B814" s="568"/>
      <c r="D814" s="568"/>
      <c r="E814" s="568"/>
      <c r="G814" s="568"/>
      <c r="H814" s="568"/>
    </row>
    <row r="815" spans="1:8">
      <c r="A815" s="568"/>
      <c r="B815" s="568"/>
      <c r="D815" s="568"/>
      <c r="E815" s="568"/>
      <c r="G815" s="568"/>
      <c r="H815" s="568"/>
    </row>
    <row r="816" spans="1:8">
      <c r="A816" s="568"/>
      <c r="B816" s="568"/>
      <c r="D816" s="568"/>
      <c r="E816" s="568"/>
      <c r="G816" s="568"/>
      <c r="H816" s="568"/>
    </row>
    <row r="817" spans="1:8">
      <c r="A817" s="568"/>
      <c r="B817" s="568"/>
      <c r="D817" s="568"/>
      <c r="E817" s="568"/>
      <c r="G817" s="568"/>
      <c r="H817" s="568"/>
    </row>
    <row r="818" spans="1:8">
      <c r="A818" s="568"/>
      <c r="B818" s="568"/>
      <c r="D818" s="568"/>
      <c r="E818" s="568"/>
      <c r="G818" s="568"/>
      <c r="H818" s="568"/>
    </row>
    <row r="819" spans="1:8">
      <c r="A819" s="568"/>
      <c r="B819" s="568"/>
      <c r="D819" s="568"/>
      <c r="E819" s="568"/>
      <c r="G819" s="568"/>
      <c r="H819" s="568"/>
    </row>
    <row r="820" spans="1:8">
      <c r="A820" s="568"/>
      <c r="B820" s="568"/>
      <c r="D820" s="568"/>
      <c r="E820" s="568"/>
      <c r="G820" s="568"/>
      <c r="H820" s="568"/>
    </row>
    <row r="821" spans="1:8">
      <c r="A821" s="568"/>
      <c r="B821" s="568"/>
      <c r="D821" s="568"/>
      <c r="E821" s="568"/>
      <c r="G821" s="568"/>
      <c r="H821" s="568"/>
    </row>
    <row r="822" spans="1:8">
      <c r="A822" s="568"/>
      <c r="B822" s="568"/>
      <c r="D822" s="568"/>
      <c r="E822" s="568"/>
      <c r="G822" s="568"/>
      <c r="H822" s="568"/>
    </row>
    <row r="823" spans="1:8">
      <c r="A823" s="568"/>
      <c r="B823" s="568"/>
      <c r="D823" s="568"/>
      <c r="E823" s="568"/>
      <c r="G823" s="568"/>
      <c r="H823" s="568"/>
    </row>
    <row r="824" spans="1:8">
      <c r="A824" s="568"/>
      <c r="B824" s="568"/>
      <c r="D824" s="568"/>
      <c r="E824" s="568"/>
      <c r="G824" s="568"/>
      <c r="H824" s="568"/>
    </row>
    <row r="825" spans="1:8">
      <c r="A825" s="568"/>
      <c r="B825" s="568"/>
      <c r="D825" s="568"/>
      <c r="E825" s="568"/>
      <c r="G825" s="568"/>
      <c r="H825" s="568"/>
    </row>
    <row r="826" spans="1:8">
      <c r="A826" s="568"/>
      <c r="B826" s="568"/>
      <c r="D826" s="568"/>
      <c r="E826" s="568"/>
      <c r="G826" s="568"/>
      <c r="H826" s="568"/>
    </row>
    <row r="827" spans="1:8">
      <c r="A827" s="568"/>
      <c r="B827" s="568"/>
      <c r="D827" s="568"/>
      <c r="E827" s="568"/>
      <c r="G827" s="568"/>
      <c r="H827" s="568"/>
    </row>
    <row r="828" spans="1:8">
      <c r="A828" s="568"/>
      <c r="B828" s="568"/>
      <c r="D828" s="568"/>
      <c r="E828" s="568"/>
      <c r="G828" s="568"/>
      <c r="H828" s="568"/>
    </row>
    <row r="829" spans="1:8">
      <c r="A829" s="568"/>
      <c r="B829" s="568"/>
      <c r="D829" s="568"/>
      <c r="E829" s="568"/>
      <c r="G829" s="568"/>
      <c r="H829" s="568"/>
    </row>
    <row r="830" spans="1:8">
      <c r="A830" s="568"/>
      <c r="B830" s="568"/>
      <c r="D830" s="568"/>
      <c r="E830" s="568"/>
      <c r="G830" s="568"/>
      <c r="H830" s="568"/>
    </row>
    <row r="831" spans="1:8">
      <c r="A831" s="568"/>
      <c r="B831" s="568"/>
      <c r="D831" s="568"/>
      <c r="E831" s="568"/>
      <c r="G831" s="568"/>
      <c r="H831" s="568"/>
    </row>
    <row r="832" spans="1:8">
      <c r="A832" s="568"/>
      <c r="B832" s="568"/>
      <c r="D832" s="568"/>
      <c r="E832" s="568"/>
      <c r="G832" s="568"/>
      <c r="H832" s="568"/>
    </row>
    <row r="833" spans="1:8">
      <c r="A833" s="568"/>
      <c r="B833" s="568"/>
      <c r="D833" s="568"/>
      <c r="E833" s="568"/>
      <c r="G833" s="568"/>
      <c r="H833" s="568"/>
    </row>
    <row r="834" spans="1:8">
      <c r="A834" s="568"/>
      <c r="B834" s="568"/>
      <c r="D834" s="568"/>
      <c r="E834" s="568"/>
      <c r="G834" s="568"/>
      <c r="H834" s="568"/>
    </row>
    <row r="835" spans="1:8">
      <c r="A835" s="568"/>
      <c r="B835" s="568"/>
      <c r="D835" s="568"/>
      <c r="E835" s="568"/>
      <c r="G835" s="568"/>
      <c r="H835" s="568"/>
    </row>
    <row r="836" spans="1:8">
      <c r="A836" s="568"/>
      <c r="B836" s="568"/>
      <c r="D836" s="568"/>
      <c r="E836" s="568"/>
      <c r="G836" s="568"/>
      <c r="H836" s="568"/>
    </row>
    <row r="837" spans="1:8">
      <c r="A837" s="568"/>
      <c r="B837" s="568"/>
      <c r="D837" s="568"/>
      <c r="E837" s="568"/>
      <c r="G837" s="568"/>
      <c r="H837" s="568"/>
    </row>
    <row r="838" spans="1:8">
      <c r="A838" s="568"/>
      <c r="B838" s="568"/>
      <c r="D838" s="568"/>
      <c r="E838" s="568"/>
      <c r="G838" s="568"/>
      <c r="H838" s="568"/>
    </row>
    <row r="839" spans="1:8">
      <c r="A839" s="568"/>
      <c r="B839" s="568"/>
      <c r="D839" s="568"/>
      <c r="E839" s="568"/>
      <c r="G839" s="568"/>
      <c r="H839" s="568"/>
    </row>
    <row r="840" spans="1:8">
      <c r="A840" s="568"/>
      <c r="B840" s="568"/>
      <c r="D840" s="568"/>
      <c r="E840" s="568"/>
      <c r="G840" s="568"/>
      <c r="H840" s="568"/>
    </row>
    <row r="841" spans="1:8">
      <c r="A841" s="568"/>
      <c r="B841" s="568"/>
      <c r="D841" s="568"/>
      <c r="E841" s="568"/>
      <c r="G841" s="568"/>
      <c r="H841" s="568"/>
    </row>
    <row r="842" spans="1:8">
      <c r="A842" s="568"/>
      <c r="B842" s="568"/>
      <c r="D842" s="568"/>
      <c r="E842" s="568"/>
      <c r="G842" s="568"/>
      <c r="H842" s="568"/>
    </row>
    <row r="843" spans="1:8">
      <c r="A843" s="568"/>
      <c r="B843" s="568"/>
      <c r="D843" s="568"/>
      <c r="E843" s="568"/>
      <c r="G843" s="568"/>
      <c r="H843" s="568"/>
    </row>
    <row r="844" spans="1:8">
      <c r="A844" s="568"/>
      <c r="B844" s="568"/>
      <c r="D844" s="568"/>
      <c r="E844" s="568"/>
      <c r="G844" s="568"/>
      <c r="H844" s="568"/>
    </row>
    <row r="845" spans="1:8">
      <c r="A845" s="568"/>
      <c r="B845" s="568"/>
      <c r="D845" s="568"/>
      <c r="E845" s="568"/>
      <c r="G845" s="568"/>
      <c r="H845" s="568"/>
    </row>
    <row r="846" spans="1:8">
      <c r="A846" s="568"/>
      <c r="B846" s="568"/>
      <c r="D846" s="568"/>
      <c r="E846" s="568"/>
      <c r="G846" s="568"/>
      <c r="H846" s="568"/>
    </row>
    <row r="847" spans="1:8">
      <c r="A847" s="568"/>
      <c r="B847" s="568"/>
      <c r="D847" s="568"/>
      <c r="E847" s="568"/>
      <c r="G847" s="568"/>
      <c r="H847" s="568"/>
    </row>
    <row r="848" spans="1:8">
      <c r="A848" s="568"/>
      <c r="B848" s="568"/>
      <c r="D848" s="568"/>
      <c r="E848" s="568"/>
      <c r="G848" s="568"/>
      <c r="H848" s="568"/>
    </row>
    <row r="849" spans="1:8">
      <c r="A849" s="568"/>
      <c r="B849" s="568"/>
      <c r="D849" s="568"/>
      <c r="E849" s="568"/>
      <c r="G849" s="568"/>
      <c r="H849" s="568"/>
    </row>
    <row r="850" spans="1:8">
      <c r="A850" s="568"/>
      <c r="B850" s="568"/>
      <c r="D850" s="568"/>
      <c r="E850" s="568"/>
      <c r="G850" s="568"/>
      <c r="H850" s="568"/>
    </row>
    <row r="851" spans="1:8">
      <c r="A851" s="568"/>
      <c r="B851" s="568"/>
      <c r="D851" s="568"/>
      <c r="E851" s="568"/>
      <c r="G851" s="568"/>
      <c r="H851" s="568"/>
    </row>
    <row r="852" spans="1:8">
      <c r="A852" s="568"/>
      <c r="B852" s="568"/>
      <c r="D852" s="568"/>
      <c r="E852" s="568"/>
      <c r="G852" s="568"/>
      <c r="H852" s="568"/>
    </row>
    <row r="853" spans="1:8">
      <c r="A853" s="568"/>
      <c r="B853" s="568"/>
      <c r="D853" s="568"/>
      <c r="E853" s="568"/>
      <c r="G853" s="568"/>
      <c r="H853" s="568"/>
    </row>
    <row r="854" spans="1:8">
      <c r="A854" s="568"/>
      <c r="B854" s="568"/>
      <c r="D854" s="568"/>
      <c r="E854" s="568"/>
      <c r="G854" s="568"/>
      <c r="H854" s="568"/>
    </row>
    <row r="855" spans="1:8">
      <c r="A855" s="568"/>
      <c r="B855" s="568"/>
      <c r="D855" s="568"/>
      <c r="E855" s="568"/>
      <c r="G855" s="568"/>
      <c r="H855" s="568"/>
    </row>
    <row r="856" spans="1:8">
      <c r="A856" s="568"/>
      <c r="B856" s="568"/>
      <c r="D856" s="568"/>
      <c r="E856" s="568"/>
      <c r="G856" s="568"/>
      <c r="H856" s="568"/>
    </row>
    <row r="857" spans="1:8">
      <c r="A857" s="568"/>
      <c r="B857" s="568"/>
      <c r="D857" s="568"/>
      <c r="E857" s="568"/>
      <c r="G857" s="568"/>
      <c r="H857" s="568"/>
    </row>
    <row r="858" spans="1:8">
      <c r="A858" s="568"/>
      <c r="B858" s="568"/>
      <c r="D858" s="568"/>
      <c r="E858" s="568"/>
      <c r="G858" s="568"/>
      <c r="H858" s="568"/>
    </row>
    <row r="859" spans="1:8">
      <c r="A859" s="568"/>
      <c r="B859" s="568"/>
      <c r="D859" s="568"/>
      <c r="E859" s="568"/>
      <c r="G859" s="568"/>
      <c r="H859" s="568"/>
    </row>
    <row r="860" spans="1:8">
      <c r="A860" s="568"/>
      <c r="B860" s="568"/>
      <c r="D860" s="568"/>
      <c r="E860" s="568"/>
      <c r="G860" s="568"/>
      <c r="H860" s="568"/>
    </row>
    <row r="861" spans="1:8">
      <c r="A861" s="568"/>
      <c r="B861" s="568"/>
      <c r="D861" s="568"/>
      <c r="E861" s="568"/>
      <c r="G861" s="568"/>
      <c r="H861" s="568"/>
    </row>
    <row r="862" spans="1:8">
      <c r="A862" s="568"/>
      <c r="B862" s="568"/>
      <c r="D862" s="568"/>
      <c r="E862" s="568"/>
      <c r="G862" s="568"/>
      <c r="H862" s="568"/>
    </row>
    <row r="863" spans="1:8">
      <c r="A863" s="568"/>
      <c r="B863" s="568"/>
      <c r="D863" s="568"/>
      <c r="E863" s="568"/>
      <c r="G863" s="568"/>
      <c r="H863" s="568"/>
    </row>
    <row r="864" spans="1:8">
      <c r="A864" s="568"/>
      <c r="B864" s="568"/>
      <c r="D864" s="568"/>
      <c r="E864" s="568"/>
      <c r="G864" s="568"/>
      <c r="H864" s="568"/>
    </row>
    <row r="865" spans="1:8">
      <c r="A865" s="568"/>
      <c r="B865" s="568"/>
      <c r="D865" s="568"/>
      <c r="E865" s="568"/>
      <c r="G865" s="568"/>
      <c r="H865" s="568"/>
    </row>
    <row r="866" spans="1:8">
      <c r="A866" s="568"/>
      <c r="B866" s="568"/>
      <c r="D866" s="568"/>
      <c r="E866" s="568"/>
      <c r="G866" s="568"/>
      <c r="H866" s="568"/>
    </row>
    <row r="867" spans="1:8">
      <c r="A867" s="568"/>
      <c r="B867" s="568"/>
      <c r="D867" s="568"/>
      <c r="E867" s="568"/>
      <c r="G867" s="568"/>
      <c r="H867" s="568"/>
    </row>
    <row r="868" spans="1:8">
      <c r="A868" s="568"/>
      <c r="B868" s="568"/>
      <c r="D868" s="568"/>
      <c r="E868" s="568"/>
      <c r="G868" s="568"/>
      <c r="H868" s="568"/>
    </row>
    <row r="869" spans="1:8">
      <c r="A869" s="568"/>
      <c r="B869" s="568"/>
      <c r="D869" s="568"/>
      <c r="E869" s="568"/>
      <c r="G869" s="568"/>
      <c r="H869" s="568"/>
    </row>
    <row r="870" spans="1:8">
      <c r="A870" s="568"/>
      <c r="B870" s="568"/>
      <c r="D870" s="568"/>
      <c r="E870" s="568"/>
      <c r="G870" s="568"/>
      <c r="H870" s="568"/>
    </row>
    <row r="871" spans="1:8">
      <c r="A871" s="568"/>
      <c r="B871" s="568"/>
      <c r="D871" s="568"/>
      <c r="E871" s="568"/>
      <c r="G871" s="568"/>
      <c r="H871" s="568"/>
    </row>
    <row r="872" spans="1:8">
      <c r="A872" s="568"/>
      <c r="B872" s="568"/>
      <c r="D872" s="568"/>
      <c r="E872" s="568"/>
      <c r="G872" s="568"/>
      <c r="H872" s="568"/>
    </row>
    <row r="873" spans="1:8">
      <c r="A873" s="568"/>
      <c r="B873" s="568"/>
      <c r="D873" s="568"/>
      <c r="E873" s="568"/>
      <c r="G873" s="568"/>
      <c r="H873" s="568"/>
    </row>
    <row r="874" spans="1:8">
      <c r="A874" s="568"/>
      <c r="B874" s="568"/>
      <c r="D874" s="568"/>
      <c r="E874" s="568"/>
      <c r="G874" s="568"/>
      <c r="H874" s="568"/>
    </row>
    <row r="875" spans="1:8">
      <c r="A875" s="568"/>
      <c r="B875" s="568"/>
      <c r="D875" s="568"/>
      <c r="E875" s="568"/>
      <c r="G875" s="568"/>
      <c r="H875" s="568"/>
    </row>
    <row r="876" spans="1:8">
      <c r="A876" s="568"/>
      <c r="B876" s="568"/>
      <c r="D876" s="568"/>
      <c r="E876" s="568"/>
      <c r="G876" s="568"/>
      <c r="H876" s="568"/>
    </row>
    <row r="877" spans="1:8">
      <c r="A877" s="568"/>
      <c r="B877" s="568"/>
      <c r="D877" s="568"/>
      <c r="E877" s="568"/>
      <c r="G877" s="568"/>
      <c r="H877" s="568"/>
    </row>
    <row r="878" spans="1:8">
      <c r="A878" s="568"/>
      <c r="B878" s="568"/>
      <c r="D878" s="568"/>
      <c r="E878" s="568"/>
      <c r="G878" s="568"/>
      <c r="H878" s="568"/>
    </row>
    <row r="879" spans="1:8">
      <c r="A879" s="568"/>
      <c r="B879" s="568"/>
      <c r="D879" s="568"/>
      <c r="E879" s="568"/>
      <c r="G879" s="568"/>
      <c r="H879" s="568"/>
    </row>
    <row r="880" spans="1:8">
      <c r="A880" s="568"/>
      <c r="B880" s="568"/>
      <c r="D880" s="568"/>
      <c r="E880" s="568"/>
      <c r="G880" s="568"/>
      <c r="H880" s="568"/>
    </row>
    <row r="881" spans="1:8">
      <c r="A881" s="568"/>
      <c r="B881" s="568"/>
      <c r="D881" s="568"/>
      <c r="E881" s="568"/>
      <c r="G881" s="568"/>
      <c r="H881" s="568"/>
    </row>
    <row r="882" spans="1:8">
      <c r="A882" s="568"/>
      <c r="B882" s="568"/>
      <c r="D882" s="568"/>
      <c r="E882" s="568"/>
      <c r="G882" s="568"/>
      <c r="H882" s="568"/>
    </row>
    <row r="883" spans="1:8">
      <c r="A883" s="568"/>
      <c r="B883" s="568"/>
      <c r="D883" s="568"/>
      <c r="E883" s="568"/>
      <c r="G883" s="568"/>
      <c r="H883" s="568"/>
    </row>
    <row r="884" spans="1:8">
      <c r="A884" s="568"/>
      <c r="B884" s="568"/>
      <c r="D884" s="568"/>
      <c r="E884" s="568"/>
      <c r="G884" s="568"/>
      <c r="H884" s="568"/>
    </row>
    <row r="885" spans="1:8">
      <c r="A885" s="568"/>
      <c r="B885" s="568"/>
      <c r="D885" s="568"/>
      <c r="E885" s="568"/>
      <c r="G885" s="568"/>
      <c r="H885" s="568"/>
    </row>
    <row r="886" spans="1:8">
      <c r="A886" s="568"/>
      <c r="B886" s="568"/>
      <c r="D886" s="568"/>
      <c r="E886" s="568"/>
      <c r="G886" s="568"/>
      <c r="H886" s="568"/>
    </row>
    <row r="887" spans="1:8">
      <c r="A887" s="568"/>
      <c r="B887" s="568"/>
      <c r="D887" s="568"/>
      <c r="E887" s="568"/>
      <c r="G887" s="568"/>
      <c r="H887" s="568"/>
    </row>
    <row r="888" spans="1:8">
      <c r="A888" s="568"/>
      <c r="B888" s="568"/>
      <c r="D888" s="568"/>
      <c r="E888" s="568"/>
      <c r="G888" s="568"/>
      <c r="H888" s="568"/>
    </row>
    <row r="889" spans="1:8">
      <c r="A889" s="568"/>
      <c r="B889" s="568"/>
      <c r="D889" s="568"/>
      <c r="E889" s="568"/>
      <c r="G889" s="568"/>
      <c r="H889" s="568"/>
    </row>
    <row r="890" spans="1:8">
      <c r="A890" s="568"/>
      <c r="B890" s="568"/>
      <c r="D890" s="568"/>
      <c r="E890" s="568"/>
      <c r="G890" s="568"/>
      <c r="H890" s="568"/>
    </row>
    <row r="891" spans="1:8">
      <c r="A891" s="568"/>
      <c r="B891" s="568"/>
      <c r="D891" s="568"/>
      <c r="E891" s="568"/>
      <c r="G891" s="568"/>
      <c r="H891" s="568"/>
    </row>
    <row r="892" spans="1:8">
      <c r="A892" s="568"/>
      <c r="B892" s="568"/>
      <c r="D892" s="568"/>
      <c r="E892" s="568"/>
      <c r="G892" s="568"/>
      <c r="H892" s="568"/>
    </row>
    <row r="893" spans="1:8">
      <c r="A893" s="568"/>
      <c r="B893" s="568"/>
      <c r="D893" s="568"/>
      <c r="E893" s="568"/>
      <c r="G893" s="568"/>
      <c r="H893" s="568"/>
    </row>
    <row r="894" spans="1:8">
      <c r="A894" s="568"/>
      <c r="B894" s="568"/>
      <c r="D894" s="568"/>
      <c r="E894" s="568"/>
      <c r="G894" s="568"/>
      <c r="H894" s="568"/>
    </row>
    <row r="895" spans="1:8">
      <c r="A895" s="568"/>
      <c r="B895" s="568"/>
      <c r="D895" s="568"/>
      <c r="E895" s="568"/>
      <c r="G895" s="568"/>
      <c r="H895" s="568"/>
    </row>
    <row r="896" spans="1:8">
      <c r="A896" s="568"/>
      <c r="B896" s="568"/>
      <c r="D896" s="568"/>
      <c r="E896" s="568"/>
      <c r="G896" s="568"/>
      <c r="H896" s="568"/>
    </row>
    <row r="897" spans="1:8">
      <c r="A897" s="568"/>
      <c r="B897" s="568"/>
      <c r="D897" s="568"/>
      <c r="E897" s="568"/>
      <c r="G897" s="568"/>
      <c r="H897" s="568"/>
    </row>
    <row r="898" spans="1:8">
      <c r="A898" s="568"/>
      <c r="B898" s="568"/>
      <c r="D898" s="568"/>
      <c r="E898" s="568"/>
      <c r="G898" s="568"/>
      <c r="H898" s="568"/>
    </row>
    <row r="899" spans="1:8">
      <c r="A899" s="568"/>
      <c r="B899" s="568"/>
      <c r="D899" s="568"/>
      <c r="E899" s="568"/>
      <c r="G899" s="568"/>
      <c r="H899" s="568"/>
    </row>
    <row r="900" spans="1:8">
      <c r="A900" s="568"/>
      <c r="B900" s="568"/>
      <c r="D900" s="568"/>
      <c r="E900" s="568"/>
      <c r="G900" s="568"/>
      <c r="H900" s="568"/>
    </row>
    <row r="901" spans="1:8">
      <c r="A901" s="568"/>
      <c r="B901" s="568"/>
      <c r="D901" s="568"/>
      <c r="E901" s="568"/>
      <c r="G901" s="568"/>
      <c r="H901" s="568"/>
    </row>
    <row r="902" spans="1:8">
      <c r="A902" s="568"/>
      <c r="B902" s="568"/>
      <c r="D902" s="568"/>
      <c r="E902" s="568"/>
      <c r="G902" s="568"/>
      <c r="H902" s="568"/>
    </row>
    <row r="903" spans="1:8">
      <c r="A903" s="568"/>
      <c r="B903" s="568"/>
      <c r="D903" s="568"/>
      <c r="E903" s="568"/>
      <c r="G903" s="568"/>
      <c r="H903" s="568"/>
    </row>
    <row r="904" spans="1:8">
      <c r="A904" s="568"/>
      <c r="B904" s="568"/>
      <c r="D904" s="568"/>
      <c r="E904" s="568"/>
      <c r="G904" s="568"/>
      <c r="H904" s="568"/>
    </row>
    <row r="905" spans="1:8">
      <c r="A905" s="568"/>
      <c r="B905" s="568"/>
      <c r="D905" s="568"/>
      <c r="E905" s="568"/>
      <c r="G905" s="568"/>
      <c r="H905" s="568"/>
    </row>
    <row r="906" spans="1:8">
      <c r="A906" s="568"/>
      <c r="B906" s="568"/>
      <c r="D906" s="568"/>
      <c r="E906" s="568"/>
      <c r="G906" s="568"/>
      <c r="H906" s="568"/>
    </row>
    <row r="907" spans="1:8">
      <c r="A907" s="568"/>
      <c r="B907" s="568"/>
      <c r="D907" s="568"/>
      <c r="E907" s="568"/>
      <c r="G907" s="568"/>
      <c r="H907" s="568"/>
    </row>
    <row r="908" spans="1:8">
      <c r="A908" s="568"/>
      <c r="B908" s="568"/>
      <c r="D908" s="568"/>
      <c r="E908" s="568"/>
      <c r="G908" s="568"/>
      <c r="H908" s="568"/>
    </row>
    <row r="909" spans="1:8">
      <c r="A909" s="568"/>
      <c r="B909" s="568"/>
      <c r="D909" s="568"/>
      <c r="E909" s="568"/>
      <c r="G909" s="568"/>
      <c r="H909" s="568"/>
    </row>
    <row r="910" spans="1:8">
      <c r="A910" s="568"/>
      <c r="B910" s="568"/>
      <c r="D910" s="568"/>
      <c r="E910" s="568"/>
      <c r="G910" s="568"/>
      <c r="H910" s="568"/>
    </row>
    <row r="911" spans="1:8">
      <c r="A911" s="568"/>
      <c r="B911" s="568"/>
      <c r="D911" s="568"/>
      <c r="E911" s="568"/>
      <c r="G911" s="568"/>
      <c r="H911" s="568"/>
    </row>
    <row r="912" spans="1:8">
      <c r="A912" s="568"/>
      <c r="B912" s="568"/>
      <c r="D912" s="568"/>
      <c r="E912" s="568"/>
      <c r="G912" s="568"/>
      <c r="H912" s="568"/>
    </row>
    <row r="913" spans="1:8">
      <c r="A913" s="568"/>
      <c r="B913" s="568"/>
      <c r="D913" s="568"/>
      <c r="E913" s="568"/>
      <c r="G913" s="568"/>
      <c r="H913" s="568"/>
    </row>
    <row r="914" spans="1:8">
      <c r="A914" s="568"/>
      <c r="B914" s="568"/>
      <c r="D914" s="568"/>
      <c r="E914" s="568"/>
      <c r="G914" s="568"/>
      <c r="H914" s="568"/>
    </row>
    <row r="915" spans="1:8">
      <c r="A915" s="568"/>
      <c r="B915" s="568"/>
      <c r="D915" s="568"/>
      <c r="E915" s="568"/>
      <c r="G915" s="568"/>
      <c r="H915" s="568"/>
    </row>
    <row r="916" spans="1:8">
      <c r="A916" s="568"/>
      <c r="B916" s="568"/>
      <c r="D916" s="568"/>
      <c r="E916" s="568"/>
      <c r="G916" s="568"/>
      <c r="H916" s="568"/>
    </row>
    <row r="917" spans="1:8">
      <c r="A917" s="568"/>
      <c r="B917" s="568"/>
      <c r="D917" s="568"/>
      <c r="E917" s="568"/>
      <c r="G917" s="568"/>
      <c r="H917" s="568"/>
    </row>
    <row r="918" spans="1:8">
      <c r="A918" s="568"/>
      <c r="B918" s="568"/>
      <c r="D918" s="568"/>
      <c r="E918" s="568"/>
      <c r="G918" s="568"/>
      <c r="H918" s="568"/>
    </row>
    <row r="919" spans="1:8">
      <c r="A919" s="568"/>
      <c r="B919" s="568"/>
      <c r="D919" s="568"/>
      <c r="E919" s="568"/>
      <c r="G919" s="568"/>
      <c r="H919" s="568"/>
    </row>
    <row r="920" spans="1:8">
      <c r="A920" s="568"/>
      <c r="B920" s="568"/>
      <c r="D920" s="568"/>
      <c r="E920" s="568"/>
      <c r="G920" s="568"/>
      <c r="H920" s="568"/>
    </row>
    <row r="921" spans="1:8">
      <c r="A921" s="568"/>
      <c r="B921" s="568"/>
      <c r="D921" s="568"/>
      <c r="E921" s="568"/>
      <c r="G921" s="568"/>
      <c r="H921" s="568"/>
    </row>
    <row r="922" spans="1:8">
      <c r="A922" s="568"/>
      <c r="B922" s="568"/>
      <c r="D922" s="568"/>
      <c r="E922" s="568"/>
      <c r="G922" s="568"/>
      <c r="H922" s="568"/>
    </row>
    <row r="923" spans="1:8">
      <c r="A923" s="568"/>
      <c r="B923" s="568"/>
      <c r="D923" s="568"/>
      <c r="E923" s="568"/>
      <c r="G923" s="568"/>
      <c r="H923" s="568"/>
    </row>
    <row r="924" spans="1:8">
      <c r="A924" s="568"/>
      <c r="B924" s="568"/>
      <c r="D924" s="568"/>
      <c r="E924" s="568"/>
      <c r="G924" s="568"/>
      <c r="H924" s="568"/>
    </row>
    <row r="925" spans="1:8">
      <c r="A925" s="568"/>
      <c r="B925" s="568"/>
      <c r="D925" s="568"/>
      <c r="E925" s="568"/>
      <c r="G925" s="568"/>
      <c r="H925" s="568"/>
    </row>
    <row r="926" spans="1:8">
      <c r="A926" s="568"/>
      <c r="B926" s="568"/>
      <c r="D926" s="568"/>
      <c r="E926" s="568"/>
      <c r="G926" s="568"/>
      <c r="H926" s="568"/>
    </row>
    <row r="927" spans="1:8">
      <c r="A927" s="568"/>
      <c r="B927" s="568"/>
      <c r="D927" s="568"/>
      <c r="E927" s="568"/>
      <c r="G927" s="568"/>
      <c r="H927" s="568"/>
    </row>
    <row r="928" spans="1:8">
      <c r="A928" s="568"/>
      <c r="B928" s="568"/>
      <c r="D928" s="568"/>
      <c r="E928" s="568"/>
      <c r="G928" s="568"/>
      <c r="H928" s="568"/>
    </row>
    <row r="929" spans="1:8">
      <c r="A929" s="568"/>
      <c r="B929" s="568"/>
      <c r="D929" s="568"/>
      <c r="E929" s="568"/>
      <c r="G929" s="568"/>
      <c r="H929" s="568"/>
    </row>
    <row r="930" spans="1:8">
      <c r="A930" s="568"/>
      <c r="B930" s="568"/>
      <c r="D930" s="568"/>
      <c r="E930" s="568"/>
      <c r="G930" s="568"/>
      <c r="H930" s="568"/>
    </row>
    <row r="931" spans="1:8">
      <c r="A931" s="568"/>
      <c r="B931" s="568"/>
      <c r="D931" s="568"/>
      <c r="E931" s="568"/>
      <c r="G931" s="568"/>
      <c r="H931" s="568"/>
    </row>
    <row r="932" spans="1:8">
      <c r="A932" s="568"/>
      <c r="B932" s="568"/>
      <c r="D932" s="568"/>
      <c r="E932" s="568"/>
      <c r="G932" s="568"/>
      <c r="H932" s="568"/>
    </row>
    <row r="933" spans="1:8">
      <c r="A933" s="568"/>
      <c r="B933" s="568"/>
      <c r="D933" s="568"/>
      <c r="E933" s="568"/>
      <c r="G933" s="568"/>
      <c r="H933" s="568"/>
    </row>
    <row r="934" spans="1:8">
      <c r="A934" s="568"/>
      <c r="B934" s="568"/>
      <c r="D934" s="568"/>
      <c r="E934" s="568"/>
      <c r="G934" s="568"/>
      <c r="H934" s="568"/>
    </row>
    <row r="935" spans="1:8">
      <c r="A935" s="568"/>
      <c r="B935" s="568"/>
      <c r="D935" s="568"/>
      <c r="E935" s="568"/>
      <c r="G935" s="568"/>
      <c r="H935" s="568"/>
    </row>
    <row r="936" spans="1:8">
      <c r="A936" s="568"/>
      <c r="B936" s="568"/>
      <c r="D936" s="568"/>
      <c r="E936" s="568"/>
      <c r="G936" s="568"/>
      <c r="H936" s="568"/>
    </row>
    <row r="937" spans="1:8">
      <c r="A937" s="568"/>
      <c r="B937" s="568"/>
      <c r="D937" s="568"/>
      <c r="E937" s="568"/>
      <c r="G937" s="568"/>
      <c r="H937" s="568"/>
    </row>
    <row r="938" spans="1:8">
      <c r="A938" s="568"/>
      <c r="B938" s="568"/>
      <c r="D938" s="568"/>
      <c r="E938" s="568"/>
      <c r="G938" s="568"/>
      <c r="H938" s="568"/>
    </row>
    <row r="939" spans="1:8">
      <c r="A939" s="568"/>
      <c r="B939" s="568"/>
      <c r="D939" s="568"/>
      <c r="E939" s="568"/>
      <c r="G939" s="568"/>
      <c r="H939" s="568"/>
    </row>
    <row r="940" spans="1:8">
      <c r="A940" s="568"/>
      <c r="B940" s="568"/>
      <c r="D940" s="568"/>
      <c r="E940" s="568"/>
      <c r="G940" s="568"/>
      <c r="H940" s="568"/>
    </row>
    <row r="941" spans="1:8">
      <c r="A941" s="568"/>
      <c r="B941" s="568"/>
      <c r="D941" s="568"/>
      <c r="E941" s="568"/>
      <c r="G941" s="568"/>
      <c r="H941" s="568"/>
    </row>
    <row r="942" spans="1:8">
      <c r="A942" s="568"/>
      <c r="B942" s="568"/>
      <c r="D942" s="568"/>
      <c r="E942" s="568"/>
      <c r="G942" s="568"/>
      <c r="H942" s="568"/>
    </row>
    <row r="943" spans="1:8">
      <c r="A943" s="568"/>
      <c r="B943" s="568"/>
      <c r="D943" s="568"/>
      <c r="E943" s="568"/>
      <c r="G943" s="568"/>
      <c r="H943" s="568"/>
    </row>
    <row r="944" spans="1:8">
      <c r="A944" s="568"/>
      <c r="B944" s="568"/>
      <c r="D944" s="568"/>
      <c r="E944" s="568"/>
      <c r="G944" s="568"/>
      <c r="H944" s="568"/>
    </row>
    <row r="945" spans="1:8">
      <c r="A945" s="568"/>
      <c r="B945" s="568"/>
      <c r="D945" s="568"/>
      <c r="E945" s="568"/>
      <c r="G945" s="568"/>
      <c r="H945" s="568"/>
    </row>
    <row r="946" spans="1:8">
      <c r="A946" s="568"/>
      <c r="B946" s="568"/>
      <c r="D946" s="568"/>
      <c r="E946" s="568"/>
      <c r="G946" s="568"/>
      <c r="H946" s="568"/>
    </row>
    <row r="947" spans="1:8">
      <c r="A947" s="568"/>
      <c r="B947" s="568"/>
      <c r="D947" s="568"/>
      <c r="E947" s="568"/>
      <c r="G947" s="568"/>
      <c r="H947" s="568"/>
    </row>
    <row r="948" spans="1:8">
      <c r="A948" s="568"/>
      <c r="B948" s="568"/>
      <c r="D948" s="568"/>
      <c r="E948" s="568"/>
      <c r="G948" s="568"/>
      <c r="H948" s="568"/>
    </row>
    <row r="949" spans="1:8">
      <c r="A949" s="568"/>
      <c r="B949" s="568"/>
      <c r="D949" s="568"/>
      <c r="E949" s="568"/>
      <c r="G949" s="568"/>
      <c r="H949" s="568"/>
    </row>
    <row r="950" spans="1:8">
      <c r="A950" s="568"/>
      <c r="B950" s="568"/>
      <c r="D950" s="568"/>
      <c r="E950" s="568"/>
      <c r="G950" s="568"/>
      <c r="H950" s="568"/>
    </row>
    <row r="951" spans="1:8">
      <c r="A951" s="568"/>
      <c r="B951" s="568"/>
      <c r="D951" s="568"/>
      <c r="E951" s="568"/>
      <c r="G951" s="568"/>
      <c r="H951" s="568"/>
    </row>
    <row r="952" spans="1:8">
      <c r="A952" s="568"/>
      <c r="B952" s="568"/>
      <c r="D952" s="568"/>
      <c r="E952" s="568"/>
      <c r="G952" s="568"/>
      <c r="H952" s="568"/>
    </row>
    <row r="953" spans="1:8">
      <c r="A953" s="568"/>
      <c r="B953" s="568"/>
      <c r="D953" s="568"/>
      <c r="E953" s="568"/>
      <c r="G953" s="568"/>
      <c r="H953" s="568"/>
    </row>
    <row r="954" spans="1:8">
      <c r="A954" s="568"/>
      <c r="B954" s="568"/>
      <c r="D954" s="568"/>
      <c r="E954" s="568"/>
      <c r="G954" s="568"/>
      <c r="H954" s="568"/>
    </row>
    <row r="955" spans="1:8">
      <c r="A955" s="568"/>
      <c r="B955" s="568"/>
      <c r="D955" s="568"/>
      <c r="E955" s="568"/>
      <c r="G955" s="568"/>
      <c r="H955" s="568"/>
    </row>
    <row r="956" spans="1:8">
      <c r="A956" s="568"/>
      <c r="B956" s="568"/>
      <c r="D956" s="568"/>
      <c r="E956" s="568"/>
      <c r="G956" s="568"/>
      <c r="H956" s="568"/>
    </row>
    <row r="957" spans="1:8">
      <c r="A957" s="568"/>
      <c r="B957" s="568"/>
      <c r="D957" s="568"/>
      <c r="E957" s="568"/>
      <c r="G957" s="568"/>
      <c r="H957" s="568"/>
    </row>
    <row r="958" spans="1:8">
      <c r="A958" s="568"/>
      <c r="B958" s="568"/>
      <c r="D958" s="568"/>
      <c r="E958" s="568"/>
      <c r="G958" s="568"/>
      <c r="H958" s="568"/>
    </row>
    <row r="959" spans="1:8">
      <c r="A959" s="568"/>
      <c r="B959" s="568"/>
      <c r="D959" s="568"/>
      <c r="E959" s="568"/>
      <c r="G959" s="568"/>
      <c r="H959" s="568"/>
    </row>
    <row r="960" spans="1:8">
      <c r="A960" s="568"/>
      <c r="B960" s="568"/>
      <c r="D960" s="568"/>
      <c r="E960" s="568"/>
      <c r="G960" s="568"/>
      <c r="H960" s="568"/>
    </row>
    <row r="961" spans="1:8">
      <c r="A961" s="568"/>
      <c r="B961" s="568"/>
      <c r="D961" s="568"/>
      <c r="E961" s="568"/>
      <c r="G961" s="568"/>
      <c r="H961" s="568"/>
    </row>
    <row r="962" spans="1:8">
      <c r="A962" s="568"/>
      <c r="B962" s="568"/>
      <c r="D962" s="568"/>
      <c r="E962" s="568"/>
      <c r="G962" s="568"/>
      <c r="H962" s="568"/>
    </row>
    <row r="963" spans="1:8">
      <c r="A963" s="568"/>
      <c r="B963" s="568"/>
      <c r="D963" s="568"/>
      <c r="E963" s="568"/>
      <c r="G963" s="568"/>
      <c r="H963" s="568"/>
    </row>
    <row r="964" spans="1:8">
      <c r="A964" s="568"/>
      <c r="B964" s="568"/>
      <c r="D964" s="568"/>
      <c r="E964" s="568"/>
      <c r="G964" s="568"/>
      <c r="H964" s="568"/>
    </row>
    <row r="965" spans="1:8">
      <c r="A965" s="568"/>
      <c r="B965" s="568"/>
      <c r="D965" s="568"/>
      <c r="E965" s="568"/>
      <c r="G965" s="568"/>
      <c r="H965" s="568"/>
    </row>
    <row r="966" spans="1:8">
      <c r="A966" s="568"/>
      <c r="B966" s="568"/>
      <c r="D966" s="568"/>
      <c r="E966" s="568"/>
      <c r="G966" s="568"/>
      <c r="H966" s="568"/>
    </row>
    <row r="967" spans="1:8">
      <c r="A967" s="568"/>
      <c r="B967" s="568"/>
      <c r="D967" s="568"/>
      <c r="E967" s="568"/>
      <c r="G967" s="568"/>
      <c r="H967" s="568"/>
    </row>
    <row r="968" spans="1:8">
      <c r="A968" s="568"/>
      <c r="B968" s="568"/>
      <c r="D968" s="568"/>
      <c r="E968" s="568"/>
      <c r="G968" s="568"/>
      <c r="H968" s="568"/>
    </row>
    <row r="969" spans="1:8">
      <c r="A969" s="568"/>
      <c r="B969" s="568"/>
      <c r="D969" s="568"/>
      <c r="E969" s="568"/>
      <c r="G969" s="568"/>
      <c r="H969" s="568"/>
    </row>
    <row r="970" spans="1:8">
      <c r="A970" s="568"/>
      <c r="B970" s="568"/>
      <c r="D970" s="568"/>
      <c r="E970" s="568"/>
      <c r="G970" s="568"/>
      <c r="H970" s="568"/>
    </row>
    <row r="971" spans="1:8">
      <c r="A971" s="568"/>
      <c r="B971" s="568"/>
      <c r="D971" s="568"/>
      <c r="E971" s="568"/>
      <c r="G971" s="568"/>
      <c r="H971" s="568"/>
    </row>
    <row r="972" spans="1:8">
      <c r="A972" s="568"/>
      <c r="B972" s="568"/>
      <c r="D972" s="568"/>
      <c r="E972" s="568"/>
      <c r="G972" s="568"/>
      <c r="H972" s="568"/>
    </row>
    <row r="973" spans="1:8">
      <c r="A973" s="568"/>
      <c r="B973" s="568"/>
      <c r="D973" s="568"/>
      <c r="E973" s="568"/>
      <c r="G973" s="568"/>
      <c r="H973" s="568"/>
    </row>
    <row r="974" spans="1:8">
      <c r="A974" s="568"/>
      <c r="B974" s="568"/>
      <c r="D974" s="568"/>
      <c r="E974" s="568"/>
      <c r="G974" s="568"/>
      <c r="H974" s="568"/>
    </row>
    <row r="975" spans="1:8">
      <c r="A975" s="568"/>
      <c r="B975" s="568"/>
      <c r="D975" s="568"/>
      <c r="E975" s="568"/>
      <c r="G975" s="568"/>
      <c r="H975" s="568"/>
    </row>
    <row r="976" spans="1:8">
      <c r="A976" s="568"/>
      <c r="B976" s="568"/>
      <c r="D976" s="568"/>
      <c r="E976" s="568"/>
      <c r="G976" s="568"/>
      <c r="H976" s="568"/>
    </row>
    <row r="977" spans="1:8">
      <c r="A977" s="568"/>
      <c r="B977" s="568"/>
      <c r="D977" s="568"/>
      <c r="E977" s="568"/>
      <c r="G977" s="568"/>
      <c r="H977" s="568"/>
    </row>
    <row r="978" spans="1:8">
      <c r="A978" s="568"/>
      <c r="B978" s="568"/>
      <c r="D978" s="568"/>
      <c r="E978" s="568"/>
      <c r="G978" s="568"/>
      <c r="H978" s="568"/>
    </row>
    <row r="979" spans="1:8">
      <c r="A979" s="568"/>
      <c r="B979" s="568"/>
      <c r="D979" s="568"/>
      <c r="E979" s="568"/>
      <c r="G979" s="568"/>
      <c r="H979" s="568"/>
    </row>
    <row r="980" spans="1:8">
      <c r="A980" s="568"/>
      <c r="B980" s="568"/>
      <c r="D980" s="568"/>
      <c r="E980" s="568"/>
      <c r="G980" s="568"/>
      <c r="H980" s="568"/>
    </row>
    <row r="981" spans="1:8">
      <c r="A981" s="568"/>
      <c r="B981" s="568"/>
      <c r="D981" s="568"/>
      <c r="E981" s="568"/>
      <c r="G981" s="568"/>
      <c r="H981" s="568"/>
    </row>
    <row r="982" spans="1:8">
      <c r="A982" s="568"/>
      <c r="B982" s="568"/>
      <c r="D982" s="568"/>
      <c r="E982" s="568"/>
      <c r="G982" s="568"/>
      <c r="H982" s="568"/>
    </row>
    <row r="983" spans="1:8">
      <c r="A983" s="568"/>
      <c r="B983" s="568"/>
      <c r="D983" s="568"/>
      <c r="E983" s="568"/>
      <c r="G983" s="568"/>
      <c r="H983" s="568"/>
    </row>
    <row r="984" spans="1:8">
      <c r="A984" s="568"/>
      <c r="B984" s="568"/>
      <c r="D984" s="568"/>
      <c r="E984" s="568"/>
      <c r="G984" s="568"/>
      <c r="H984" s="568"/>
    </row>
    <row r="985" spans="1:8">
      <c r="A985" s="568"/>
      <c r="B985" s="568"/>
      <c r="D985" s="568"/>
      <c r="E985" s="568"/>
      <c r="G985" s="568"/>
      <c r="H985" s="568"/>
    </row>
    <row r="986" spans="1:8">
      <c r="A986" s="568"/>
      <c r="B986" s="568"/>
      <c r="D986" s="568"/>
      <c r="E986" s="568"/>
      <c r="G986" s="568"/>
      <c r="H986" s="568"/>
    </row>
    <row r="987" spans="1:8">
      <c r="A987" s="568"/>
      <c r="B987" s="568"/>
      <c r="D987" s="568"/>
      <c r="E987" s="568"/>
      <c r="G987" s="568"/>
      <c r="H987" s="568"/>
    </row>
    <row r="988" spans="1:8">
      <c r="A988" s="568"/>
      <c r="B988" s="568"/>
      <c r="D988" s="568"/>
      <c r="E988" s="568"/>
      <c r="G988" s="568"/>
      <c r="H988" s="568"/>
    </row>
    <row r="989" spans="1:8">
      <c r="A989" s="568"/>
      <c r="B989" s="568"/>
      <c r="D989" s="568"/>
      <c r="E989" s="568"/>
      <c r="G989" s="568"/>
      <c r="H989" s="568"/>
    </row>
    <row r="990" spans="1:8">
      <c r="A990" s="568"/>
      <c r="B990" s="568"/>
      <c r="D990" s="568"/>
      <c r="E990" s="568"/>
      <c r="G990" s="568"/>
      <c r="H990" s="568"/>
    </row>
    <row r="991" spans="1:8">
      <c r="A991" s="568"/>
      <c r="B991" s="568"/>
      <c r="D991" s="568"/>
      <c r="E991" s="568"/>
      <c r="G991" s="568"/>
      <c r="H991" s="568"/>
    </row>
    <row r="992" spans="1:8">
      <c r="A992" s="568"/>
      <c r="B992" s="568"/>
      <c r="D992" s="568"/>
      <c r="E992" s="568"/>
      <c r="G992" s="568"/>
      <c r="H992" s="568"/>
    </row>
    <row r="993" spans="1:8">
      <c r="A993" s="568"/>
      <c r="B993" s="568"/>
      <c r="D993" s="568"/>
      <c r="E993" s="568"/>
      <c r="G993" s="568"/>
      <c r="H993" s="568"/>
    </row>
    <row r="994" spans="1:8">
      <c r="A994" s="568"/>
      <c r="B994" s="568"/>
      <c r="D994" s="568"/>
      <c r="E994" s="568"/>
      <c r="G994" s="568"/>
      <c r="H994" s="568"/>
    </row>
    <row r="995" spans="1:8">
      <c r="A995" s="568"/>
      <c r="B995" s="568"/>
      <c r="D995" s="568"/>
      <c r="E995" s="568"/>
      <c r="G995" s="568"/>
      <c r="H995" s="568"/>
    </row>
    <row r="996" spans="1:8">
      <c r="A996" s="568"/>
      <c r="B996" s="568"/>
      <c r="D996" s="568"/>
      <c r="E996" s="568"/>
      <c r="G996" s="568"/>
      <c r="H996" s="568"/>
    </row>
    <row r="997" spans="1:8">
      <c r="A997" s="568"/>
      <c r="B997" s="568"/>
      <c r="D997" s="568"/>
      <c r="E997" s="568"/>
      <c r="G997" s="568"/>
      <c r="H997" s="568"/>
    </row>
    <row r="998" spans="1:8">
      <c r="A998" s="568"/>
      <c r="B998" s="568"/>
      <c r="D998" s="568"/>
      <c r="E998" s="568"/>
      <c r="G998" s="568"/>
      <c r="H998" s="568"/>
    </row>
    <row r="999" spans="1:8">
      <c r="A999" s="568"/>
      <c r="B999" s="568"/>
      <c r="D999" s="568"/>
      <c r="E999" s="568"/>
      <c r="G999" s="568"/>
      <c r="H999" s="568"/>
    </row>
    <row r="1000" spans="1:8">
      <c r="A1000" s="568"/>
      <c r="B1000" s="568"/>
      <c r="D1000" s="568"/>
      <c r="E1000" s="568"/>
      <c r="G1000" s="568"/>
      <c r="H1000" s="568"/>
    </row>
    <row r="1001" spans="1:8">
      <c r="A1001" s="568"/>
      <c r="B1001" s="568"/>
      <c r="D1001" s="568"/>
      <c r="E1001" s="568"/>
      <c r="G1001" s="568"/>
      <c r="H1001" s="568"/>
    </row>
    <row r="1002" spans="1:8">
      <c r="A1002" s="568"/>
      <c r="B1002" s="568"/>
      <c r="D1002" s="568"/>
      <c r="E1002" s="568"/>
      <c r="G1002" s="568"/>
      <c r="H1002" s="568"/>
    </row>
    <row r="1003" spans="1:8">
      <c r="A1003" s="568"/>
      <c r="B1003" s="568"/>
      <c r="D1003" s="568"/>
      <c r="E1003" s="568"/>
      <c r="G1003" s="568"/>
      <c r="H1003" s="568"/>
    </row>
    <row r="1004" spans="1:8">
      <c r="A1004" s="568"/>
      <c r="B1004" s="568"/>
      <c r="D1004" s="568"/>
      <c r="E1004" s="568"/>
      <c r="G1004" s="568"/>
      <c r="H1004" s="568"/>
    </row>
    <row r="1005" spans="1:8">
      <c r="A1005" s="568"/>
      <c r="B1005" s="568"/>
      <c r="D1005" s="568"/>
      <c r="E1005" s="568"/>
      <c r="G1005" s="568"/>
      <c r="H1005" s="568"/>
    </row>
    <row r="1006" spans="1:8">
      <c r="A1006" s="568"/>
      <c r="B1006" s="568"/>
      <c r="D1006" s="568"/>
      <c r="E1006" s="568"/>
      <c r="G1006" s="568"/>
      <c r="H1006" s="568"/>
    </row>
    <row r="1007" spans="1:8">
      <c r="A1007" s="568"/>
      <c r="B1007" s="568"/>
      <c r="D1007" s="568"/>
      <c r="E1007" s="568"/>
      <c r="G1007" s="568"/>
      <c r="H1007" s="568"/>
    </row>
    <row r="1008" spans="1:8">
      <c r="A1008" s="568"/>
      <c r="B1008" s="568"/>
      <c r="D1008" s="568"/>
      <c r="E1008" s="568"/>
      <c r="G1008" s="568"/>
      <c r="H1008" s="568"/>
    </row>
    <row r="1009" spans="1:8">
      <c r="A1009" s="568"/>
      <c r="B1009" s="568"/>
      <c r="D1009" s="568"/>
      <c r="E1009" s="568"/>
      <c r="G1009" s="568"/>
      <c r="H1009" s="568"/>
    </row>
    <row r="1010" spans="1:8">
      <c r="A1010" s="568"/>
      <c r="B1010" s="568"/>
      <c r="D1010" s="568"/>
      <c r="E1010" s="568"/>
      <c r="G1010" s="568"/>
      <c r="H1010" s="568"/>
    </row>
    <row r="1011" spans="1:8">
      <c r="A1011" s="568"/>
      <c r="B1011" s="568"/>
      <c r="D1011" s="568"/>
      <c r="E1011" s="568"/>
      <c r="G1011" s="568"/>
      <c r="H1011" s="568"/>
    </row>
    <row r="1012" spans="1:8">
      <c r="A1012" s="568"/>
      <c r="B1012" s="568"/>
      <c r="D1012" s="568"/>
      <c r="E1012" s="568"/>
      <c r="G1012" s="568"/>
      <c r="H1012" s="568"/>
    </row>
    <row r="1013" spans="1:8">
      <c r="A1013" s="568"/>
      <c r="B1013" s="568"/>
      <c r="D1013" s="568"/>
      <c r="E1013" s="568"/>
      <c r="G1013" s="568"/>
      <c r="H1013" s="568"/>
    </row>
    <row r="1014" spans="1:8">
      <c r="A1014" s="568"/>
      <c r="B1014" s="568"/>
      <c r="D1014" s="568"/>
      <c r="E1014" s="568"/>
      <c r="G1014" s="568"/>
      <c r="H1014" s="568"/>
    </row>
    <row r="1015" spans="1:8">
      <c r="A1015" s="568"/>
      <c r="B1015" s="568"/>
      <c r="D1015" s="568"/>
      <c r="E1015" s="568"/>
      <c r="G1015" s="568"/>
      <c r="H1015" s="568"/>
    </row>
    <row r="1016" spans="1:8">
      <c r="A1016" s="568"/>
      <c r="B1016" s="568"/>
      <c r="D1016" s="568"/>
      <c r="E1016" s="568"/>
      <c r="G1016" s="568"/>
      <c r="H1016" s="568"/>
    </row>
    <row r="1017" spans="1:8">
      <c r="A1017" s="568"/>
      <c r="B1017" s="568"/>
      <c r="D1017" s="568"/>
      <c r="E1017" s="568"/>
      <c r="G1017" s="568"/>
      <c r="H1017" s="568"/>
    </row>
    <row r="1018" spans="1:8">
      <c r="A1018" s="568"/>
      <c r="B1018" s="568"/>
      <c r="D1018" s="568"/>
      <c r="E1018" s="568"/>
      <c r="G1018" s="568"/>
      <c r="H1018" s="568"/>
    </row>
    <row r="1019" spans="1:8">
      <c r="A1019" s="568"/>
      <c r="B1019" s="568"/>
      <c r="D1019" s="568"/>
      <c r="E1019" s="568"/>
      <c r="G1019" s="568"/>
      <c r="H1019" s="568"/>
    </row>
    <row r="1020" spans="1:8">
      <c r="A1020" s="568"/>
      <c r="B1020" s="568"/>
      <c r="D1020" s="568"/>
      <c r="E1020" s="568"/>
      <c r="G1020" s="568"/>
      <c r="H1020" s="568"/>
    </row>
    <row r="1021" spans="1:8">
      <c r="A1021" s="568"/>
      <c r="B1021" s="568"/>
      <c r="D1021" s="568"/>
      <c r="E1021" s="568"/>
      <c r="G1021" s="568"/>
      <c r="H1021" s="568"/>
    </row>
    <row r="1022" spans="1:8">
      <c r="A1022" s="568"/>
      <c r="B1022" s="568"/>
      <c r="D1022" s="568"/>
      <c r="E1022" s="568"/>
      <c r="G1022" s="568"/>
      <c r="H1022" s="568"/>
    </row>
    <row r="1023" spans="1:8">
      <c r="A1023" s="568"/>
      <c r="B1023" s="568"/>
      <c r="D1023" s="568"/>
      <c r="E1023" s="568"/>
      <c r="G1023" s="568"/>
      <c r="H1023" s="568"/>
    </row>
    <row r="1024" spans="1:8">
      <c r="A1024" s="568"/>
      <c r="B1024" s="568"/>
      <c r="D1024" s="568"/>
      <c r="E1024" s="568"/>
      <c r="G1024" s="568"/>
      <c r="H1024" s="568"/>
    </row>
    <row r="1025" spans="1:8">
      <c r="A1025" s="568"/>
      <c r="B1025" s="568"/>
      <c r="D1025" s="568"/>
      <c r="E1025" s="568"/>
      <c r="G1025" s="568"/>
      <c r="H1025" s="568"/>
    </row>
    <row r="1026" spans="1:8">
      <c r="A1026" s="568"/>
      <c r="B1026" s="568"/>
      <c r="D1026" s="568"/>
      <c r="E1026" s="568"/>
      <c r="G1026" s="568"/>
      <c r="H1026" s="568"/>
    </row>
    <row r="1027" spans="1:8">
      <c r="A1027" s="568"/>
      <c r="B1027" s="568"/>
      <c r="D1027" s="568"/>
      <c r="E1027" s="568"/>
      <c r="G1027" s="568"/>
      <c r="H1027" s="568"/>
    </row>
    <row r="1028" spans="1:8">
      <c r="A1028" s="568"/>
      <c r="B1028" s="568"/>
      <c r="D1028" s="568"/>
      <c r="E1028" s="568"/>
      <c r="G1028" s="568"/>
      <c r="H1028" s="568"/>
    </row>
    <row r="1029" spans="1:8">
      <c r="A1029" s="568"/>
      <c r="B1029" s="568"/>
      <c r="D1029" s="568"/>
      <c r="E1029" s="568"/>
      <c r="G1029" s="568"/>
      <c r="H1029" s="568"/>
    </row>
    <row r="1030" spans="1:8">
      <c r="A1030" s="568"/>
      <c r="B1030" s="568"/>
      <c r="D1030" s="568"/>
      <c r="E1030" s="568"/>
      <c r="G1030" s="568"/>
      <c r="H1030" s="568"/>
    </row>
    <row r="1031" spans="1:8">
      <c r="A1031" s="568"/>
      <c r="B1031" s="568"/>
      <c r="D1031" s="568"/>
      <c r="E1031" s="568"/>
      <c r="G1031" s="568"/>
      <c r="H1031" s="568"/>
    </row>
    <row r="1032" spans="1:8">
      <c r="A1032" s="568"/>
      <c r="B1032" s="568"/>
      <c r="D1032" s="568"/>
      <c r="E1032" s="568"/>
      <c r="G1032" s="568"/>
      <c r="H1032" s="568"/>
    </row>
    <row r="1033" spans="1:8">
      <c r="A1033" s="568"/>
      <c r="B1033" s="568"/>
      <c r="D1033" s="568"/>
      <c r="E1033" s="568"/>
      <c r="G1033" s="568"/>
      <c r="H1033" s="568"/>
    </row>
    <row r="1034" spans="1:8">
      <c r="A1034" s="568"/>
      <c r="B1034" s="568"/>
      <c r="D1034" s="568"/>
      <c r="E1034" s="568"/>
      <c r="G1034" s="568"/>
      <c r="H1034" s="568"/>
    </row>
    <row r="1035" spans="1:8">
      <c r="A1035" s="568"/>
      <c r="B1035" s="568"/>
      <c r="D1035" s="568"/>
      <c r="E1035" s="568"/>
      <c r="G1035" s="568"/>
      <c r="H1035" s="568"/>
    </row>
    <row r="1036" spans="1:8">
      <c r="A1036" s="568"/>
      <c r="B1036" s="568"/>
      <c r="D1036" s="568"/>
      <c r="E1036" s="568"/>
      <c r="G1036" s="568"/>
      <c r="H1036" s="568"/>
    </row>
    <row r="1037" spans="1:8">
      <c r="A1037" s="568"/>
      <c r="B1037" s="568"/>
      <c r="D1037" s="568"/>
      <c r="E1037" s="568"/>
      <c r="G1037" s="568"/>
      <c r="H1037" s="568"/>
    </row>
    <row r="1038" spans="1:8">
      <c r="A1038" s="568"/>
      <c r="B1038" s="568"/>
      <c r="D1038" s="568"/>
      <c r="E1038" s="568"/>
      <c r="G1038" s="568"/>
      <c r="H1038" s="568"/>
    </row>
    <row r="1039" spans="1:8">
      <c r="A1039" s="568"/>
      <c r="B1039" s="568"/>
      <c r="D1039" s="568"/>
      <c r="E1039" s="568"/>
      <c r="G1039" s="568"/>
      <c r="H1039" s="568"/>
    </row>
    <row r="1040" spans="1:8">
      <c r="A1040" s="568"/>
      <c r="B1040" s="568"/>
      <c r="D1040" s="568"/>
      <c r="E1040" s="568"/>
      <c r="G1040" s="568"/>
      <c r="H1040" s="568"/>
    </row>
    <row r="1041" spans="1:8">
      <c r="A1041" s="568"/>
      <c r="B1041" s="568"/>
      <c r="D1041" s="568"/>
      <c r="E1041" s="568"/>
      <c r="G1041" s="568"/>
      <c r="H1041" s="568"/>
    </row>
    <row r="1042" spans="1:8">
      <c r="A1042" s="568"/>
      <c r="B1042" s="568"/>
      <c r="D1042" s="568"/>
      <c r="E1042" s="568"/>
      <c r="G1042" s="568"/>
      <c r="H1042" s="568"/>
    </row>
    <row r="1043" spans="1:8">
      <c r="A1043" s="568"/>
      <c r="B1043" s="568"/>
      <c r="D1043" s="568"/>
      <c r="E1043" s="568"/>
      <c r="G1043" s="568"/>
      <c r="H1043" s="568"/>
    </row>
    <row r="1044" spans="1:8">
      <c r="A1044" s="568"/>
      <c r="B1044" s="568"/>
      <c r="D1044" s="568"/>
      <c r="E1044" s="568"/>
      <c r="G1044" s="568"/>
      <c r="H1044" s="568"/>
    </row>
    <row r="1045" spans="1:8">
      <c r="A1045" s="568"/>
      <c r="B1045" s="568"/>
      <c r="D1045" s="568"/>
      <c r="E1045" s="568"/>
      <c r="G1045" s="568"/>
      <c r="H1045" s="568"/>
    </row>
    <row r="1046" spans="1:8">
      <c r="A1046" s="568"/>
      <c r="B1046" s="568"/>
      <c r="D1046" s="568"/>
      <c r="E1046" s="568"/>
      <c r="G1046" s="568"/>
      <c r="H1046" s="568"/>
    </row>
    <row r="1047" spans="1:8">
      <c r="A1047" s="568"/>
      <c r="B1047" s="568"/>
      <c r="D1047" s="568"/>
      <c r="E1047" s="568"/>
      <c r="G1047" s="568"/>
      <c r="H1047" s="568"/>
    </row>
    <row r="1048" spans="1:8">
      <c r="A1048" s="568"/>
      <c r="B1048" s="568"/>
      <c r="D1048" s="568"/>
      <c r="E1048" s="568"/>
      <c r="G1048" s="568"/>
      <c r="H1048" s="568"/>
    </row>
    <row r="1049" spans="1:8">
      <c r="A1049" s="568"/>
      <c r="B1049" s="568"/>
      <c r="D1049" s="568"/>
      <c r="E1049" s="568"/>
      <c r="G1049" s="568"/>
      <c r="H1049" s="568"/>
    </row>
    <row r="1050" spans="1:8">
      <c r="A1050" s="568"/>
      <c r="B1050" s="568"/>
      <c r="D1050" s="568"/>
      <c r="E1050" s="568"/>
      <c r="G1050" s="568"/>
      <c r="H1050" s="568"/>
    </row>
    <row r="1051" spans="1:8">
      <c r="A1051" s="568"/>
      <c r="B1051" s="568"/>
      <c r="D1051" s="568"/>
      <c r="E1051" s="568"/>
      <c r="G1051" s="568"/>
      <c r="H1051" s="568"/>
    </row>
    <row r="1052" spans="1:8">
      <c r="A1052" s="568"/>
      <c r="B1052" s="568"/>
      <c r="D1052" s="568"/>
      <c r="E1052" s="568"/>
      <c r="G1052" s="568"/>
      <c r="H1052" s="568"/>
    </row>
    <row r="1053" spans="1:8">
      <c r="A1053" s="568"/>
      <c r="B1053" s="568"/>
      <c r="D1053" s="568"/>
      <c r="E1053" s="568"/>
      <c r="G1053" s="568"/>
      <c r="H1053" s="568"/>
    </row>
    <row r="1054" spans="1:8">
      <c r="A1054" s="568"/>
      <c r="B1054" s="568"/>
      <c r="D1054" s="568"/>
      <c r="E1054" s="568"/>
      <c r="G1054" s="568"/>
      <c r="H1054" s="568"/>
    </row>
    <row r="1055" spans="1:8">
      <c r="A1055" s="568"/>
      <c r="B1055" s="568"/>
      <c r="D1055" s="568"/>
      <c r="E1055" s="568"/>
      <c r="G1055" s="568"/>
      <c r="H1055" s="568"/>
    </row>
    <row r="1056" spans="1:8">
      <c r="A1056" s="568"/>
      <c r="B1056" s="568"/>
      <c r="D1056" s="568"/>
      <c r="E1056" s="568"/>
      <c r="G1056" s="568"/>
      <c r="H1056" s="568"/>
    </row>
    <row r="1057" spans="1:8">
      <c r="A1057" s="568"/>
      <c r="B1057" s="568"/>
      <c r="D1057" s="568"/>
      <c r="E1057" s="568"/>
      <c r="G1057" s="568"/>
      <c r="H1057" s="568"/>
    </row>
    <row r="1058" spans="1:8">
      <c r="A1058" s="568"/>
      <c r="B1058" s="568"/>
      <c r="D1058" s="568"/>
      <c r="E1058" s="568"/>
      <c r="G1058" s="568"/>
      <c r="H1058" s="568"/>
    </row>
    <row r="1059" spans="1:8">
      <c r="A1059" s="568"/>
      <c r="B1059" s="568"/>
      <c r="D1059" s="568"/>
      <c r="E1059" s="568"/>
      <c r="G1059" s="568"/>
      <c r="H1059" s="568"/>
    </row>
    <row r="1060" spans="1:8">
      <c r="A1060" s="568"/>
      <c r="B1060" s="568"/>
      <c r="D1060" s="568"/>
      <c r="E1060" s="568"/>
      <c r="G1060" s="568"/>
      <c r="H1060" s="568"/>
    </row>
    <row r="1061" spans="1:8">
      <c r="A1061" s="568"/>
      <c r="B1061" s="568"/>
      <c r="D1061" s="568"/>
      <c r="E1061" s="568"/>
      <c r="G1061" s="568"/>
      <c r="H1061" s="568"/>
    </row>
    <row r="1062" spans="1:8">
      <c r="A1062" s="568"/>
      <c r="B1062" s="568"/>
      <c r="D1062" s="568"/>
      <c r="E1062" s="568"/>
      <c r="G1062" s="568"/>
      <c r="H1062" s="568"/>
    </row>
    <row r="1063" spans="1:8">
      <c r="A1063" s="568"/>
      <c r="B1063" s="568"/>
      <c r="D1063" s="568"/>
      <c r="E1063" s="568"/>
      <c r="G1063" s="568"/>
      <c r="H1063" s="568"/>
    </row>
    <row r="1064" spans="1:8">
      <c r="A1064" s="568"/>
      <c r="B1064" s="568"/>
      <c r="D1064" s="568"/>
      <c r="E1064" s="568"/>
      <c r="G1064" s="568"/>
      <c r="H1064" s="568"/>
    </row>
    <row r="1065" spans="1:8">
      <c r="A1065" s="568"/>
      <c r="B1065" s="568"/>
      <c r="D1065" s="568"/>
      <c r="E1065" s="568"/>
      <c r="G1065" s="568"/>
      <c r="H1065" s="568"/>
    </row>
    <row r="1066" spans="1:8">
      <c r="A1066" s="568"/>
      <c r="B1066" s="568"/>
      <c r="D1066" s="568"/>
      <c r="E1066" s="568"/>
      <c r="G1066" s="568"/>
      <c r="H1066" s="568"/>
    </row>
    <row r="1067" spans="1:8">
      <c r="A1067" s="568"/>
      <c r="B1067" s="568"/>
      <c r="D1067" s="568"/>
      <c r="E1067" s="568"/>
      <c r="G1067" s="568"/>
      <c r="H1067" s="568"/>
    </row>
    <row r="1068" spans="1:8">
      <c r="A1068" s="568"/>
      <c r="B1068" s="568"/>
      <c r="D1068" s="568"/>
      <c r="E1068" s="568"/>
      <c r="G1068" s="568"/>
      <c r="H1068" s="568"/>
    </row>
    <row r="1069" spans="1:8">
      <c r="A1069" s="568"/>
      <c r="B1069" s="568"/>
      <c r="D1069" s="568"/>
      <c r="E1069" s="568"/>
      <c r="G1069" s="568"/>
      <c r="H1069" s="568"/>
    </row>
    <row r="1070" spans="1:8">
      <c r="A1070" s="568"/>
      <c r="B1070" s="568"/>
      <c r="D1070" s="568"/>
      <c r="E1070" s="568"/>
      <c r="G1070" s="568"/>
      <c r="H1070" s="568"/>
    </row>
    <row r="1071" spans="1:8">
      <c r="A1071" s="568"/>
      <c r="B1071" s="568"/>
      <c r="D1071" s="568"/>
      <c r="E1071" s="568"/>
      <c r="G1071" s="568"/>
      <c r="H1071" s="568"/>
    </row>
    <row r="1072" spans="1:8">
      <c r="A1072" s="568"/>
      <c r="B1072" s="568"/>
      <c r="D1072" s="568"/>
      <c r="E1072" s="568"/>
      <c r="G1072" s="568"/>
      <c r="H1072" s="568"/>
    </row>
    <row r="1073" spans="1:8">
      <c r="A1073" s="568"/>
      <c r="B1073" s="568"/>
      <c r="D1073" s="568"/>
      <c r="E1073" s="568"/>
      <c r="G1073" s="568"/>
      <c r="H1073" s="568"/>
    </row>
    <row r="1074" spans="1:8">
      <c r="A1074" s="568"/>
      <c r="B1074" s="568"/>
      <c r="D1074" s="568"/>
      <c r="E1074" s="568"/>
      <c r="G1074" s="568"/>
      <c r="H1074" s="568"/>
    </row>
    <row r="1075" spans="1:8">
      <c r="A1075" s="568"/>
      <c r="B1075" s="568"/>
      <c r="D1075" s="568"/>
      <c r="E1075" s="568"/>
      <c r="G1075" s="568"/>
      <c r="H1075" s="568"/>
    </row>
    <row r="1076" spans="1:8">
      <c r="A1076" s="568"/>
      <c r="B1076" s="568"/>
      <c r="D1076" s="568"/>
      <c r="E1076" s="568"/>
      <c r="G1076" s="568"/>
      <c r="H1076" s="568"/>
    </row>
    <row r="1077" spans="1:8">
      <c r="A1077" s="568"/>
      <c r="B1077" s="568"/>
      <c r="D1077" s="568"/>
      <c r="E1077" s="568"/>
      <c r="G1077" s="568"/>
      <c r="H1077" s="568"/>
    </row>
    <row r="1078" spans="1:8">
      <c r="A1078" s="568"/>
      <c r="B1078" s="568"/>
      <c r="D1078" s="568"/>
      <c r="E1078" s="568"/>
      <c r="G1078" s="568"/>
      <c r="H1078" s="568"/>
    </row>
    <row r="1079" spans="1:8">
      <c r="A1079" s="568"/>
      <c r="B1079" s="568"/>
      <c r="D1079" s="568"/>
      <c r="E1079" s="568"/>
      <c r="G1079" s="568"/>
      <c r="H1079" s="568"/>
    </row>
    <row r="1080" spans="1:8">
      <c r="A1080" s="568"/>
      <c r="B1080" s="568"/>
      <c r="D1080" s="568"/>
      <c r="E1080" s="568"/>
      <c r="G1080" s="568"/>
      <c r="H1080" s="568"/>
    </row>
    <row r="1081" spans="1:8">
      <c r="A1081" s="568"/>
      <c r="B1081" s="568"/>
      <c r="D1081" s="568"/>
      <c r="E1081" s="568"/>
      <c r="G1081" s="568"/>
      <c r="H1081" s="568"/>
    </row>
    <row r="1082" spans="1:8">
      <c r="A1082" s="568"/>
      <c r="B1082" s="568"/>
      <c r="D1082" s="568"/>
      <c r="E1082" s="568"/>
      <c r="G1082" s="568"/>
      <c r="H1082" s="568"/>
    </row>
    <row r="1083" spans="1:8">
      <c r="A1083" s="568"/>
      <c r="B1083" s="568"/>
      <c r="D1083" s="568"/>
      <c r="E1083" s="568"/>
      <c r="G1083" s="568"/>
      <c r="H1083" s="568"/>
    </row>
    <row r="1084" spans="1:8">
      <c r="A1084" s="568"/>
      <c r="B1084" s="568"/>
      <c r="D1084" s="568"/>
      <c r="E1084" s="568"/>
      <c r="G1084" s="568"/>
      <c r="H1084" s="568"/>
    </row>
    <row r="1085" spans="1:8">
      <c r="A1085" s="568"/>
      <c r="B1085" s="568"/>
      <c r="D1085" s="568"/>
      <c r="E1085" s="568"/>
      <c r="G1085" s="568"/>
      <c r="H1085" s="568"/>
    </row>
    <row r="1086" spans="1:8">
      <c r="A1086" s="568"/>
      <c r="B1086" s="568"/>
      <c r="D1086" s="568"/>
      <c r="E1086" s="568"/>
      <c r="G1086" s="568"/>
      <c r="H1086" s="568"/>
    </row>
    <row r="1087" spans="1:8">
      <c r="A1087" s="568"/>
      <c r="B1087" s="568"/>
      <c r="D1087" s="568"/>
      <c r="E1087" s="568"/>
      <c r="G1087" s="568"/>
      <c r="H1087" s="568"/>
    </row>
    <row r="1088" spans="1:8">
      <c r="A1088" s="568"/>
      <c r="B1088" s="568"/>
      <c r="D1088" s="568"/>
      <c r="E1088" s="568"/>
      <c r="G1088" s="568"/>
      <c r="H1088" s="568"/>
    </row>
    <row r="1089" spans="1:8">
      <c r="A1089" s="568"/>
      <c r="B1089" s="568"/>
      <c r="D1089" s="568"/>
      <c r="E1089" s="568"/>
      <c r="G1089" s="568"/>
      <c r="H1089" s="568"/>
    </row>
    <row r="1090" spans="1:8">
      <c r="A1090" s="568"/>
      <c r="B1090" s="568"/>
      <c r="D1090" s="568"/>
      <c r="E1090" s="568"/>
      <c r="G1090" s="568"/>
      <c r="H1090" s="568"/>
    </row>
    <row r="1091" spans="1:8">
      <c r="A1091" s="568"/>
      <c r="B1091" s="568"/>
      <c r="D1091" s="568"/>
      <c r="E1091" s="568"/>
      <c r="G1091" s="568"/>
      <c r="H1091" s="568"/>
    </row>
    <row r="1092" spans="1:8">
      <c r="A1092" s="568"/>
      <c r="B1092" s="568"/>
      <c r="D1092" s="568"/>
      <c r="E1092" s="568"/>
      <c r="G1092" s="568"/>
      <c r="H1092" s="568"/>
    </row>
    <row r="1093" spans="1:8">
      <c r="A1093" s="568"/>
      <c r="B1093" s="568"/>
      <c r="D1093" s="568"/>
      <c r="E1093" s="568"/>
      <c r="G1093" s="568"/>
      <c r="H1093" s="568"/>
    </row>
    <row r="1094" spans="1:8">
      <c r="A1094" s="568"/>
      <c r="B1094" s="568"/>
      <c r="D1094" s="568"/>
      <c r="E1094" s="568"/>
      <c r="G1094" s="568"/>
      <c r="H1094" s="568"/>
    </row>
    <row r="1095" spans="1:8">
      <c r="A1095" s="568"/>
      <c r="B1095" s="568"/>
      <c r="D1095" s="568"/>
      <c r="E1095" s="568"/>
      <c r="G1095" s="568"/>
      <c r="H1095" s="568"/>
    </row>
    <row r="1096" spans="1:8">
      <c r="A1096" s="568"/>
      <c r="B1096" s="568"/>
      <c r="D1096" s="568"/>
      <c r="E1096" s="568"/>
      <c r="G1096" s="568"/>
      <c r="H1096" s="568"/>
    </row>
    <row r="1097" spans="1:8">
      <c r="A1097" s="568"/>
      <c r="B1097" s="568"/>
      <c r="D1097" s="568"/>
      <c r="E1097" s="568"/>
      <c r="G1097" s="568"/>
      <c r="H1097" s="568"/>
    </row>
    <row r="1098" spans="1:8">
      <c r="A1098" s="568"/>
      <c r="B1098" s="568"/>
      <c r="D1098" s="568"/>
      <c r="E1098" s="568"/>
      <c r="G1098" s="568"/>
      <c r="H1098" s="568"/>
    </row>
    <row r="1099" spans="1:8">
      <c r="A1099" s="568"/>
      <c r="B1099" s="568"/>
      <c r="D1099" s="568"/>
      <c r="E1099" s="568"/>
      <c r="G1099" s="568"/>
      <c r="H1099" s="568"/>
    </row>
    <row r="1100" spans="1:8">
      <c r="A1100" s="568"/>
      <c r="B1100" s="568"/>
      <c r="D1100" s="568"/>
      <c r="E1100" s="568"/>
      <c r="G1100" s="568"/>
      <c r="H1100" s="568"/>
    </row>
    <row r="1101" spans="1:8">
      <c r="A1101" s="568"/>
      <c r="B1101" s="568"/>
      <c r="D1101" s="568"/>
      <c r="E1101" s="568"/>
      <c r="G1101" s="568"/>
      <c r="H1101" s="568"/>
    </row>
    <row r="1102" spans="1:8">
      <c r="A1102" s="568"/>
      <c r="B1102" s="568"/>
      <c r="D1102" s="568"/>
      <c r="E1102" s="568"/>
      <c r="G1102" s="568"/>
      <c r="H1102" s="568"/>
    </row>
    <row r="1103" spans="1:8">
      <c r="A1103" s="568"/>
      <c r="B1103" s="568"/>
      <c r="D1103" s="568"/>
      <c r="E1103" s="568"/>
      <c r="G1103" s="568"/>
      <c r="H1103" s="568"/>
    </row>
    <row r="1104" spans="1:8">
      <c r="A1104" s="568"/>
      <c r="B1104" s="568"/>
      <c r="D1104" s="568"/>
      <c r="E1104" s="568"/>
      <c r="G1104" s="568"/>
      <c r="H1104" s="568"/>
    </row>
    <row r="1105" spans="1:8">
      <c r="A1105" s="568"/>
      <c r="B1105" s="568"/>
      <c r="D1105" s="568"/>
      <c r="E1105" s="568"/>
      <c r="G1105" s="568"/>
      <c r="H1105" s="568"/>
    </row>
    <row r="1106" spans="1:8">
      <c r="A1106" s="568"/>
      <c r="B1106" s="568"/>
      <c r="D1106" s="568"/>
      <c r="E1106" s="568"/>
      <c r="G1106" s="568"/>
      <c r="H1106" s="568"/>
    </row>
    <row r="1107" spans="1:8">
      <c r="A1107" s="568"/>
      <c r="B1107" s="568"/>
      <c r="D1107" s="568"/>
      <c r="E1107" s="568"/>
      <c r="G1107" s="568"/>
      <c r="H1107" s="568"/>
    </row>
    <row r="1108" spans="1:8">
      <c r="A1108" s="568"/>
      <c r="B1108" s="568"/>
      <c r="D1108" s="568"/>
      <c r="E1108" s="568"/>
      <c r="G1108" s="568"/>
      <c r="H1108" s="568"/>
    </row>
    <row r="1109" spans="1:8">
      <c r="A1109" s="568"/>
      <c r="B1109" s="568"/>
      <c r="D1109" s="568"/>
      <c r="E1109" s="568"/>
      <c r="G1109" s="568"/>
      <c r="H1109" s="568"/>
    </row>
    <row r="1110" spans="1:8">
      <c r="A1110" s="568"/>
      <c r="B1110" s="568"/>
      <c r="D1110" s="568"/>
      <c r="E1110" s="568"/>
      <c r="G1110" s="568"/>
      <c r="H1110" s="568"/>
    </row>
    <row r="1111" spans="1:8">
      <c r="A1111" s="568"/>
      <c r="B1111" s="568"/>
      <c r="D1111" s="568"/>
      <c r="E1111" s="568"/>
      <c r="G1111" s="568"/>
      <c r="H1111" s="568"/>
    </row>
    <row r="1112" spans="1:8">
      <c r="A1112" s="568"/>
      <c r="B1112" s="568"/>
      <c r="D1112" s="568"/>
      <c r="E1112" s="568"/>
      <c r="G1112" s="568"/>
      <c r="H1112" s="568"/>
    </row>
    <row r="1113" spans="1:8">
      <c r="A1113" s="568"/>
      <c r="B1113" s="568"/>
      <c r="D1113" s="568"/>
      <c r="E1113" s="568"/>
      <c r="G1113" s="568"/>
      <c r="H1113" s="568"/>
    </row>
    <row r="1114" spans="1:8">
      <c r="A1114" s="568"/>
      <c r="B1114" s="568"/>
      <c r="D1114" s="568"/>
      <c r="E1114" s="568"/>
      <c r="G1114" s="568"/>
      <c r="H1114" s="568"/>
    </row>
    <row r="1115" spans="1:8">
      <c r="A1115" s="568"/>
      <c r="B1115" s="568"/>
      <c r="D1115" s="568"/>
      <c r="E1115" s="568"/>
      <c r="G1115" s="568"/>
      <c r="H1115" s="568"/>
    </row>
    <row r="1116" spans="1:8">
      <c r="A1116" s="568"/>
      <c r="B1116" s="568"/>
      <c r="D1116" s="568"/>
      <c r="E1116" s="568"/>
      <c r="G1116" s="568"/>
      <c r="H1116" s="568"/>
    </row>
    <row r="1117" spans="1:8">
      <c r="A1117" s="568"/>
      <c r="B1117" s="568"/>
      <c r="D1117" s="568"/>
      <c r="E1117" s="568"/>
      <c r="G1117" s="568"/>
      <c r="H1117" s="568"/>
    </row>
    <row r="1118" spans="1:8">
      <c r="A1118" s="568"/>
      <c r="B1118" s="568"/>
      <c r="D1118" s="568"/>
      <c r="E1118" s="568"/>
      <c r="G1118" s="568"/>
      <c r="H1118" s="568"/>
    </row>
    <row r="1119" spans="1:8">
      <c r="A1119" s="568"/>
      <c r="B1119" s="568"/>
      <c r="D1119" s="568"/>
      <c r="E1119" s="568"/>
      <c r="G1119" s="568"/>
      <c r="H1119" s="568"/>
    </row>
    <row r="1120" spans="1:8">
      <c r="A1120" s="568"/>
      <c r="B1120" s="568"/>
      <c r="D1120" s="568"/>
      <c r="E1120" s="568"/>
      <c r="G1120" s="568"/>
      <c r="H1120" s="568"/>
    </row>
    <row r="1121" spans="1:8">
      <c r="A1121" s="568"/>
      <c r="B1121" s="568"/>
      <c r="D1121" s="568"/>
      <c r="E1121" s="568"/>
      <c r="G1121" s="568"/>
      <c r="H1121" s="568"/>
    </row>
    <row r="1122" spans="1:8">
      <c r="A1122" s="568"/>
      <c r="B1122" s="568"/>
      <c r="D1122" s="568"/>
      <c r="E1122" s="568"/>
      <c r="G1122" s="568"/>
      <c r="H1122" s="568"/>
    </row>
    <row r="1123" spans="1:8">
      <c r="A1123" s="568"/>
      <c r="B1123" s="568"/>
      <c r="D1123" s="568"/>
      <c r="E1123" s="568"/>
      <c r="G1123" s="568"/>
      <c r="H1123" s="568"/>
    </row>
    <row r="1124" spans="1:8">
      <c r="A1124" s="568"/>
      <c r="B1124" s="568"/>
      <c r="D1124" s="568"/>
      <c r="E1124" s="568"/>
      <c r="G1124" s="568"/>
      <c r="H1124" s="568"/>
    </row>
    <row r="1125" spans="1:8">
      <c r="A1125" s="568"/>
      <c r="B1125" s="568"/>
      <c r="D1125" s="568"/>
      <c r="E1125" s="568"/>
      <c r="G1125" s="568"/>
      <c r="H1125" s="568"/>
    </row>
    <row r="1126" spans="1:8">
      <c r="A1126" s="568"/>
      <c r="B1126" s="568"/>
      <c r="D1126" s="568"/>
      <c r="E1126" s="568"/>
      <c r="G1126" s="568"/>
      <c r="H1126" s="568"/>
    </row>
    <row r="1127" spans="1:8">
      <c r="A1127" s="568"/>
      <c r="B1127" s="568"/>
      <c r="D1127" s="568"/>
      <c r="E1127" s="568"/>
      <c r="G1127" s="568"/>
      <c r="H1127" s="568"/>
    </row>
    <row r="1128" spans="1:8">
      <c r="A1128" s="568"/>
      <c r="B1128" s="568"/>
      <c r="D1128" s="568"/>
      <c r="E1128" s="568"/>
      <c r="G1128" s="568"/>
      <c r="H1128" s="568"/>
    </row>
    <row r="1129" spans="1:8">
      <c r="A1129" s="568"/>
      <c r="B1129" s="568"/>
      <c r="D1129" s="568"/>
      <c r="E1129" s="568"/>
      <c r="G1129" s="568"/>
      <c r="H1129" s="568"/>
    </row>
    <row r="1130" spans="1:8">
      <c r="A1130" s="568"/>
      <c r="B1130" s="568"/>
      <c r="D1130" s="568"/>
      <c r="E1130" s="568"/>
      <c r="G1130" s="568"/>
      <c r="H1130" s="568"/>
    </row>
    <row r="1131" spans="1:8">
      <c r="A1131" s="568"/>
      <c r="B1131" s="568"/>
      <c r="D1131" s="568"/>
      <c r="E1131" s="568"/>
      <c r="G1131" s="568"/>
      <c r="H1131" s="568"/>
    </row>
    <row r="1132" spans="1:8">
      <c r="A1132" s="568"/>
      <c r="B1132" s="568"/>
      <c r="D1132" s="568"/>
      <c r="E1132" s="568"/>
      <c r="G1132" s="568"/>
      <c r="H1132" s="568"/>
    </row>
    <row r="1133" spans="1:8">
      <c r="A1133" s="568"/>
      <c r="B1133" s="568"/>
      <c r="D1133" s="568"/>
      <c r="E1133" s="568"/>
      <c r="G1133" s="568"/>
      <c r="H1133" s="568"/>
    </row>
    <row r="1134" spans="1:8">
      <c r="A1134" s="568"/>
      <c r="B1134" s="568"/>
      <c r="D1134" s="568"/>
      <c r="E1134" s="568"/>
      <c r="G1134" s="568"/>
      <c r="H1134" s="568"/>
    </row>
    <row r="1135" spans="1:8">
      <c r="A1135" s="568"/>
      <c r="B1135" s="568"/>
      <c r="D1135" s="568"/>
      <c r="E1135" s="568"/>
      <c r="G1135" s="568"/>
      <c r="H1135" s="568"/>
    </row>
    <row r="1136" spans="1:8">
      <c r="A1136" s="568"/>
      <c r="B1136" s="568"/>
      <c r="D1136" s="568"/>
      <c r="E1136" s="568"/>
      <c r="G1136" s="568"/>
      <c r="H1136" s="568"/>
    </row>
    <row r="1137" spans="1:8">
      <c r="A1137" s="568"/>
      <c r="B1137" s="568"/>
      <c r="D1137" s="568"/>
      <c r="E1137" s="568"/>
      <c r="G1137" s="568"/>
      <c r="H1137" s="568"/>
    </row>
    <row r="1138" spans="1:8">
      <c r="A1138" s="568"/>
      <c r="B1138" s="568"/>
      <c r="D1138" s="568"/>
      <c r="E1138" s="568"/>
      <c r="G1138" s="568"/>
      <c r="H1138" s="568"/>
    </row>
    <row r="1139" spans="1:8">
      <c r="A1139" s="568"/>
      <c r="B1139" s="568"/>
      <c r="D1139" s="568"/>
      <c r="E1139" s="568"/>
      <c r="G1139" s="568"/>
      <c r="H1139" s="568"/>
    </row>
    <row r="1140" spans="1:8">
      <c r="A1140" s="568"/>
      <c r="B1140" s="568"/>
      <c r="D1140" s="568"/>
      <c r="E1140" s="568"/>
      <c r="G1140" s="568"/>
      <c r="H1140" s="568"/>
    </row>
    <row r="1141" spans="1:8">
      <c r="A1141" s="568"/>
      <c r="B1141" s="568"/>
      <c r="D1141" s="568"/>
      <c r="E1141" s="568"/>
      <c r="G1141" s="568"/>
      <c r="H1141" s="568"/>
    </row>
    <row r="1142" spans="1:8">
      <c r="A1142" s="568"/>
      <c r="B1142" s="568"/>
      <c r="D1142" s="568"/>
      <c r="E1142" s="568"/>
      <c r="G1142" s="568"/>
      <c r="H1142" s="568"/>
    </row>
    <row r="1143" spans="1:8">
      <c r="A1143" s="568"/>
      <c r="B1143" s="568"/>
      <c r="D1143" s="568"/>
      <c r="E1143" s="568"/>
      <c r="G1143" s="568"/>
      <c r="H1143" s="568"/>
    </row>
    <row r="1144" spans="1:8">
      <c r="A1144" s="568"/>
      <c r="B1144" s="568"/>
      <c r="D1144" s="568"/>
      <c r="E1144" s="568"/>
      <c r="G1144" s="568"/>
      <c r="H1144" s="568"/>
    </row>
    <row r="1145" spans="1:8">
      <c r="A1145" s="568"/>
      <c r="B1145" s="568"/>
      <c r="D1145" s="568"/>
      <c r="E1145" s="568"/>
      <c r="G1145" s="568"/>
      <c r="H1145" s="568"/>
    </row>
    <row r="1146" spans="1:8">
      <c r="A1146" s="568"/>
      <c r="B1146" s="568"/>
      <c r="D1146" s="568"/>
      <c r="E1146" s="568"/>
      <c r="G1146" s="568"/>
      <c r="H1146" s="568"/>
    </row>
    <row r="1147" spans="1:8">
      <c r="A1147" s="568"/>
      <c r="B1147" s="568"/>
      <c r="D1147" s="568"/>
      <c r="E1147" s="568"/>
      <c r="G1147" s="568"/>
      <c r="H1147" s="568"/>
    </row>
    <row r="1148" spans="1:8">
      <c r="A1148" s="568"/>
      <c r="B1148" s="568"/>
      <c r="D1148" s="568"/>
      <c r="E1148" s="568"/>
      <c r="G1148" s="568"/>
      <c r="H1148" s="568"/>
    </row>
    <row r="1149" spans="1:8">
      <c r="A1149" s="568"/>
      <c r="B1149" s="568"/>
      <c r="D1149" s="568"/>
      <c r="E1149" s="568"/>
      <c r="G1149" s="568"/>
      <c r="H1149" s="568"/>
    </row>
    <row r="1150" spans="1:8">
      <c r="A1150" s="568"/>
      <c r="B1150" s="568"/>
      <c r="D1150" s="568"/>
      <c r="E1150" s="568"/>
      <c r="G1150" s="568"/>
      <c r="H1150" s="568"/>
    </row>
    <row r="1151" spans="1:8">
      <c r="A1151" s="568"/>
      <c r="B1151" s="568"/>
      <c r="D1151" s="568"/>
      <c r="E1151" s="568"/>
      <c r="G1151" s="568"/>
      <c r="H1151" s="568"/>
    </row>
    <row r="1152" spans="1:8">
      <c r="A1152" s="568"/>
      <c r="B1152" s="568"/>
      <c r="D1152" s="568"/>
      <c r="E1152" s="568"/>
      <c r="G1152" s="568"/>
      <c r="H1152" s="568"/>
    </row>
    <row r="1153" spans="1:8">
      <c r="A1153" s="568"/>
      <c r="B1153" s="568"/>
      <c r="D1153" s="568"/>
      <c r="E1153" s="568"/>
      <c r="G1153" s="568"/>
      <c r="H1153" s="568"/>
    </row>
    <row r="1154" spans="1:8">
      <c r="A1154" s="568"/>
      <c r="B1154" s="568"/>
      <c r="D1154" s="568"/>
      <c r="E1154" s="568"/>
      <c r="G1154" s="568"/>
      <c r="H1154" s="568"/>
    </row>
    <row r="1155" spans="1:8">
      <c r="A1155" s="568"/>
      <c r="B1155" s="568"/>
      <c r="D1155" s="568"/>
      <c r="E1155" s="568"/>
      <c r="G1155" s="568"/>
      <c r="H1155" s="568"/>
    </row>
    <row r="1156" spans="1:8">
      <c r="A1156" s="568"/>
      <c r="B1156" s="568"/>
      <c r="D1156" s="568"/>
      <c r="E1156" s="568"/>
      <c r="G1156" s="568"/>
      <c r="H1156" s="568"/>
    </row>
    <row r="1157" spans="1:8">
      <c r="A1157" s="568"/>
      <c r="B1157" s="568"/>
      <c r="D1157" s="568"/>
      <c r="E1157" s="568"/>
      <c r="G1157" s="568"/>
      <c r="H1157" s="568"/>
    </row>
    <row r="1158" spans="1:8">
      <c r="A1158" s="568"/>
      <c r="B1158" s="568"/>
      <c r="D1158" s="568"/>
      <c r="E1158" s="568"/>
      <c r="G1158" s="568"/>
      <c r="H1158" s="568"/>
    </row>
    <row r="1159" spans="1:8">
      <c r="A1159" s="568"/>
      <c r="B1159" s="568"/>
      <c r="D1159" s="568"/>
      <c r="E1159" s="568"/>
      <c r="G1159" s="568"/>
      <c r="H1159" s="568"/>
    </row>
    <row r="1160" spans="1:8">
      <c r="A1160" s="568"/>
      <c r="B1160" s="568"/>
      <c r="D1160" s="568"/>
      <c r="E1160" s="568"/>
      <c r="G1160" s="568"/>
      <c r="H1160" s="568"/>
    </row>
    <row r="1161" spans="1:8">
      <c r="A1161" s="568"/>
      <c r="B1161" s="568"/>
      <c r="D1161" s="568"/>
      <c r="E1161" s="568"/>
      <c r="G1161" s="568"/>
      <c r="H1161" s="568"/>
    </row>
    <row r="1162" spans="1:8">
      <c r="A1162" s="568"/>
      <c r="B1162" s="568"/>
      <c r="D1162" s="568"/>
      <c r="E1162" s="568"/>
      <c r="G1162" s="568"/>
      <c r="H1162" s="568"/>
    </row>
    <row r="1163" spans="1:8">
      <c r="A1163" s="568"/>
      <c r="B1163" s="568"/>
      <c r="D1163" s="568"/>
      <c r="E1163" s="568"/>
      <c r="G1163" s="568"/>
      <c r="H1163" s="568"/>
    </row>
    <row r="1164" spans="1:8">
      <c r="A1164" s="568"/>
      <c r="B1164" s="568"/>
      <c r="D1164" s="568"/>
      <c r="E1164" s="568"/>
      <c r="G1164" s="568"/>
      <c r="H1164" s="568"/>
    </row>
    <row r="1165" spans="1:8">
      <c r="A1165" s="568"/>
      <c r="B1165" s="568"/>
      <c r="D1165" s="568"/>
      <c r="E1165" s="568"/>
      <c r="G1165" s="568"/>
      <c r="H1165" s="568"/>
    </row>
    <row r="1166" spans="1:8">
      <c r="A1166" s="568"/>
      <c r="B1166" s="568"/>
      <c r="D1166" s="568"/>
      <c r="E1166" s="568"/>
      <c r="G1166" s="568"/>
      <c r="H1166" s="568"/>
    </row>
    <row r="1167" spans="1:8">
      <c r="A1167" s="568"/>
      <c r="B1167" s="568"/>
      <c r="D1167" s="568"/>
      <c r="E1167" s="568"/>
      <c r="G1167" s="568"/>
      <c r="H1167" s="568"/>
    </row>
    <row r="1168" spans="1:8">
      <c r="A1168" s="568"/>
      <c r="B1168" s="568"/>
      <c r="D1168" s="568"/>
      <c r="E1168" s="568"/>
      <c r="G1168" s="568"/>
      <c r="H1168" s="568"/>
    </row>
    <row r="1169" spans="1:8">
      <c r="A1169" s="568"/>
      <c r="B1169" s="568"/>
      <c r="D1169" s="568"/>
      <c r="E1169" s="568"/>
      <c r="G1169" s="568"/>
      <c r="H1169" s="568"/>
    </row>
    <row r="1170" spans="1:8">
      <c r="A1170" s="568"/>
      <c r="B1170" s="568"/>
      <c r="D1170" s="568"/>
      <c r="E1170" s="568"/>
      <c r="G1170" s="568"/>
      <c r="H1170" s="568"/>
    </row>
    <row r="1171" spans="1:8">
      <c r="A1171" s="568"/>
      <c r="B1171" s="568"/>
      <c r="D1171" s="568"/>
      <c r="E1171" s="568"/>
      <c r="G1171" s="568"/>
      <c r="H1171" s="568"/>
    </row>
    <row r="1172" spans="1:8">
      <c r="A1172" s="568"/>
      <c r="B1172" s="568"/>
      <c r="D1172" s="568"/>
      <c r="E1172" s="568"/>
      <c r="G1172" s="568"/>
      <c r="H1172" s="568"/>
    </row>
    <row r="1173" spans="1:8">
      <c r="A1173" s="568"/>
      <c r="B1173" s="568"/>
      <c r="D1173" s="568"/>
      <c r="E1173" s="568"/>
      <c r="G1173" s="568"/>
      <c r="H1173" s="568"/>
    </row>
    <row r="1174" spans="1:8">
      <c r="A1174" s="568"/>
      <c r="B1174" s="568"/>
      <c r="D1174" s="568"/>
      <c r="E1174" s="568"/>
      <c r="G1174" s="568"/>
      <c r="H1174" s="568"/>
    </row>
    <row r="1175" spans="1:8">
      <c r="A1175" s="568"/>
      <c r="B1175" s="568"/>
      <c r="D1175" s="568"/>
      <c r="E1175" s="568"/>
      <c r="G1175" s="568"/>
      <c r="H1175" s="568"/>
    </row>
    <row r="1176" spans="1:8">
      <c r="A1176" s="568"/>
      <c r="B1176" s="568"/>
      <c r="D1176" s="568"/>
      <c r="E1176" s="568"/>
      <c r="G1176" s="568"/>
      <c r="H1176" s="568"/>
    </row>
    <row r="1177" spans="1:8">
      <c r="A1177" s="568"/>
      <c r="B1177" s="568"/>
      <c r="D1177" s="568"/>
      <c r="E1177" s="568"/>
      <c r="G1177" s="568"/>
      <c r="H1177" s="568"/>
    </row>
    <row r="1178" spans="1:8">
      <c r="A1178" s="568"/>
      <c r="B1178" s="568"/>
      <c r="D1178" s="568"/>
      <c r="E1178" s="568"/>
      <c r="G1178" s="568"/>
      <c r="H1178" s="568"/>
    </row>
    <row r="1179" spans="1:8">
      <c r="A1179" s="568"/>
      <c r="B1179" s="568"/>
      <c r="D1179" s="568"/>
      <c r="E1179" s="568"/>
      <c r="G1179" s="568"/>
      <c r="H1179" s="568"/>
    </row>
    <row r="1180" spans="1:8">
      <c r="A1180" s="568"/>
      <c r="B1180" s="568"/>
      <c r="D1180" s="568"/>
      <c r="E1180" s="568"/>
      <c r="G1180" s="568"/>
      <c r="H1180" s="568"/>
    </row>
    <row r="1181" spans="1:8">
      <c r="A1181" s="568"/>
      <c r="B1181" s="568"/>
      <c r="D1181" s="568"/>
      <c r="E1181" s="568"/>
      <c r="G1181" s="568"/>
      <c r="H1181" s="568"/>
    </row>
    <row r="1182" spans="1:8">
      <c r="A1182" s="568"/>
      <c r="B1182" s="568"/>
      <c r="D1182" s="568"/>
      <c r="E1182" s="568"/>
      <c r="G1182" s="568"/>
      <c r="H1182" s="568"/>
    </row>
    <row r="1183" spans="1:8">
      <c r="A1183" s="568"/>
      <c r="B1183" s="568"/>
      <c r="D1183" s="568"/>
      <c r="E1183" s="568"/>
      <c r="G1183" s="568"/>
      <c r="H1183" s="568"/>
    </row>
    <row r="1184" spans="1:8">
      <c r="A1184" s="568"/>
      <c r="B1184" s="568"/>
      <c r="D1184" s="568"/>
      <c r="E1184" s="568"/>
      <c r="G1184" s="568"/>
      <c r="H1184" s="568"/>
    </row>
    <row r="1185" spans="1:8">
      <c r="A1185" s="568"/>
      <c r="B1185" s="568"/>
      <c r="D1185" s="568"/>
      <c r="E1185" s="568"/>
      <c r="G1185" s="568"/>
      <c r="H1185" s="568"/>
    </row>
    <row r="1186" spans="1:8">
      <c r="A1186" s="568"/>
      <c r="B1186" s="568"/>
      <c r="D1186" s="568"/>
      <c r="E1186" s="568"/>
      <c r="G1186" s="568"/>
      <c r="H1186" s="568"/>
    </row>
    <row r="1187" spans="1:8">
      <c r="A1187" s="568"/>
      <c r="B1187" s="568"/>
      <c r="D1187" s="568"/>
      <c r="E1187" s="568"/>
      <c r="G1187" s="568"/>
      <c r="H1187" s="568"/>
    </row>
    <row r="1188" spans="1:8">
      <c r="A1188" s="568"/>
      <c r="B1188" s="568"/>
      <c r="D1188" s="568"/>
      <c r="E1188" s="568"/>
      <c r="G1188" s="568"/>
      <c r="H1188" s="568"/>
    </row>
    <row r="1189" spans="1:8">
      <c r="A1189" s="568"/>
      <c r="B1189" s="568"/>
      <c r="D1189" s="568"/>
      <c r="E1189" s="568"/>
      <c r="G1189" s="568"/>
      <c r="H1189" s="568"/>
    </row>
    <row r="1190" spans="1:8">
      <c r="A1190" s="568"/>
      <c r="B1190" s="568"/>
      <c r="D1190" s="568"/>
      <c r="E1190" s="568"/>
      <c r="G1190" s="568"/>
      <c r="H1190" s="568"/>
    </row>
    <row r="1191" spans="1:8">
      <c r="A1191" s="568"/>
      <c r="B1191" s="568"/>
      <c r="D1191" s="568"/>
      <c r="E1191" s="568"/>
      <c r="G1191" s="568"/>
      <c r="H1191" s="568"/>
    </row>
    <row r="1192" spans="1:8">
      <c r="A1192" s="568"/>
      <c r="B1192" s="568"/>
      <c r="D1192" s="568"/>
      <c r="E1192" s="568"/>
      <c r="G1192" s="568"/>
      <c r="H1192" s="568"/>
    </row>
    <row r="1193" spans="1:8">
      <c r="A1193" s="568"/>
      <c r="B1193" s="568"/>
      <c r="D1193" s="568"/>
      <c r="E1193" s="568"/>
      <c r="G1193" s="568"/>
      <c r="H1193" s="568"/>
    </row>
    <row r="1194" spans="1:8">
      <c r="A1194" s="568"/>
      <c r="B1194" s="568"/>
      <c r="D1194" s="568"/>
      <c r="E1194" s="568"/>
      <c r="G1194" s="568"/>
      <c r="H1194" s="568"/>
    </row>
    <row r="1195" spans="1:8">
      <c r="A1195" s="568"/>
      <c r="B1195" s="568"/>
      <c r="D1195" s="568"/>
      <c r="E1195" s="568"/>
      <c r="G1195" s="568"/>
      <c r="H1195" s="568"/>
    </row>
    <row r="1196" spans="1:8">
      <c r="A1196" s="568"/>
      <c r="B1196" s="568"/>
      <c r="D1196" s="568"/>
      <c r="E1196" s="568"/>
      <c r="G1196" s="568"/>
      <c r="H1196" s="568"/>
    </row>
    <row r="1197" spans="1:8">
      <c r="A1197" s="568"/>
      <c r="B1197" s="568"/>
      <c r="D1197" s="568"/>
      <c r="E1197" s="568"/>
      <c r="G1197" s="568"/>
      <c r="H1197" s="568"/>
    </row>
    <row r="1198" spans="1:8">
      <c r="A1198" s="568"/>
      <c r="B1198" s="568"/>
      <c r="D1198" s="568"/>
      <c r="E1198" s="568"/>
      <c r="G1198" s="568"/>
      <c r="H1198" s="568"/>
    </row>
    <row r="1199" spans="1:8">
      <c r="A1199" s="568"/>
      <c r="B1199" s="568"/>
      <c r="D1199" s="568"/>
      <c r="E1199" s="568"/>
      <c r="G1199" s="568"/>
      <c r="H1199" s="568"/>
    </row>
    <row r="1200" spans="1:8">
      <c r="A1200" s="568"/>
      <c r="B1200" s="568"/>
      <c r="D1200" s="568"/>
      <c r="E1200" s="568"/>
      <c r="G1200" s="568"/>
      <c r="H1200" s="568"/>
    </row>
    <row r="1201" spans="1:8">
      <c r="A1201" s="568"/>
      <c r="B1201" s="568"/>
      <c r="D1201" s="568"/>
      <c r="E1201" s="568"/>
      <c r="G1201" s="568"/>
      <c r="H1201" s="568"/>
    </row>
    <row r="1202" spans="1:8">
      <c r="A1202" s="568"/>
      <c r="B1202" s="568"/>
      <c r="D1202" s="568"/>
      <c r="E1202" s="568"/>
      <c r="G1202" s="568"/>
      <c r="H1202" s="568"/>
    </row>
    <row r="1203" spans="1:8">
      <c r="A1203" s="568"/>
      <c r="B1203" s="568"/>
      <c r="D1203" s="568"/>
      <c r="E1203" s="568"/>
      <c r="G1203" s="568"/>
      <c r="H1203" s="568"/>
    </row>
    <row r="1204" spans="1:8">
      <c r="A1204" s="568"/>
      <c r="B1204" s="568"/>
      <c r="D1204" s="568"/>
      <c r="E1204" s="568"/>
      <c r="G1204" s="568"/>
      <c r="H1204" s="568"/>
    </row>
    <row r="1205" spans="1:8">
      <c r="A1205" s="568"/>
      <c r="B1205" s="568"/>
      <c r="D1205" s="568"/>
      <c r="E1205" s="568"/>
      <c r="G1205" s="568"/>
      <c r="H1205" s="568"/>
    </row>
    <row r="1206" spans="1:8">
      <c r="A1206" s="568"/>
      <c r="B1206" s="568"/>
      <c r="D1206" s="568"/>
      <c r="E1206" s="568"/>
      <c r="G1206" s="568"/>
      <c r="H1206" s="568"/>
    </row>
    <row r="1207" spans="1:8">
      <c r="A1207" s="568"/>
      <c r="B1207" s="568"/>
      <c r="D1207" s="568"/>
      <c r="E1207" s="568"/>
      <c r="G1207" s="568"/>
      <c r="H1207" s="568"/>
    </row>
    <row r="1208" spans="1:8">
      <c r="A1208" s="568"/>
      <c r="B1208" s="568"/>
      <c r="D1208" s="568"/>
      <c r="E1208" s="568"/>
      <c r="G1208" s="568"/>
      <c r="H1208" s="568"/>
    </row>
    <row r="1209" spans="1:8">
      <c r="A1209" s="568"/>
      <c r="B1209" s="568"/>
      <c r="D1209" s="568"/>
      <c r="E1209" s="568"/>
      <c r="G1209" s="568"/>
      <c r="H1209" s="568"/>
    </row>
    <row r="1210" spans="1:8">
      <c r="A1210" s="568"/>
      <c r="B1210" s="568"/>
      <c r="D1210" s="568"/>
      <c r="E1210" s="568"/>
      <c r="G1210" s="568"/>
      <c r="H1210" s="568"/>
    </row>
    <row r="1211" spans="1:8">
      <c r="A1211" s="568"/>
      <c r="B1211" s="568"/>
      <c r="D1211" s="568"/>
      <c r="E1211" s="568"/>
      <c r="G1211" s="568"/>
      <c r="H1211" s="568"/>
    </row>
    <row r="1212" spans="1:8">
      <c r="A1212" s="568"/>
      <c r="B1212" s="568"/>
      <c r="D1212" s="568"/>
      <c r="E1212" s="568"/>
      <c r="G1212" s="568"/>
      <c r="H1212" s="568"/>
    </row>
    <row r="1213" spans="1:8">
      <c r="A1213" s="568"/>
      <c r="B1213" s="568"/>
      <c r="D1213" s="568"/>
      <c r="E1213" s="568"/>
      <c r="G1213" s="568"/>
      <c r="H1213" s="568"/>
    </row>
    <row r="1214" spans="1:8">
      <c r="A1214" s="568"/>
      <c r="B1214" s="568"/>
      <c r="D1214" s="568"/>
      <c r="E1214" s="568"/>
      <c r="G1214" s="568"/>
      <c r="H1214" s="568"/>
    </row>
    <row r="1215" spans="1:8">
      <c r="A1215" s="568"/>
      <c r="B1215" s="568"/>
      <c r="D1215" s="568"/>
      <c r="E1215" s="568"/>
      <c r="G1215" s="568"/>
      <c r="H1215" s="568"/>
    </row>
    <row r="1216" spans="1:8">
      <c r="A1216" s="568"/>
      <c r="B1216" s="568"/>
      <c r="D1216" s="568"/>
      <c r="E1216" s="568"/>
      <c r="G1216" s="568"/>
      <c r="H1216" s="568"/>
    </row>
    <row r="1217" spans="1:8">
      <c r="A1217" s="568"/>
      <c r="B1217" s="568"/>
      <c r="D1217" s="568"/>
      <c r="E1217" s="568"/>
      <c r="G1217" s="568"/>
      <c r="H1217" s="568"/>
    </row>
    <row r="1218" spans="1:8">
      <c r="A1218" s="568"/>
      <c r="B1218" s="568"/>
      <c r="D1218" s="568"/>
      <c r="E1218" s="568"/>
      <c r="G1218" s="568"/>
      <c r="H1218" s="568"/>
    </row>
    <row r="1219" spans="1:8">
      <c r="A1219" s="568"/>
      <c r="B1219" s="568"/>
      <c r="D1219" s="568"/>
      <c r="E1219" s="568"/>
      <c r="G1219" s="568"/>
      <c r="H1219" s="568"/>
    </row>
    <row r="1220" spans="1:8">
      <c r="A1220" s="568"/>
      <c r="B1220" s="568"/>
      <c r="D1220" s="568"/>
      <c r="E1220" s="568"/>
      <c r="G1220" s="568"/>
      <c r="H1220" s="568"/>
    </row>
    <row r="1221" spans="1:8">
      <c r="A1221" s="568"/>
      <c r="B1221" s="568"/>
      <c r="D1221" s="568"/>
      <c r="E1221" s="568"/>
      <c r="G1221" s="568"/>
      <c r="H1221" s="568"/>
    </row>
    <row r="1222" spans="1:8">
      <c r="A1222" s="568"/>
      <c r="B1222" s="568"/>
      <c r="D1222" s="568"/>
      <c r="E1222" s="568"/>
      <c r="G1222" s="568"/>
      <c r="H1222" s="568"/>
    </row>
    <row r="1223" spans="1:8">
      <c r="A1223" s="568"/>
      <c r="B1223" s="568"/>
      <c r="D1223" s="568"/>
      <c r="E1223" s="568"/>
      <c r="G1223" s="568"/>
      <c r="H1223" s="568"/>
    </row>
    <row r="1224" spans="1:8">
      <c r="A1224" s="568"/>
      <c r="B1224" s="568"/>
      <c r="D1224" s="568"/>
      <c r="E1224" s="568"/>
      <c r="G1224" s="568"/>
      <c r="H1224" s="568"/>
    </row>
    <row r="1225" spans="1:8">
      <c r="A1225" s="568"/>
      <c r="B1225" s="568"/>
      <c r="D1225" s="568"/>
      <c r="E1225" s="568"/>
      <c r="G1225" s="568"/>
      <c r="H1225" s="568"/>
    </row>
    <row r="1226" spans="1:8">
      <c r="A1226" s="568"/>
      <c r="B1226" s="568"/>
      <c r="D1226" s="568"/>
      <c r="E1226" s="568"/>
      <c r="G1226" s="568"/>
      <c r="H1226" s="568"/>
    </row>
    <row r="1227" spans="1:8">
      <c r="A1227" s="568"/>
      <c r="B1227" s="568"/>
      <c r="D1227" s="568"/>
      <c r="E1227" s="568"/>
      <c r="G1227" s="568"/>
      <c r="H1227" s="568"/>
    </row>
    <row r="1228" spans="1:8">
      <c r="A1228" s="568"/>
      <c r="B1228" s="568"/>
      <c r="D1228" s="568"/>
      <c r="E1228" s="568"/>
      <c r="G1228" s="568"/>
      <c r="H1228" s="568"/>
    </row>
    <row r="1229" spans="1:8">
      <c r="A1229" s="568"/>
      <c r="B1229" s="568"/>
      <c r="D1229" s="568"/>
      <c r="E1229" s="568"/>
      <c r="G1229" s="568"/>
      <c r="H1229" s="568"/>
    </row>
    <row r="1230" spans="1:8">
      <c r="A1230" s="568"/>
      <c r="B1230" s="568"/>
      <c r="D1230" s="568"/>
      <c r="E1230" s="568"/>
      <c r="G1230" s="568"/>
      <c r="H1230" s="568"/>
    </row>
    <row r="1231" spans="1:8">
      <c r="A1231" s="568"/>
      <c r="B1231" s="568"/>
      <c r="D1231" s="568"/>
      <c r="E1231" s="568"/>
      <c r="G1231" s="568"/>
      <c r="H1231" s="568"/>
    </row>
    <row r="1232" spans="1:8">
      <c r="A1232" s="568"/>
      <c r="B1232" s="568"/>
      <c r="D1232" s="568"/>
      <c r="E1232" s="568"/>
      <c r="G1232" s="568"/>
      <c r="H1232" s="568"/>
    </row>
    <row r="1233" spans="1:8">
      <c r="A1233" s="568"/>
      <c r="B1233" s="568"/>
      <c r="D1233" s="568"/>
      <c r="E1233" s="568"/>
      <c r="G1233" s="568"/>
      <c r="H1233" s="568"/>
    </row>
    <row r="1234" spans="1:8">
      <c r="A1234" s="568"/>
      <c r="B1234" s="568"/>
      <c r="D1234" s="568"/>
      <c r="E1234" s="568"/>
      <c r="G1234" s="568"/>
      <c r="H1234" s="568"/>
    </row>
    <row r="1235" spans="1:8">
      <c r="A1235" s="568"/>
      <c r="B1235" s="568"/>
      <c r="D1235" s="568"/>
      <c r="E1235" s="568"/>
      <c r="G1235" s="568"/>
      <c r="H1235" s="568"/>
    </row>
    <row r="1236" spans="1:8">
      <c r="A1236" s="568"/>
      <c r="B1236" s="568"/>
      <c r="D1236" s="568"/>
      <c r="E1236" s="568"/>
      <c r="G1236" s="568"/>
      <c r="H1236" s="568"/>
    </row>
    <row r="1237" spans="1:8">
      <c r="A1237" s="568"/>
      <c r="B1237" s="568"/>
      <c r="D1237" s="568"/>
      <c r="E1237" s="568"/>
      <c r="G1237" s="568"/>
      <c r="H1237" s="568"/>
    </row>
    <row r="1238" spans="1:8">
      <c r="A1238" s="568"/>
      <c r="B1238" s="568"/>
      <c r="D1238" s="568"/>
      <c r="E1238" s="568"/>
      <c r="G1238" s="568"/>
      <c r="H1238" s="568"/>
    </row>
    <row r="1239" spans="1:8">
      <c r="A1239" s="568"/>
      <c r="B1239" s="568"/>
      <c r="D1239" s="568"/>
      <c r="E1239" s="568"/>
      <c r="G1239" s="568"/>
      <c r="H1239" s="568"/>
    </row>
    <row r="1240" spans="1:8">
      <c r="A1240" s="568"/>
      <c r="B1240" s="568"/>
      <c r="D1240" s="568"/>
      <c r="E1240" s="568"/>
      <c r="G1240" s="568"/>
      <c r="H1240" s="568"/>
    </row>
    <row r="1241" spans="1:8">
      <c r="A1241" s="568"/>
      <c r="B1241" s="568"/>
      <c r="D1241" s="568"/>
      <c r="E1241" s="568"/>
      <c r="G1241" s="568"/>
      <c r="H1241" s="568"/>
    </row>
    <row r="1242" spans="1:8">
      <c r="A1242" s="568"/>
      <c r="B1242" s="568"/>
      <c r="D1242" s="568"/>
      <c r="E1242" s="568"/>
      <c r="G1242" s="568"/>
      <c r="H1242" s="568"/>
    </row>
    <row r="1243" spans="1:8">
      <c r="A1243" s="568"/>
      <c r="B1243" s="568"/>
      <c r="D1243" s="568"/>
      <c r="E1243" s="568"/>
      <c r="G1243" s="568"/>
      <c r="H1243" s="568"/>
    </row>
    <row r="1244" spans="1:8">
      <c r="A1244" s="568"/>
      <c r="B1244" s="568"/>
      <c r="D1244" s="568"/>
      <c r="E1244" s="568"/>
      <c r="G1244" s="568"/>
      <c r="H1244" s="568"/>
    </row>
    <row r="1245" spans="1:8">
      <c r="A1245" s="568"/>
      <c r="B1245" s="568"/>
      <c r="D1245" s="568"/>
      <c r="E1245" s="568"/>
      <c r="G1245" s="568"/>
      <c r="H1245" s="568"/>
    </row>
    <row r="1246" spans="1:8">
      <c r="A1246" s="568"/>
      <c r="B1246" s="568"/>
      <c r="D1246" s="568"/>
      <c r="E1246" s="568"/>
      <c r="G1246" s="568"/>
      <c r="H1246" s="568"/>
    </row>
    <row r="1247" spans="1:8">
      <c r="A1247" s="568"/>
      <c r="B1247" s="568"/>
      <c r="D1247" s="568"/>
      <c r="E1247" s="568"/>
      <c r="G1247" s="568"/>
      <c r="H1247" s="568"/>
    </row>
    <row r="1248" spans="1:8">
      <c r="A1248" s="568"/>
      <c r="B1248" s="568"/>
      <c r="D1248" s="568"/>
      <c r="E1248" s="568"/>
      <c r="G1248" s="568"/>
      <c r="H1248" s="568"/>
    </row>
    <row r="1249" spans="1:8">
      <c r="A1249" s="568"/>
      <c r="B1249" s="568"/>
      <c r="D1249" s="568"/>
      <c r="E1249" s="568"/>
      <c r="G1249" s="568"/>
      <c r="H1249" s="568"/>
    </row>
    <row r="1250" spans="1:8">
      <c r="A1250" s="568"/>
      <c r="B1250" s="568"/>
      <c r="D1250" s="568"/>
      <c r="E1250" s="568"/>
      <c r="G1250" s="568"/>
      <c r="H1250" s="568"/>
    </row>
    <row r="1251" spans="1:8">
      <c r="A1251" s="568"/>
      <c r="B1251" s="568"/>
      <c r="D1251" s="568"/>
      <c r="E1251" s="568"/>
      <c r="G1251" s="568"/>
      <c r="H1251" s="568"/>
    </row>
    <row r="1252" spans="1:8">
      <c r="A1252" s="568"/>
      <c r="B1252" s="568"/>
      <c r="D1252" s="568"/>
      <c r="E1252" s="568"/>
      <c r="G1252" s="568"/>
      <c r="H1252" s="568"/>
    </row>
    <row r="1253" spans="1:8">
      <c r="A1253" s="568"/>
      <c r="B1253" s="568"/>
      <c r="D1253" s="568"/>
      <c r="E1253" s="568"/>
      <c r="G1253" s="568"/>
      <c r="H1253" s="568"/>
    </row>
    <row r="1254" spans="1:8">
      <c r="A1254" s="568"/>
      <c r="B1254" s="568"/>
      <c r="D1254" s="568"/>
      <c r="E1254" s="568"/>
      <c r="G1254" s="568"/>
      <c r="H1254" s="568"/>
    </row>
    <row r="1255" spans="1:8">
      <c r="A1255" s="568"/>
      <c r="B1255" s="568"/>
      <c r="D1255" s="568"/>
      <c r="E1255" s="568"/>
      <c r="G1255" s="568"/>
      <c r="H1255" s="568"/>
    </row>
    <row r="1256" spans="1:8">
      <c r="A1256" s="568"/>
      <c r="B1256" s="568"/>
      <c r="D1256" s="568"/>
      <c r="E1256" s="568"/>
      <c r="G1256" s="568"/>
      <c r="H1256" s="568"/>
    </row>
    <row r="1257" spans="1:8">
      <c r="A1257" s="568"/>
      <c r="B1257" s="568"/>
      <c r="D1257" s="568"/>
      <c r="E1257" s="568"/>
      <c r="G1257" s="568"/>
      <c r="H1257" s="568"/>
    </row>
    <row r="1258" spans="1:8">
      <c r="A1258" s="568"/>
      <c r="B1258" s="568"/>
      <c r="D1258" s="568"/>
      <c r="E1258" s="568"/>
      <c r="G1258" s="568"/>
      <c r="H1258" s="568"/>
    </row>
    <row r="1259" spans="1:8">
      <c r="A1259" s="568"/>
      <c r="B1259" s="568"/>
      <c r="D1259" s="568"/>
      <c r="E1259" s="568"/>
      <c r="G1259" s="568"/>
      <c r="H1259" s="568"/>
    </row>
    <row r="1260" spans="1:8">
      <c r="A1260" s="568"/>
      <c r="B1260" s="568"/>
      <c r="D1260" s="568"/>
      <c r="E1260" s="568"/>
      <c r="G1260" s="568"/>
      <c r="H1260" s="568"/>
    </row>
    <row r="1261" spans="1:8">
      <c r="A1261" s="568"/>
      <c r="B1261" s="568"/>
      <c r="D1261" s="568"/>
      <c r="E1261" s="568"/>
      <c r="G1261" s="568"/>
      <c r="H1261" s="568"/>
    </row>
    <row r="1262" spans="1:8">
      <c r="A1262" s="568"/>
      <c r="B1262" s="568"/>
      <c r="D1262" s="568"/>
      <c r="E1262" s="568"/>
      <c r="G1262" s="568"/>
      <c r="H1262" s="568"/>
    </row>
    <row r="1263" spans="1:8">
      <c r="A1263" s="568"/>
      <c r="B1263" s="568"/>
      <c r="D1263" s="568"/>
      <c r="E1263" s="568"/>
      <c r="G1263" s="568"/>
      <c r="H1263" s="568"/>
    </row>
    <row r="1264" spans="1:8">
      <c r="A1264" s="568"/>
      <c r="B1264" s="568"/>
      <c r="D1264" s="568"/>
      <c r="E1264" s="568"/>
      <c r="G1264" s="568"/>
      <c r="H1264" s="568"/>
    </row>
    <row r="1265" spans="1:8">
      <c r="A1265" s="568"/>
      <c r="B1265" s="568"/>
      <c r="D1265" s="568"/>
      <c r="E1265" s="568"/>
      <c r="G1265" s="568"/>
      <c r="H1265" s="568"/>
    </row>
    <row r="1266" spans="1:8">
      <c r="A1266" s="568"/>
      <c r="B1266" s="568"/>
      <c r="D1266" s="568"/>
      <c r="E1266" s="568"/>
      <c r="G1266" s="568"/>
      <c r="H1266" s="568"/>
    </row>
    <row r="1267" spans="1:8">
      <c r="A1267" s="568"/>
      <c r="B1267" s="568"/>
      <c r="D1267" s="568"/>
      <c r="E1267" s="568"/>
      <c r="G1267" s="568"/>
      <c r="H1267" s="568"/>
    </row>
    <row r="1268" spans="1:8">
      <c r="A1268" s="568"/>
      <c r="B1268" s="568"/>
      <c r="D1268" s="568"/>
      <c r="E1268" s="568"/>
      <c r="G1268" s="568"/>
      <c r="H1268" s="568"/>
    </row>
    <row r="1269" spans="1:8">
      <c r="A1269" s="568"/>
      <c r="B1269" s="568"/>
      <c r="D1269" s="568"/>
      <c r="E1269" s="568"/>
      <c r="G1269" s="568"/>
      <c r="H1269" s="568"/>
    </row>
    <row r="1270" spans="1:8">
      <c r="A1270" s="568"/>
      <c r="B1270" s="568"/>
      <c r="D1270" s="568"/>
      <c r="E1270" s="568"/>
      <c r="G1270" s="568"/>
      <c r="H1270" s="568"/>
    </row>
    <row r="1271" spans="1:8">
      <c r="A1271" s="568"/>
      <c r="B1271" s="568"/>
      <c r="D1271" s="568"/>
      <c r="E1271" s="568"/>
      <c r="G1271" s="568"/>
      <c r="H1271" s="568"/>
    </row>
    <row r="1272" spans="1:8">
      <c r="A1272" s="568"/>
      <c r="B1272" s="568"/>
      <c r="D1272" s="568"/>
      <c r="E1272" s="568"/>
      <c r="G1272" s="568"/>
      <c r="H1272" s="568"/>
    </row>
    <row r="1273" spans="1:8">
      <c r="A1273" s="568"/>
      <c r="B1273" s="568"/>
      <c r="D1273" s="568"/>
      <c r="E1273" s="568"/>
      <c r="G1273" s="568"/>
      <c r="H1273" s="568"/>
    </row>
    <row r="1274" spans="1:8">
      <c r="A1274" s="568"/>
      <c r="B1274" s="568"/>
      <c r="D1274" s="568"/>
      <c r="E1274" s="568"/>
      <c r="G1274" s="568"/>
      <c r="H1274" s="568"/>
    </row>
    <row r="1275" spans="1:8">
      <c r="A1275" s="568"/>
      <c r="B1275" s="568"/>
      <c r="D1275" s="568"/>
      <c r="E1275" s="568"/>
      <c r="G1275" s="568"/>
      <c r="H1275" s="568"/>
    </row>
    <row r="1276" spans="1:8">
      <c r="A1276" s="568"/>
      <c r="B1276" s="568"/>
      <c r="D1276" s="568"/>
      <c r="E1276" s="568"/>
      <c r="G1276" s="568"/>
      <c r="H1276" s="568"/>
    </row>
    <row r="1277" spans="1:8">
      <c r="A1277" s="568"/>
      <c r="B1277" s="568"/>
      <c r="D1277" s="568"/>
      <c r="E1277" s="568"/>
      <c r="G1277" s="568"/>
      <c r="H1277" s="568"/>
    </row>
    <row r="1278" spans="1:8">
      <c r="A1278" s="568"/>
      <c r="B1278" s="568"/>
      <c r="D1278" s="568"/>
      <c r="E1278" s="568"/>
      <c r="G1278" s="568"/>
      <c r="H1278" s="568"/>
    </row>
    <row r="1279" spans="1:8">
      <c r="A1279" s="568"/>
      <c r="B1279" s="568"/>
      <c r="D1279" s="568"/>
      <c r="E1279" s="568"/>
      <c r="G1279" s="568"/>
      <c r="H1279" s="568"/>
    </row>
    <row r="1280" spans="1:8">
      <c r="A1280" s="568"/>
      <c r="B1280" s="568"/>
      <c r="D1280" s="568"/>
      <c r="E1280" s="568"/>
      <c r="G1280" s="568"/>
      <c r="H1280" s="568"/>
    </row>
    <row r="1281" spans="1:8">
      <c r="A1281" s="568"/>
      <c r="B1281" s="568"/>
      <c r="D1281" s="568"/>
      <c r="E1281" s="568"/>
      <c r="G1281" s="568"/>
      <c r="H1281" s="568"/>
    </row>
    <row r="1282" spans="1:8">
      <c r="A1282" s="568"/>
      <c r="B1282" s="568"/>
      <c r="D1282" s="568"/>
      <c r="E1282" s="568"/>
      <c r="G1282" s="568"/>
      <c r="H1282" s="568"/>
    </row>
    <row r="1283" spans="1:8">
      <c r="A1283" s="568"/>
      <c r="B1283" s="568"/>
      <c r="D1283" s="568"/>
      <c r="E1283" s="568"/>
      <c r="G1283" s="568"/>
      <c r="H1283" s="568"/>
    </row>
    <row r="1284" spans="1:8">
      <c r="A1284" s="568"/>
      <c r="B1284" s="568"/>
      <c r="D1284" s="568"/>
      <c r="E1284" s="568"/>
      <c r="G1284" s="568"/>
      <c r="H1284" s="568"/>
    </row>
    <row r="1285" spans="1:8">
      <c r="A1285" s="568"/>
      <c r="B1285" s="568"/>
      <c r="D1285" s="568"/>
      <c r="E1285" s="568"/>
      <c r="G1285" s="568"/>
      <c r="H1285" s="568"/>
    </row>
    <row r="1286" spans="1:8">
      <c r="A1286" s="568"/>
      <c r="B1286" s="568"/>
      <c r="D1286" s="568"/>
      <c r="E1286" s="568"/>
      <c r="G1286" s="568"/>
      <c r="H1286" s="568"/>
    </row>
    <row r="1287" spans="1:8">
      <c r="A1287" s="568"/>
      <c r="B1287" s="568"/>
      <c r="D1287" s="568"/>
      <c r="E1287" s="568"/>
      <c r="G1287" s="568"/>
      <c r="H1287" s="568"/>
    </row>
    <row r="1288" spans="1:8">
      <c r="A1288" s="568"/>
      <c r="B1288" s="568"/>
      <c r="D1288" s="568"/>
      <c r="E1288" s="568"/>
      <c r="G1288" s="568"/>
      <c r="H1288" s="568"/>
    </row>
    <row r="1289" spans="1:8">
      <c r="A1289" s="568"/>
      <c r="B1289" s="568"/>
      <c r="D1289" s="568"/>
      <c r="E1289" s="568"/>
      <c r="G1289" s="568"/>
      <c r="H1289" s="568"/>
    </row>
    <row r="1290" spans="1:8">
      <c r="A1290" s="568"/>
      <c r="B1290" s="568"/>
      <c r="D1290" s="568"/>
      <c r="E1290" s="568"/>
      <c r="G1290" s="568"/>
      <c r="H1290" s="568"/>
    </row>
    <row r="1291" spans="1:8">
      <c r="A1291" s="568"/>
      <c r="B1291" s="568"/>
      <c r="D1291" s="568"/>
      <c r="E1291" s="568"/>
      <c r="G1291" s="568"/>
      <c r="H1291" s="568"/>
    </row>
    <row r="1292" spans="1:8">
      <c r="A1292" s="568"/>
      <c r="B1292" s="568"/>
      <c r="D1292" s="568"/>
      <c r="E1292" s="568"/>
      <c r="G1292" s="568"/>
      <c r="H1292" s="568"/>
    </row>
    <row r="1293" spans="1:8">
      <c r="A1293" s="568"/>
      <c r="B1293" s="568"/>
      <c r="D1293" s="568"/>
      <c r="E1293" s="568"/>
      <c r="G1293" s="568"/>
      <c r="H1293" s="568"/>
    </row>
    <row r="1294" spans="1:8">
      <c r="A1294" s="568"/>
      <c r="B1294" s="568"/>
      <c r="D1294" s="568"/>
      <c r="E1294" s="568"/>
      <c r="G1294" s="568"/>
      <c r="H1294" s="568"/>
    </row>
    <row r="1295" spans="1:8">
      <c r="A1295" s="568"/>
      <c r="B1295" s="568"/>
      <c r="D1295" s="568"/>
      <c r="E1295" s="568"/>
      <c r="G1295" s="568"/>
      <c r="H1295" s="568"/>
    </row>
    <row r="1296" spans="1:8">
      <c r="A1296" s="568"/>
      <c r="B1296" s="568"/>
      <c r="D1296" s="568"/>
      <c r="E1296" s="568"/>
      <c r="G1296" s="568"/>
      <c r="H1296" s="568"/>
    </row>
    <row r="1297" spans="1:8">
      <c r="A1297" s="568"/>
      <c r="B1297" s="568"/>
      <c r="D1297" s="568"/>
      <c r="E1297" s="568"/>
      <c r="G1297" s="568"/>
      <c r="H1297" s="568"/>
    </row>
    <row r="1298" spans="1:8">
      <c r="A1298" s="568"/>
      <c r="B1298" s="568"/>
      <c r="D1298" s="568"/>
      <c r="E1298" s="568"/>
      <c r="G1298" s="568"/>
      <c r="H1298" s="568"/>
    </row>
    <row r="1299" spans="1:8">
      <c r="A1299" s="568"/>
      <c r="B1299" s="568"/>
      <c r="D1299" s="568"/>
      <c r="E1299" s="568"/>
      <c r="G1299" s="568"/>
      <c r="H1299" s="568"/>
    </row>
    <row r="1300" spans="1:8">
      <c r="A1300" s="568"/>
      <c r="B1300" s="568"/>
      <c r="D1300" s="568"/>
      <c r="E1300" s="568"/>
      <c r="G1300" s="568"/>
      <c r="H1300" s="568"/>
    </row>
    <row r="1301" spans="1:8">
      <c r="A1301" s="568"/>
      <c r="B1301" s="568"/>
      <c r="D1301" s="568"/>
      <c r="E1301" s="568"/>
      <c r="G1301" s="568"/>
      <c r="H1301" s="568"/>
    </row>
    <row r="1302" spans="1:8">
      <c r="A1302" s="568"/>
      <c r="B1302" s="568"/>
      <c r="D1302" s="568"/>
      <c r="E1302" s="568"/>
      <c r="G1302" s="568"/>
      <c r="H1302" s="568"/>
    </row>
    <row r="1303" spans="1:8">
      <c r="A1303" s="568"/>
      <c r="B1303" s="568"/>
      <c r="D1303" s="568"/>
      <c r="E1303" s="568"/>
      <c r="G1303" s="568"/>
      <c r="H1303" s="568"/>
    </row>
    <row r="1304" spans="1:8">
      <c r="A1304" s="568"/>
      <c r="B1304" s="568"/>
      <c r="D1304" s="568"/>
      <c r="E1304" s="568"/>
      <c r="G1304" s="568"/>
      <c r="H1304" s="568"/>
    </row>
    <row r="1305" spans="1:8">
      <c r="A1305" s="568"/>
      <c r="B1305" s="568"/>
      <c r="D1305" s="568"/>
      <c r="E1305" s="568"/>
      <c r="G1305" s="568"/>
      <c r="H1305" s="568"/>
    </row>
    <row r="1306" spans="1:8">
      <c r="A1306" s="568"/>
      <c r="B1306" s="568"/>
      <c r="D1306" s="568"/>
      <c r="E1306" s="568"/>
      <c r="G1306" s="568"/>
      <c r="H1306" s="568"/>
    </row>
    <row r="1307" spans="1:8">
      <c r="A1307" s="568"/>
      <c r="B1307" s="568"/>
      <c r="D1307" s="568"/>
      <c r="E1307" s="568"/>
      <c r="G1307" s="568"/>
      <c r="H1307" s="568"/>
    </row>
    <row r="1308" spans="1:8">
      <c r="A1308" s="568"/>
      <c r="B1308" s="568"/>
      <c r="D1308" s="568"/>
      <c r="E1308" s="568"/>
      <c r="G1308" s="568"/>
      <c r="H1308" s="568"/>
    </row>
    <row r="1309" spans="1:8">
      <c r="A1309" s="568"/>
      <c r="B1309" s="568"/>
      <c r="D1309" s="568"/>
      <c r="E1309" s="568"/>
      <c r="G1309" s="568"/>
      <c r="H1309" s="568"/>
    </row>
    <row r="1310" spans="1:8">
      <c r="A1310" s="568"/>
      <c r="B1310" s="568"/>
      <c r="D1310" s="568"/>
      <c r="E1310" s="568"/>
      <c r="G1310" s="568"/>
      <c r="H1310" s="568"/>
    </row>
    <row r="1311" spans="1:8">
      <c r="A1311" s="568"/>
      <c r="B1311" s="568"/>
      <c r="D1311" s="568"/>
      <c r="E1311" s="568"/>
      <c r="G1311" s="568"/>
      <c r="H1311" s="568"/>
    </row>
    <row r="1312" spans="1:8">
      <c r="A1312" s="568"/>
      <c r="B1312" s="568"/>
      <c r="D1312" s="568"/>
      <c r="E1312" s="568"/>
      <c r="G1312" s="568"/>
      <c r="H1312" s="568"/>
    </row>
    <row r="1313" spans="1:8">
      <c r="A1313" s="568"/>
      <c r="B1313" s="568"/>
      <c r="D1313" s="568"/>
      <c r="E1313" s="568"/>
      <c r="G1313" s="568"/>
      <c r="H1313" s="568"/>
    </row>
    <row r="1314" spans="1:8">
      <c r="A1314" s="568"/>
      <c r="B1314" s="568"/>
      <c r="D1314" s="568"/>
      <c r="E1314" s="568"/>
      <c r="G1314" s="568"/>
      <c r="H1314" s="568"/>
    </row>
    <row r="1315" spans="1:8">
      <c r="A1315" s="568"/>
      <c r="B1315" s="568"/>
      <c r="D1315" s="568"/>
      <c r="E1315" s="568"/>
      <c r="G1315" s="568"/>
      <c r="H1315" s="568"/>
    </row>
    <row r="1316" spans="1:8">
      <c r="A1316" s="568"/>
      <c r="B1316" s="568"/>
      <c r="D1316" s="568"/>
      <c r="E1316" s="568"/>
      <c r="G1316" s="568"/>
      <c r="H1316" s="568"/>
    </row>
    <row r="1317" spans="1:8">
      <c r="A1317" s="568"/>
      <c r="B1317" s="568"/>
      <c r="D1317" s="568"/>
      <c r="E1317" s="568"/>
      <c r="G1317" s="568"/>
      <c r="H1317" s="568"/>
    </row>
    <row r="1318" spans="1:8">
      <c r="A1318" s="568"/>
      <c r="B1318" s="568"/>
      <c r="D1318" s="568"/>
      <c r="E1318" s="568"/>
      <c r="G1318" s="568"/>
      <c r="H1318" s="568"/>
    </row>
    <row r="1319" spans="1:8">
      <c r="A1319" s="568"/>
      <c r="B1319" s="568"/>
      <c r="D1319" s="568"/>
      <c r="E1319" s="568"/>
      <c r="G1319" s="568"/>
      <c r="H1319" s="568"/>
    </row>
    <row r="1320" spans="1:8">
      <c r="A1320" s="568"/>
      <c r="B1320" s="568"/>
      <c r="D1320" s="568"/>
      <c r="E1320" s="568"/>
      <c r="G1320" s="568"/>
      <c r="H1320" s="568"/>
    </row>
    <row r="1321" spans="1:8">
      <c r="A1321" s="568"/>
      <c r="B1321" s="568"/>
      <c r="D1321" s="568"/>
      <c r="E1321" s="568"/>
      <c r="G1321" s="568"/>
      <c r="H1321" s="568"/>
    </row>
    <row r="1322" spans="1:8">
      <c r="A1322" s="568"/>
      <c r="B1322" s="568"/>
      <c r="D1322" s="568"/>
      <c r="E1322" s="568"/>
      <c r="G1322" s="568"/>
      <c r="H1322" s="568"/>
    </row>
    <row r="1323" spans="1:8">
      <c r="A1323" s="568"/>
      <c r="B1323" s="568"/>
      <c r="D1323" s="568"/>
      <c r="E1323" s="568"/>
      <c r="G1323" s="568"/>
      <c r="H1323" s="568"/>
    </row>
    <row r="1324" spans="1:8">
      <c r="A1324" s="568"/>
      <c r="B1324" s="568"/>
      <c r="D1324" s="568"/>
      <c r="E1324" s="568"/>
      <c r="G1324" s="568"/>
      <c r="H1324" s="568"/>
    </row>
    <row r="1325" spans="1:8">
      <c r="A1325" s="568"/>
      <c r="B1325" s="568"/>
      <c r="D1325" s="568"/>
      <c r="E1325" s="568"/>
      <c r="G1325" s="568"/>
      <c r="H1325" s="568"/>
    </row>
    <row r="1326" spans="1:8">
      <c r="A1326" s="568"/>
      <c r="B1326" s="568"/>
      <c r="D1326" s="568"/>
      <c r="E1326" s="568"/>
      <c r="G1326" s="568"/>
      <c r="H1326" s="568"/>
    </row>
    <row r="1327" spans="1:8">
      <c r="A1327" s="568"/>
      <c r="B1327" s="568"/>
      <c r="D1327" s="568"/>
      <c r="E1327" s="568"/>
      <c r="G1327" s="568"/>
      <c r="H1327" s="568"/>
    </row>
    <row r="1328" spans="1:8">
      <c r="A1328" s="568"/>
      <c r="B1328" s="568"/>
      <c r="D1328" s="568"/>
      <c r="E1328" s="568"/>
      <c r="G1328" s="568"/>
      <c r="H1328" s="568"/>
    </row>
    <row r="1329" spans="1:8">
      <c r="A1329" s="568"/>
      <c r="B1329" s="568"/>
      <c r="D1329" s="568"/>
      <c r="E1329" s="568"/>
      <c r="G1329" s="568"/>
      <c r="H1329" s="568"/>
    </row>
    <row r="1330" spans="1:8">
      <c r="A1330" s="568"/>
      <c r="B1330" s="568"/>
      <c r="D1330" s="568"/>
      <c r="E1330" s="568"/>
      <c r="G1330" s="568"/>
      <c r="H1330" s="568"/>
    </row>
    <row r="1331" spans="1:8">
      <c r="A1331" s="568"/>
      <c r="B1331" s="568"/>
      <c r="D1331" s="568"/>
      <c r="E1331" s="568"/>
      <c r="G1331" s="568"/>
      <c r="H1331" s="568"/>
    </row>
    <row r="1332" spans="1:8">
      <c r="A1332" s="568"/>
      <c r="B1332" s="568"/>
      <c r="D1332" s="568"/>
      <c r="E1332" s="568"/>
      <c r="G1332" s="568"/>
      <c r="H1332" s="568"/>
    </row>
    <row r="1333" spans="1:8">
      <c r="A1333" s="568"/>
      <c r="B1333" s="568"/>
      <c r="D1333" s="568"/>
      <c r="E1333" s="568"/>
      <c r="G1333" s="568"/>
      <c r="H1333" s="568"/>
    </row>
    <row r="1334" spans="1:8">
      <c r="A1334" s="568"/>
      <c r="B1334" s="568"/>
      <c r="D1334" s="568"/>
      <c r="E1334" s="568"/>
      <c r="G1334" s="568"/>
      <c r="H1334" s="568"/>
    </row>
    <row r="1335" spans="1:8">
      <c r="A1335" s="568"/>
      <c r="B1335" s="568"/>
      <c r="D1335" s="568"/>
      <c r="E1335" s="568"/>
      <c r="G1335" s="568"/>
      <c r="H1335" s="568"/>
    </row>
    <row r="1336" spans="1:8">
      <c r="A1336" s="568"/>
      <c r="B1336" s="568"/>
      <c r="D1336" s="568"/>
      <c r="E1336" s="568"/>
      <c r="G1336" s="568"/>
      <c r="H1336" s="568"/>
    </row>
    <row r="1337" spans="1:8">
      <c r="A1337" s="568"/>
      <c r="B1337" s="568"/>
      <c r="D1337" s="568"/>
      <c r="E1337" s="568"/>
      <c r="G1337" s="568"/>
      <c r="H1337" s="568"/>
    </row>
    <row r="1338" spans="1:8">
      <c r="A1338" s="568"/>
      <c r="B1338" s="568"/>
      <c r="D1338" s="568"/>
      <c r="E1338" s="568"/>
      <c r="G1338" s="568"/>
      <c r="H1338" s="568"/>
    </row>
    <row r="1339" spans="1:8">
      <c r="A1339" s="568"/>
      <c r="B1339" s="568"/>
      <c r="D1339" s="568"/>
      <c r="E1339" s="568"/>
      <c r="G1339" s="568"/>
      <c r="H1339" s="568"/>
    </row>
    <row r="1340" spans="1:8">
      <c r="A1340" s="568"/>
      <c r="B1340" s="568"/>
      <c r="D1340" s="568"/>
      <c r="E1340" s="568"/>
      <c r="G1340" s="568"/>
      <c r="H1340" s="568"/>
    </row>
    <row r="1341" spans="1:8">
      <c r="A1341" s="568"/>
      <c r="B1341" s="568"/>
      <c r="D1341" s="568"/>
      <c r="E1341" s="568"/>
      <c r="G1341" s="568"/>
      <c r="H1341" s="568"/>
    </row>
    <row r="1342" spans="1:8">
      <c r="A1342" s="568"/>
      <c r="B1342" s="568"/>
      <c r="D1342" s="568"/>
      <c r="E1342" s="568"/>
      <c r="G1342" s="568"/>
      <c r="H1342" s="568"/>
    </row>
    <row r="1343" spans="1:8">
      <c r="A1343" s="568"/>
      <c r="B1343" s="568"/>
      <c r="D1343" s="568"/>
      <c r="E1343" s="568"/>
      <c r="G1343" s="568"/>
      <c r="H1343" s="568"/>
    </row>
    <row r="1344" spans="1:8">
      <c r="A1344" s="568"/>
      <c r="B1344" s="568"/>
      <c r="D1344" s="568"/>
      <c r="E1344" s="568"/>
      <c r="G1344" s="568"/>
      <c r="H1344" s="568"/>
    </row>
    <row r="1345" spans="1:8">
      <c r="A1345" s="568"/>
      <c r="B1345" s="568"/>
      <c r="D1345" s="568"/>
      <c r="E1345" s="568"/>
      <c r="G1345" s="568"/>
      <c r="H1345" s="568"/>
    </row>
    <row r="1346" spans="1:8">
      <c r="A1346" s="568"/>
      <c r="B1346" s="568"/>
      <c r="D1346" s="568"/>
      <c r="E1346" s="568"/>
      <c r="G1346" s="568"/>
      <c r="H1346" s="568"/>
    </row>
    <row r="1347" spans="1:8">
      <c r="A1347" s="568"/>
      <c r="B1347" s="568"/>
      <c r="D1347" s="568"/>
      <c r="E1347" s="568"/>
      <c r="G1347" s="568"/>
      <c r="H1347" s="568"/>
    </row>
    <row r="1348" spans="1:8">
      <c r="A1348" s="568"/>
      <c r="B1348" s="568"/>
      <c r="D1348" s="568"/>
      <c r="E1348" s="568"/>
      <c r="G1348" s="568"/>
      <c r="H1348" s="568"/>
    </row>
    <row r="1349" spans="1:8">
      <c r="A1349" s="568"/>
      <c r="B1349" s="568"/>
      <c r="D1349" s="568"/>
      <c r="E1349" s="568"/>
      <c r="G1349" s="568"/>
      <c r="H1349" s="568"/>
    </row>
    <row r="1350" spans="1:8">
      <c r="A1350" s="568"/>
      <c r="B1350" s="568"/>
      <c r="D1350" s="568"/>
      <c r="E1350" s="568"/>
      <c r="G1350" s="568"/>
      <c r="H1350" s="568"/>
    </row>
    <row r="1351" spans="1:8">
      <c r="A1351" s="568"/>
      <c r="B1351" s="568"/>
      <c r="D1351" s="568"/>
      <c r="E1351" s="568"/>
      <c r="G1351" s="568"/>
      <c r="H1351" s="568"/>
    </row>
    <row r="1352" spans="1:8">
      <c r="A1352" s="568"/>
      <c r="B1352" s="568"/>
      <c r="D1352" s="568"/>
      <c r="E1352" s="568"/>
      <c r="G1352" s="568"/>
      <c r="H1352" s="568"/>
    </row>
    <row r="1353" spans="1:8">
      <c r="A1353" s="568"/>
      <c r="B1353" s="568"/>
      <c r="D1353" s="568"/>
      <c r="E1353" s="568"/>
      <c r="G1353" s="568"/>
      <c r="H1353" s="568"/>
    </row>
    <row r="1354" spans="1:8">
      <c r="A1354" s="568"/>
      <c r="B1354" s="568"/>
      <c r="D1354" s="568"/>
      <c r="E1354" s="568"/>
      <c r="G1354" s="568"/>
      <c r="H1354" s="568"/>
    </row>
    <row r="1355" spans="1:8">
      <c r="A1355" s="568"/>
      <c r="B1355" s="568"/>
      <c r="D1355" s="568"/>
      <c r="E1355" s="568"/>
      <c r="G1355" s="568"/>
      <c r="H1355" s="568"/>
    </row>
    <row r="1356" spans="1:8">
      <c r="A1356" s="568"/>
      <c r="B1356" s="568"/>
      <c r="D1356" s="568"/>
      <c r="E1356" s="568"/>
      <c r="G1356" s="568"/>
      <c r="H1356" s="568"/>
    </row>
    <row r="1357" spans="1:8">
      <c r="A1357" s="568"/>
      <c r="B1357" s="568"/>
      <c r="D1357" s="568"/>
      <c r="E1357" s="568"/>
      <c r="G1357" s="568"/>
      <c r="H1357" s="568"/>
    </row>
    <row r="1358" spans="1:8">
      <c r="A1358" s="568"/>
      <c r="B1358" s="568"/>
      <c r="D1358" s="568"/>
      <c r="E1358" s="568"/>
      <c r="G1358" s="568"/>
      <c r="H1358" s="568"/>
    </row>
    <row r="1359" spans="1:8">
      <c r="A1359" s="568"/>
      <c r="B1359" s="568"/>
      <c r="D1359" s="568"/>
      <c r="E1359" s="568"/>
      <c r="G1359" s="568"/>
      <c r="H1359" s="568"/>
    </row>
    <row r="1360" spans="1:8">
      <c r="A1360" s="568"/>
      <c r="B1360" s="568"/>
      <c r="D1360" s="568"/>
      <c r="E1360" s="568"/>
      <c r="G1360" s="568"/>
      <c r="H1360" s="568"/>
    </row>
    <row r="1361" spans="1:8">
      <c r="A1361" s="568"/>
      <c r="B1361" s="568"/>
      <c r="D1361" s="568"/>
      <c r="E1361" s="568"/>
      <c r="G1361" s="568"/>
      <c r="H1361" s="568"/>
    </row>
    <row r="1362" spans="1:8">
      <c r="A1362" s="568"/>
      <c r="B1362" s="568"/>
      <c r="D1362" s="568"/>
      <c r="E1362" s="568"/>
      <c r="G1362" s="568"/>
      <c r="H1362" s="568"/>
    </row>
    <row r="1363" spans="1:8">
      <c r="A1363" s="568"/>
      <c r="B1363" s="568"/>
      <c r="D1363" s="568"/>
      <c r="E1363" s="568"/>
      <c r="G1363" s="568"/>
      <c r="H1363" s="568"/>
    </row>
    <row r="1364" spans="1:8">
      <c r="A1364" s="568"/>
      <c r="B1364" s="568"/>
      <c r="D1364" s="568"/>
      <c r="E1364" s="568"/>
      <c r="G1364" s="568"/>
      <c r="H1364" s="568"/>
    </row>
    <row r="1365" spans="1:8">
      <c r="A1365" s="568"/>
      <c r="B1365" s="568"/>
      <c r="D1365" s="568"/>
      <c r="E1365" s="568"/>
      <c r="G1365" s="568"/>
      <c r="H1365" s="568"/>
    </row>
    <row r="1366" spans="1:8">
      <c r="A1366" s="568"/>
      <c r="B1366" s="568"/>
      <c r="D1366" s="568"/>
      <c r="E1366" s="568"/>
      <c r="G1366" s="568"/>
      <c r="H1366" s="568"/>
    </row>
    <row r="1367" spans="1:8">
      <c r="A1367" s="568"/>
      <c r="B1367" s="568"/>
      <c r="D1367" s="568"/>
      <c r="E1367" s="568"/>
      <c r="G1367" s="568"/>
      <c r="H1367" s="568"/>
    </row>
    <row r="1368" spans="1:8">
      <c r="A1368" s="568"/>
      <c r="B1368" s="568"/>
      <c r="D1368" s="568"/>
      <c r="E1368" s="568"/>
      <c r="G1368" s="568"/>
      <c r="H1368" s="568"/>
    </row>
    <row r="1369" spans="1:8">
      <c r="A1369" s="568"/>
      <c r="B1369" s="568"/>
      <c r="D1369" s="568"/>
      <c r="E1369" s="568"/>
      <c r="G1369" s="568"/>
      <c r="H1369" s="568"/>
    </row>
    <row r="1370" spans="1:8">
      <c r="A1370" s="568"/>
      <c r="B1370" s="568"/>
      <c r="D1370" s="568"/>
      <c r="E1370" s="568"/>
      <c r="G1370" s="568"/>
      <c r="H1370" s="568"/>
    </row>
    <row r="1371" spans="1:8">
      <c r="A1371" s="568"/>
      <c r="B1371" s="568"/>
      <c r="D1371" s="568"/>
      <c r="E1371" s="568"/>
      <c r="G1371" s="568"/>
      <c r="H1371" s="568"/>
    </row>
    <row r="1372" spans="1:8">
      <c r="A1372" s="568"/>
      <c r="B1372" s="568"/>
      <c r="D1372" s="568"/>
      <c r="E1372" s="568"/>
      <c r="G1372" s="568"/>
      <c r="H1372" s="568"/>
    </row>
    <row r="1373" spans="1:8">
      <c r="A1373" s="568"/>
      <c r="B1373" s="568"/>
      <c r="D1373" s="568"/>
      <c r="E1373" s="568"/>
      <c r="G1373" s="568"/>
      <c r="H1373" s="568"/>
    </row>
    <row r="1374" spans="1:8">
      <c r="A1374" s="568"/>
      <c r="B1374" s="568"/>
      <c r="D1374" s="568"/>
      <c r="E1374" s="568"/>
      <c r="G1374" s="568"/>
      <c r="H1374" s="568"/>
    </row>
    <row r="1375" spans="1:8">
      <c r="A1375" s="568"/>
      <c r="B1375" s="568"/>
      <c r="D1375" s="568"/>
      <c r="E1375" s="568"/>
      <c r="G1375" s="568"/>
      <c r="H1375" s="568"/>
    </row>
    <row r="1376" spans="1:8">
      <c r="A1376" s="568"/>
      <c r="B1376" s="568"/>
      <c r="D1376" s="568"/>
      <c r="E1376" s="568"/>
      <c r="G1376" s="568"/>
      <c r="H1376" s="568"/>
    </row>
    <row r="1377" spans="1:8">
      <c r="A1377" s="568"/>
      <c r="B1377" s="568"/>
      <c r="D1377" s="568"/>
      <c r="E1377" s="568"/>
      <c r="G1377" s="568"/>
      <c r="H1377" s="568"/>
    </row>
    <row r="1378" spans="1:8">
      <c r="A1378" s="568"/>
      <c r="B1378" s="568"/>
      <c r="D1378" s="568"/>
      <c r="E1378" s="568"/>
      <c r="G1378" s="568"/>
      <c r="H1378" s="568"/>
    </row>
    <row r="1379" spans="1:8">
      <c r="A1379" s="568"/>
      <c r="B1379" s="568"/>
      <c r="D1379" s="568"/>
      <c r="E1379" s="568"/>
      <c r="G1379" s="568"/>
      <c r="H1379" s="568"/>
    </row>
    <row r="1380" spans="1:8">
      <c r="A1380" s="568"/>
      <c r="B1380" s="568"/>
      <c r="D1380" s="568"/>
      <c r="E1380" s="568"/>
      <c r="G1380" s="568"/>
      <c r="H1380" s="568"/>
    </row>
    <row r="1381" spans="1:8">
      <c r="A1381" s="568"/>
      <c r="B1381" s="568"/>
      <c r="D1381" s="568"/>
      <c r="E1381" s="568"/>
      <c r="G1381" s="568"/>
      <c r="H1381" s="568"/>
    </row>
    <row r="1382" spans="1:8">
      <c r="A1382" s="568"/>
      <c r="B1382" s="568"/>
      <c r="D1382" s="568"/>
      <c r="E1382" s="568"/>
      <c r="G1382" s="568"/>
      <c r="H1382" s="568"/>
    </row>
    <row r="1383" spans="1:8">
      <c r="A1383" s="568"/>
      <c r="B1383" s="568"/>
      <c r="D1383" s="568"/>
      <c r="E1383" s="568"/>
      <c r="G1383" s="568"/>
      <c r="H1383" s="568"/>
    </row>
    <row r="1384" spans="1:8">
      <c r="A1384" s="568"/>
      <c r="B1384" s="568"/>
      <c r="D1384" s="568"/>
      <c r="E1384" s="568"/>
      <c r="G1384" s="568"/>
      <c r="H1384" s="568"/>
    </row>
    <row r="1385" spans="1:8">
      <c r="A1385" s="568"/>
      <c r="B1385" s="568"/>
      <c r="D1385" s="568"/>
      <c r="E1385" s="568"/>
      <c r="G1385" s="568"/>
      <c r="H1385" s="568"/>
    </row>
    <row r="1386" spans="1:8">
      <c r="A1386" s="568"/>
      <c r="B1386" s="568"/>
      <c r="D1386" s="568"/>
      <c r="E1386" s="568"/>
      <c r="G1386" s="568"/>
      <c r="H1386" s="568"/>
    </row>
    <row r="1387" spans="1:8">
      <c r="A1387" s="568"/>
      <c r="B1387" s="568"/>
      <c r="D1387" s="568"/>
      <c r="E1387" s="568"/>
      <c r="G1387" s="568"/>
      <c r="H1387" s="568"/>
    </row>
    <row r="1388" spans="1:8">
      <c r="A1388" s="568"/>
      <c r="B1388" s="568"/>
      <c r="D1388" s="568"/>
      <c r="E1388" s="568"/>
      <c r="G1388" s="568"/>
      <c r="H1388" s="568"/>
    </row>
    <row r="1389" spans="1:8">
      <c r="A1389" s="568"/>
      <c r="B1389" s="568"/>
      <c r="D1389" s="568"/>
      <c r="E1389" s="568"/>
      <c r="G1389" s="568"/>
      <c r="H1389" s="568"/>
    </row>
    <row r="1390" spans="1:8">
      <c r="A1390" s="568"/>
      <c r="B1390" s="568"/>
      <c r="D1390" s="568"/>
      <c r="E1390" s="568"/>
      <c r="G1390" s="568"/>
      <c r="H1390" s="568"/>
    </row>
    <row r="1391" spans="1:8">
      <c r="A1391" s="568"/>
      <c r="B1391" s="568"/>
      <c r="D1391" s="568"/>
      <c r="E1391" s="568"/>
      <c r="G1391" s="568"/>
      <c r="H1391" s="568"/>
    </row>
    <row r="1392" spans="1:8">
      <c r="A1392" s="568"/>
      <c r="B1392" s="568"/>
      <c r="D1392" s="568"/>
      <c r="E1392" s="568"/>
      <c r="G1392" s="568"/>
      <c r="H1392" s="568"/>
    </row>
    <row r="1393" spans="1:8">
      <c r="A1393" s="568"/>
      <c r="B1393" s="568"/>
      <c r="D1393" s="568"/>
      <c r="E1393" s="568"/>
      <c r="G1393" s="568"/>
      <c r="H1393" s="568"/>
    </row>
    <row r="1394" spans="1:8">
      <c r="A1394" s="568"/>
      <c r="B1394" s="568"/>
      <c r="D1394" s="568"/>
      <c r="E1394" s="568"/>
      <c r="G1394" s="568"/>
      <c r="H1394" s="568"/>
    </row>
    <row r="1395" spans="1:8">
      <c r="A1395" s="568"/>
      <c r="B1395" s="568"/>
      <c r="D1395" s="568"/>
      <c r="E1395" s="568"/>
      <c r="G1395" s="568"/>
      <c r="H1395" s="568"/>
    </row>
    <row r="1396" spans="1:8">
      <c r="A1396" s="568"/>
      <c r="B1396" s="568"/>
      <c r="D1396" s="568"/>
      <c r="E1396" s="568"/>
      <c r="G1396" s="568"/>
      <c r="H1396" s="568"/>
    </row>
    <row r="1397" spans="1:8">
      <c r="A1397" s="568"/>
      <c r="B1397" s="568"/>
      <c r="D1397" s="568"/>
      <c r="E1397" s="568"/>
      <c r="G1397" s="568"/>
      <c r="H1397" s="568"/>
    </row>
    <row r="1398" spans="1:8">
      <c r="A1398" s="568"/>
      <c r="B1398" s="568"/>
      <c r="D1398" s="568"/>
      <c r="E1398" s="568"/>
      <c r="G1398" s="568"/>
      <c r="H1398" s="568"/>
    </row>
    <row r="1399" spans="1:8">
      <c r="A1399" s="568"/>
      <c r="B1399" s="568"/>
      <c r="D1399" s="568"/>
      <c r="E1399" s="568"/>
      <c r="G1399" s="568"/>
      <c r="H1399" s="568"/>
    </row>
    <row r="1400" spans="1:8">
      <c r="A1400" s="568"/>
      <c r="B1400" s="568"/>
      <c r="D1400" s="568"/>
      <c r="E1400" s="568"/>
      <c r="G1400" s="568"/>
      <c r="H1400" s="568"/>
    </row>
    <row r="1401" spans="1:8">
      <c r="A1401" s="568"/>
      <c r="B1401" s="568"/>
      <c r="D1401" s="568"/>
      <c r="E1401" s="568"/>
      <c r="G1401" s="568"/>
      <c r="H1401" s="568"/>
    </row>
    <row r="1402" spans="1:8">
      <c r="A1402" s="568"/>
      <c r="B1402" s="568"/>
      <c r="D1402" s="568"/>
      <c r="E1402" s="568"/>
      <c r="G1402" s="568"/>
      <c r="H1402" s="568"/>
    </row>
    <row r="1403" spans="1:8">
      <c r="A1403" s="568"/>
      <c r="B1403" s="568"/>
      <c r="D1403" s="568"/>
      <c r="E1403" s="568"/>
      <c r="G1403" s="568"/>
      <c r="H1403" s="568"/>
    </row>
    <row r="1404" spans="1:8">
      <c r="A1404" s="568"/>
      <c r="B1404" s="568"/>
      <c r="D1404" s="568"/>
      <c r="E1404" s="568"/>
      <c r="G1404" s="568"/>
      <c r="H1404" s="568"/>
    </row>
    <row r="1405" spans="1:8">
      <c r="A1405" s="568"/>
      <c r="B1405" s="568"/>
      <c r="D1405" s="568"/>
      <c r="E1405" s="568"/>
      <c r="G1405" s="568"/>
      <c r="H1405" s="568"/>
    </row>
    <row r="1406" spans="1:8">
      <c r="A1406" s="568"/>
      <c r="B1406" s="568"/>
      <c r="D1406" s="568"/>
      <c r="E1406" s="568"/>
      <c r="G1406" s="568"/>
      <c r="H1406" s="568"/>
    </row>
    <row r="1407" spans="1:8">
      <c r="A1407" s="568"/>
      <c r="B1407" s="568"/>
      <c r="D1407" s="568"/>
      <c r="E1407" s="568"/>
      <c r="G1407" s="568"/>
      <c r="H1407" s="568"/>
    </row>
    <row r="1408" spans="1:8">
      <c r="A1408" s="568"/>
      <c r="B1408" s="568"/>
      <c r="D1408" s="568"/>
      <c r="E1408" s="568"/>
      <c r="G1408" s="568"/>
      <c r="H1408" s="568"/>
    </row>
    <row r="1409" spans="1:8">
      <c r="A1409" s="568"/>
      <c r="B1409" s="568"/>
      <c r="D1409" s="568"/>
      <c r="E1409" s="568"/>
      <c r="G1409" s="568"/>
      <c r="H1409" s="568"/>
    </row>
    <row r="1410" spans="1:8">
      <c r="A1410" s="568"/>
      <c r="B1410" s="568"/>
      <c r="D1410" s="568"/>
      <c r="E1410" s="568"/>
      <c r="G1410" s="568"/>
      <c r="H1410" s="568"/>
    </row>
    <row r="1411" spans="1:8">
      <c r="A1411" s="568"/>
      <c r="B1411" s="568"/>
      <c r="D1411" s="568"/>
      <c r="E1411" s="568"/>
      <c r="G1411" s="568"/>
      <c r="H1411" s="568"/>
    </row>
    <row r="1412" spans="1:8">
      <c r="A1412" s="568"/>
      <c r="B1412" s="568"/>
      <c r="D1412" s="568"/>
      <c r="E1412" s="568"/>
      <c r="G1412" s="568"/>
      <c r="H1412" s="568"/>
    </row>
    <row r="1413" spans="1:8">
      <c r="A1413" s="568"/>
      <c r="B1413" s="568"/>
      <c r="D1413" s="568"/>
      <c r="E1413" s="568"/>
      <c r="G1413" s="568"/>
      <c r="H1413" s="568"/>
    </row>
    <row r="1414" spans="1:8">
      <c r="A1414" s="568"/>
      <c r="B1414" s="568"/>
      <c r="D1414" s="568"/>
      <c r="E1414" s="568"/>
      <c r="G1414" s="568"/>
      <c r="H1414" s="568"/>
    </row>
    <row r="1415" spans="1:8">
      <c r="A1415" s="568"/>
      <c r="B1415" s="568"/>
      <c r="D1415" s="568"/>
      <c r="E1415" s="568"/>
      <c r="G1415" s="568"/>
      <c r="H1415" s="568"/>
    </row>
    <row r="1416" spans="1:8">
      <c r="A1416" s="568"/>
      <c r="B1416" s="568"/>
      <c r="D1416" s="568"/>
      <c r="E1416" s="568"/>
      <c r="G1416" s="568"/>
      <c r="H1416" s="568"/>
    </row>
    <row r="1417" spans="1:8">
      <c r="A1417" s="568"/>
      <c r="B1417" s="568"/>
      <c r="D1417" s="568"/>
      <c r="E1417" s="568"/>
      <c r="G1417" s="568"/>
      <c r="H1417" s="568"/>
    </row>
    <row r="1418" spans="1:8">
      <c r="A1418" s="568"/>
      <c r="B1418" s="568"/>
      <c r="D1418" s="568"/>
      <c r="E1418" s="568"/>
      <c r="G1418" s="568"/>
      <c r="H1418" s="568"/>
    </row>
    <row r="1419" spans="1:8">
      <c r="A1419" s="568"/>
      <c r="B1419" s="568"/>
      <c r="D1419" s="568"/>
      <c r="E1419" s="568"/>
      <c r="G1419" s="568"/>
      <c r="H1419" s="568"/>
    </row>
    <row r="1420" spans="1:8">
      <c r="A1420" s="568"/>
      <c r="B1420" s="568"/>
      <c r="D1420" s="568"/>
      <c r="E1420" s="568"/>
      <c r="G1420" s="568"/>
      <c r="H1420" s="568"/>
    </row>
    <row r="1421" spans="1:8">
      <c r="A1421" s="568"/>
      <c r="B1421" s="568"/>
      <c r="D1421" s="568"/>
      <c r="E1421" s="568"/>
      <c r="G1421" s="568"/>
      <c r="H1421" s="568"/>
    </row>
    <row r="1422" spans="1:8">
      <c r="A1422" s="568"/>
      <c r="B1422" s="568"/>
      <c r="D1422" s="568"/>
      <c r="E1422" s="568"/>
      <c r="G1422" s="568"/>
      <c r="H1422" s="568"/>
    </row>
    <row r="1423" spans="1:8">
      <c r="A1423" s="568"/>
      <c r="B1423" s="568"/>
      <c r="D1423" s="568"/>
      <c r="E1423" s="568"/>
      <c r="G1423" s="568"/>
      <c r="H1423" s="568"/>
    </row>
    <row r="1424" spans="1:8">
      <c r="A1424" s="568"/>
      <c r="B1424" s="568"/>
      <c r="D1424" s="568"/>
      <c r="E1424" s="568"/>
      <c r="G1424" s="568"/>
      <c r="H1424" s="568"/>
    </row>
    <row r="1425" spans="1:8">
      <c r="A1425" s="568"/>
      <c r="B1425" s="568"/>
      <c r="D1425" s="568"/>
      <c r="E1425" s="568"/>
      <c r="G1425" s="568"/>
      <c r="H1425" s="568"/>
    </row>
    <row r="1426" spans="1:8">
      <c r="A1426" s="568"/>
      <c r="B1426" s="568"/>
      <c r="D1426" s="568"/>
      <c r="E1426" s="568"/>
      <c r="G1426" s="568"/>
      <c r="H1426" s="568"/>
    </row>
    <row r="1427" spans="1:8">
      <c r="A1427" s="568"/>
      <c r="B1427" s="568"/>
      <c r="D1427" s="568"/>
      <c r="E1427" s="568"/>
      <c r="G1427" s="568"/>
      <c r="H1427" s="568"/>
    </row>
    <row r="1428" spans="1:8">
      <c r="A1428" s="568"/>
      <c r="B1428" s="568"/>
      <c r="D1428" s="568"/>
      <c r="E1428" s="568"/>
      <c r="G1428" s="568"/>
      <c r="H1428" s="568"/>
    </row>
    <row r="1429" spans="1:8">
      <c r="A1429" s="568"/>
      <c r="B1429" s="568"/>
      <c r="D1429" s="568"/>
      <c r="E1429" s="568"/>
      <c r="G1429" s="568"/>
      <c r="H1429" s="568"/>
    </row>
    <row r="1430" spans="1:8">
      <c r="A1430" s="568"/>
      <c r="B1430" s="568"/>
      <c r="D1430" s="568"/>
      <c r="E1430" s="568"/>
      <c r="G1430" s="568"/>
      <c r="H1430" s="568"/>
    </row>
    <row r="1431" spans="1:8">
      <c r="A1431" s="568"/>
      <c r="B1431" s="568"/>
      <c r="D1431" s="568"/>
      <c r="E1431" s="568"/>
      <c r="G1431" s="568"/>
      <c r="H1431" s="568"/>
    </row>
    <row r="1432" spans="1:8">
      <c r="A1432" s="568"/>
      <c r="B1432" s="568"/>
      <c r="D1432" s="568"/>
      <c r="E1432" s="568"/>
      <c r="G1432" s="568"/>
      <c r="H1432" s="568"/>
    </row>
    <row r="1433" spans="1:8">
      <c r="A1433" s="568"/>
      <c r="B1433" s="568"/>
      <c r="D1433" s="568"/>
      <c r="E1433" s="568"/>
      <c r="G1433" s="568"/>
      <c r="H1433" s="568"/>
    </row>
    <row r="1434" spans="1:8">
      <c r="A1434" s="568"/>
      <c r="B1434" s="568"/>
      <c r="D1434" s="568"/>
      <c r="E1434" s="568"/>
      <c r="G1434" s="568"/>
      <c r="H1434" s="568"/>
    </row>
    <row r="1435" spans="1:8">
      <c r="A1435" s="568"/>
      <c r="B1435" s="568"/>
      <c r="D1435" s="568"/>
      <c r="E1435" s="568"/>
      <c r="G1435" s="568"/>
      <c r="H1435" s="568"/>
    </row>
    <row r="1436" spans="1:8">
      <c r="A1436" s="568"/>
      <c r="B1436" s="568"/>
      <c r="D1436" s="568"/>
      <c r="E1436" s="568"/>
      <c r="G1436" s="568"/>
      <c r="H1436" s="568"/>
    </row>
    <row r="1437" spans="1:8">
      <c r="A1437" s="568"/>
      <c r="B1437" s="568"/>
      <c r="D1437" s="568"/>
      <c r="E1437" s="568"/>
      <c r="G1437" s="568"/>
      <c r="H1437" s="568"/>
    </row>
    <row r="1438" spans="1:8">
      <c r="A1438" s="568"/>
      <c r="B1438" s="568"/>
      <c r="D1438" s="568"/>
      <c r="E1438" s="568"/>
      <c r="G1438" s="568"/>
      <c r="H1438" s="568"/>
    </row>
    <row r="1439" spans="1:8">
      <c r="A1439" s="568"/>
      <c r="B1439" s="568"/>
      <c r="D1439" s="568"/>
      <c r="E1439" s="568"/>
      <c r="G1439" s="568"/>
      <c r="H1439" s="568"/>
    </row>
    <row r="1440" spans="1:8">
      <c r="A1440" s="568"/>
      <c r="B1440" s="568"/>
      <c r="D1440" s="568"/>
      <c r="E1440" s="568"/>
      <c r="G1440" s="568"/>
      <c r="H1440" s="568"/>
    </row>
    <row r="1441" spans="1:8">
      <c r="A1441" s="568"/>
      <c r="B1441" s="568"/>
      <c r="D1441" s="568"/>
      <c r="E1441" s="568"/>
      <c r="G1441" s="568"/>
      <c r="H1441" s="568"/>
    </row>
    <row r="1442" spans="1:8">
      <c r="A1442" s="568"/>
      <c r="B1442" s="568"/>
      <c r="D1442" s="568"/>
      <c r="E1442" s="568"/>
      <c r="G1442" s="568"/>
      <c r="H1442" s="568"/>
    </row>
    <row r="1443" spans="1:8">
      <c r="A1443" s="568"/>
      <c r="B1443" s="568"/>
      <c r="D1443" s="568"/>
      <c r="E1443" s="568"/>
      <c r="G1443" s="568"/>
      <c r="H1443" s="568"/>
    </row>
    <row r="1444" spans="1:8">
      <c r="A1444" s="568"/>
      <c r="B1444" s="568"/>
      <c r="D1444" s="568"/>
      <c r="E1444" s="568"/>
      <c r="G1444" s="568"/>
      <c r="H1444" s="568"/>
    </row>
    <row r="1445" spans="1:8">
      <c r="A1445" s="568"/>
      <c r="B1445" s="568"/>
      <c r="D1445" s="568"/>
      <c r="E1445" s="568"/>
      <c r="G1445" s="568"/>
      <c r="H1445" s="568"/>
    </row>
    <row r="1446" spans="1:8">
      <c r="A1446" s="568"/>
      <c r="B1446" s="568"/>
      <c r="D1446" s="568"/>
      <c r="E1446" s="568"/>
      <c r="G1446" s="568"/>
      <c r="H1446" s="568"/>
    </row>
    <row r="1447" spans="1:8">
      <c r="A1447" s="568"/>
      <c r="B1447" s="568"/>
      <c r="D1447" s="568"/>
      <c r="E1447" s="568"/>
      <c r="G1447" s="568"/>
      <c r="H1447" s="568"/>
    </row>
    <row r="1448" spans="1:8">
      <c r="A1448" s="568"/>
      <c r="B1448" s="568"/>
      <c r="D1448" s="568"/>
      <c r="E1448" s="568"/>
      <c r="G1448" s="568"/>
      <c r="H1448" s="568"/>
    </row>
    <row r="1449" spans="1:8">
      <c r="A1449" s="568"/>
      <c r="B1449" s="568"/>
      <c r="D1449" s="568"/>
      <c r="E1449" s="568"/>
      <c r="G1449" s="568"/>
      <c r="H1449" s="568"/>
    </row>
    <row r="1450" spans="1:8">
      <c r="A1450" s="568"/>
      <c r="B1450" s="568"/>
      <c r="D1450" s="568"/>
      <c r="E1450" s="568"/>
      <c r="G1450" s="568"/>
      <c r="H1450" s="568"/>
    </row>
    <row r="1451" spans="1:8">
      <c r="A1451" s="568"/>
      <c r="B1451" s="568"/>
      <c r="D1451" s="568"/>
      <c r="E1451" s="568"/>
      <c r="G1451" s="568"/>
      <c r="H1451" s="568"/>
    </row>
    <row r="1452" spans="1:8">
      <c r="A1452" s="568"/>
      <c r="B1452" s="568"/>
      <c r="D1452" s="568"/>
      <c r="E1452" s="568"/>
      <c r="G1452" s="568"/>
      <c r="H1452" s="568"/>
    </row>
    <row r="1453" spans="1:8">
      <c r="A1453" s="568"/>
      <c r="B1453" s="568"/>
      <c r="D1453" s="568"/>
      <c r="E1453" s="568"/>
      <c r="G1453" s="568"/>
      <c r="H1453" s="568"/>
    </row>
    <row r="1454" spans="1:8">
      <c r="A1454" s="568"/>
      <c r="B1454" s="568"/>
      <c r="D1454" s="568"/>
      <c r="E1454" s="568"/>
      <c r="G1454" s="568"/>
      <c r="H1454" s="568"/>
    </row>
    <row r="1455" spans="1:8">
      <c r="A1455" s="568"/>
      <c r="B1455" s="568"/>
      <c r="D1455" s="568"/>
      <c r="E1455" s="568"/>
      <c r="G1455" s="568"/>
      <c r="H1455" s="568"/>
    </row>
    <row r="1456" spans="1:8">
      <c r="A1456" s="568"/>
      <c r="B1456" s="568"/>
      <c r="D1456" s="568"/>
      <c r="E1456" s="568"/>
      <c r="G1456" s="568"/>
      <c r="H1456" s="568"/>
    </row>
    <row r="1457" spans="1:8">
      <c r="A1457" s="568"/>
      <c r="B1457" s="568"/>
      <c r="D1457" s="568"/>
      <c r="E1457" s="568"/>
      <c r="G1457" s="568"/>
      <c r="H1457" s="568"/>
    </row>
    <row r="1458" spans="1:8">
      <c r="A1458" s="568"/>
      <c r="B1458" s="568"/>
      <c r="D1458" s="568"/>
      <c r="E1458" s="568"/>
      <c r="G1458" s="568"/>
      <c r="H1458" s="568"/>
    </row>
    <row r="1459" spans="1:8">
      <c r="A1459" s="568"/>
      <c r="B1459" s="568"/>
      <c r="D1459" s="568"/>
      <c r="E1459" s="568"/>
      <c r="G1459" s="568"/>
      <c r="H1459" s="568"/>
    </row>
    <row r="1460" spans="1:8">
      <c r="A1460" s="568"/>
      <c r="B1460" s="568"/>
      <c r="D1460" s="568"/>
      <c r="E1460" s="568"/>
      <c r="G1460" s="568"/>
      <c r="H1460" s="568"/>
    </row>
    <row r="1461" spans="1:8">
      <c r="A1461" s="568"/>
      <c r="B1461" s="568"/>
      <c r="D1461" s="568"/>
      <c r="E1461" s="568"/>
      <c r="G1461" s="568"/>
      <c r="H1461" s="568"/>
    </row>
    <row r="1462" spans="1:8">
      <c r="A1462" s="568"/>
      <c r="B1462" s="568"/>
      <c r="D1462" s="568"/>
      <c r="E1462" s="568"/>
      <c r="G1462" s="568"/>
      <c r="H1462" s="568"/>
    </row>
    <row r="1463" spans="1:8">
      <c r="A1463" s="568"/>
      <c r="B1463" s="568"/>
      <c r="D1463" s="568"/>
      <c r="E1463" s="568"/>
      <c r="G1463" s="568"/>
      <c r="H1463" s="568"/>
    </row>
    <row r="1464" spans="1:8">
      <c r="A1464" s="568"/>
      <c r="B1464" s="568"/>
      <c r="D1464" s="568"/>
      <c r="E1464" s="568"/>
      <c r="G1464" s="568"/>
      <c r="H1464" s="568"/>
    </row>
    <row r="1465" spans="1:8">
      <c r="A1465" s="568"/>
      <c r="B1465" s="568"/>
      <c r="D1465" s="568"/>
      <c r="E1465" s="568"/>
      <c r="G1465" s="568"/>
      <c r="H1465" s="568"/>
    </row>
    <row r="1466" spans="1:8">
      <c r="A1466" s="568"/>
      <c r="B1466" s="568"/>
      <c r="D1466" s="568"/>
      <c r="E1466" s="568"/>
      <c r="G1466" s="568"/>
      <c r="H1466" s="568"/>
    </row>
    <row r="1467" spans="1:8">
      <c r="A1467" s="568"/>
      <c r="B1467" s="568"/>
      <c r="D1467" s="568"/>
      <c r="E1467" s="568"/>
      <c r="G1467" s="568"/>
      <c r="H1467" s="568"/>
    </row>
    <row r="1468" spans="1:8">
      <c r="A1468" s="568"/>
      <c r="B1468" s="568"/>
      <c r="D1468" s="568"/>
      <c r="E1468" s="568"/>
      <c r="G1468" s="568"/>
      <c r="H1468" s="568"/>
    </row>
    <row r="1469" spans="1:8">
      <c r="A1469" s="568"/>
      <c r="B1469" s="568"/>
      <c r="D1469" s="568"/>
      <c r="E1469" s="568"/>
      <c r="G1469" s="568"/>
      <c r="H1469" s="568"/>
    </row>
    <row r="1470" spans="1:8">
      <c r="A1470" s="568"/>
      <c r="B1470" s="568"/>
      <c r="D1470" s="568"/>
      <c r="E1470" s="568"/>
      <c r="G1470" s="568"/>
      <c r="H1470" s="568"/>
    </row>
    <row r="1471" spans="1:8">
      <c r="A1471" s="568"/>
      <c r="B1471" s="568"/>
      <c r="D1471" s="568"/>
      <c r="E1471" s="568"/>
      <c r="G1471" s="568"/>
      <c r="H1471" s="568"/>
    </row>
    <row r="1472" spans="1:8">
      <c r="A1472" s="568"/>
      <c r="B1472" s="568"/>
      <c r="D1472" s="568"/>
      <c r="E1472" s="568"/>
      <c r="G1472" s="568"/>
      <c r="H1472" s="568"/>
    </row>
    <row r="1473" spans="1:8">
      <c r="A1473" s="568"/>
      <c r="B1473" s="568"/>
      <c r="D1473" s="568"/>
      <c r="E1473" s="568"/>
      <c r="G1473" s="568"/>
      <c r="H1473" s="568"/>
    </row>
    <row r="1474" spans="1:8">
      <c r="A1474" s="568"/>
      <c r="B1474" s="568"/>
      <c r="D1474" s="568"/>
      <c r="E1474" s="568"/>
      <c r="G1474" s="568"/>
      <c r="H1474" s="568"/>
    </row>
    <row r="1475" spans="1:8">
      <c r="A1475" s="568"/>
      <c r="B1475" s="568"/>
      <c r="D1475" s="568"/>
      <c r="E1475" s="568"/>
      <c r="G1475" s="568"/>
      <c r="H1475" s="568"/>
    </row>
    <row r="1476" spans="1:8">
      <c r="A1476" s="568"/>
      <c r="B1476" s="568"/>
      <c r="D1476" s="568"/>
      <c r="E1476" s="568"/>
      <c r="G1476" s="568"/>
      <c r="H1476" s="568"/>
    </row>
    <row r="1477" spans="1:8">
      <c r="A1477" s="568"/>
      <c r="B1477" s="568"/>
      <c r="D1477" s="568"/>
      <c r="E1477" s="568"/>
      <c r="G1477" s="568"/>
      <c r="H1477" s="568"/>
    </row>
    <row r="1478" spans="1:8">
      <c r="A1478" s="568"/>
      <c r="B1478" s="568"/>
      <c r="D1478" s="568"/>
      <c r="E1478" s="568"/>
      <c r="G1478" s="568"/>
      <c r="H1478" s="568"/>
    </row>
    <row r="1479" spans="1:8">
      <c r="A1479" s="568"/>
      <c r="B1479" s="568"/>
      <c r="D1479" s="568"/>
      <c r="E1479" s="568"/>
      <c r="G1479" s="568"/>
      <c r="H1479" s="568"/>
    </row>
    <row r="1480" spans="1:8">
      <c r="A1480" s="568"/>
      <c r="B1480" s="568"/>
      <c r="D1480" s="568"/>
      <c r="E1480" s="568"/>
      <c r="G1480" s="568"/>
      <c r="H1480" s="568"/>
    </row>
    <row r="1481" spans="1:8">
      <c r="A1481" s="568"/>
      <c r="B1481" s="568"/>
      <c r="D1481" s="568"/>
      <c r="E1481" s="568"/>
      <c r="G1481" s="568"/>
      <c r="H1481" s="568"/>
    </row>
    <row r="1482" spans="1:8">
      <c r="A1482" s="568"/>
      <c r="B1482" s="568"/>
      <c r="D1482" s="568"/>
      <c r="E1482" s="568"/>
      <c r="G1482" s="568"/>
      <c r="H1482" s="568"/>
    </row>
    <row r="1483" spans="1:8">
      <c r="A1483" s="568"/>
      <c r="B1483" s="568"/>
      <c r="D1483" s="568"/>
      <c r="E1483" s="568"/>
      <c r="G1483" s="568"/>
      <c r="H1483" s="568"/>
    </row>
    <row r="1484" spans="1:8">
      <c r="A1484" s="568"/>
      <c r="B1484" s="568"/>
      <c r="D1484" s="568"/>
      <c r="E1484" s="568"/>
      <c r="G1484" s="568"/>
      <c r="H1484" s="568"/>
    </row>
    <row r="1485" spans="1:8">
      <c r="A1485" s="568"/>
      <c r="B1485" s="568"/>
      <c r="D1485" s="568"/>
      <c r="E1485" s="568"/>
      <c r="G1485" s="568"/>
      <c r="H1485" s="568"/>
    </row>
    <row r="1486" spans="1:8">
      <c r="A1486" s="568"/>
      <c r="B1486" s="568"/>
      <c r="D1486" s="568"/>
      <c r="E1486" s="568"/>
      <c r="G1486" s="568"/>
      <c r="H1486" s="568"/>
    </row>
    <row r="1487" spans="1:8">
      <c r="A1487" s="568"/>
      <c r="B1487" s="568"/>
      <c r="D1487" s="568"/>
      <c r="E1487" s="568"/>
      <c r="G1487" s="568"/>
      <c r="H1487" s="568"/>
    </row>
    <row r="1488" spans="1:8">
      <c r="A1488" s="568"/>
      <c r="B1488" s="568"/>
      <c r="D1488" s="568"/>
      <c r="E1488" s="568"/>
      <c r="G1488" s="568"/>
      <c r="H1488" s="568"/>
    </row>
    <row r="1489" spans="1:8">
      <c r="A1489" s="568"/>
      <c r="B1489" s="568"/>
      <c r="D1489" s="568"/>
      <c r="E1489" s="568"/>
      <c r="G1489" s="568"/>
      <c r="H1489" s="568"/>
    </row>
    <row r="1490" spans="1:8">
      <c r="A1490" s="568"/>
      <c r="B1490" s="568"/>
      <c r="D1490" s="568"/>
      <c r="E1490" s="568"/>
      <c r="G1490" s="568"/>
      <c r="H1490" s="568"/>
    </row>
    <row r="1491" spans="1:8">
      <c r="A1491" s="568"/>
      <c r="B1491" s="568"/>
      <c r="D1491" s="568"/>
      <c r="E1491" s="568"/>
      <c r="G1491" s="568"/>
      <c r="H1491" s="568"/>
    </row>
    <row r="1492" spans="1:8">
      <c r="A1492" s="568"/>
      <c r="B1492" s="568"/>
      <c r="D1492" s="568"/>
      <c r="E1492" s="568"/>
      <c r="G1492" s="568"/>
      <c r="H1492" s="568"/>
    </row>
    <row r="1493" spans="1:8">
      <c r="A1493" s="568"/>
      <c r="B1493" s="568"/>
      <c r="D1493" s="568"/>
      <c r="E1493" s="568"/>
      <c r="G1493" s="568"/>
      <c r="H1493" s="568"/>
    </row>
    <row r="1494" spans="1:8">
      <c r="A1494" s="568"/>
      <c r="B1494" s="568"/>
      <c r="D1494" s="568"/>
      <c r="E1494" s="568"/>
      <c r="G1494" s="568"/>
      <c r="H1494" s="568"/>
    </row>
    <row r="1495" spans="1:8">
      <c r="A1495" s="568"/>
      <c r="B1495" s="568"/>
      <c r="D1495" s="568"/>
      <c r="E1495" s="568"/>
      <c r="G1495" s="568"/>
      <c r="H1495" s="568"/>
    </row>
    <row r="1496" spans="1:8">
      <c r="A1496" s="568"/>
      <c r="B1496" s="568"/>
      <c r="D1496" s="568"/>
      <c r="E1496" s="568"/>
      <c r="G1496" s="568"/>
      <c r="H1496" s="568"/>
    </row>
    <row r="1497" spans="1:8">
      <c r="A1497" s="568"/>
      <c r="B1497" s="568"/>
      <c r="D1497" s="568"/>
      <c r="E1497" s="568"/>
      <c r="G1497" s="568"/>
      <c r="H1497" s="568"/>
    </row>
    <row r="1498" spans="1:8">
      <c r="A1498" s="568"/>
      <c r="B1498" s="568"/>
      <c r="D1498" s="568"/>
      <c r="E1498" s="568"/>
      <c r="G1498" s="568"/>
      <c r="H1498" s="568"/>
    </row>
    <row r="1499" spans="1:8">
      <c r="A1499" s="568"/>
      <c r="B1499" s="568"/>
      <c r="D1499" s="568"/>
      <c r="E1499" s="568"/>
      <c r="G1499" s="568"/>
      <c r="H1499" s="568"/>
    </row>
    <row r="1500" spans="1:8">
      <c r="A1500" s="568"/>
      <c r="B1500" s="568"/>
      <c r="D1500" s="568"/>
      <c r="E1500" s="568"/>
      <c r="G1500" s="568"/>
      <c r="H1500" s="568"/>
    </row>
    <row r="1501" spans="1:8">
      <c r="A1501" s="568"/>
      <c r="B1501" s="568"/>
      <c r="D1501" s="568"/>
      <c r="E1501" s="568"/>
      <c r="G1501" s="568"/>
      <c r="H1501" s="568"/>
    </row>
    <row r="1502" spans="1:8">
      <c r="A1502" s="568"/>
      <c r="B1502" s="568"/>
      <c r="D1502" s="568"/>
      <c r="E1502" s="568"/>
      <c r="G1502" s="568"/>
      <c r="H1502" s="568"/>
    </row>
    <row r="1503" spans="1:8">
      <c r="A1503" s="568"/>
      <c r="B1503" s="568"/>
      <c r="D1503" s="568"/>
      <c r="E1503" s="568"/>
      <c r="G1503" s="568"/>
      <c r="H1503" s="568"/>
    </row>
    <row r="1504" spans="1:8">
      <c r="A1504" s="568"/>
      <c r="B1504" s="568"/>
      <c r="D1504" s="568"/>
      <c r="E1504" s="568"/>
      <c r="G1504" s="568"/>
      <c r="H1504" s="568"/>
    </row>
    <row r="1505" spans="1:8">
      <c r="A1505" s="568"/>
      <c r="B1505" s="568"/>
      <c r="D1505" s="568"/>
      <c r="E1505" s="568"/>
      <c r="G1505" s="568"/>
      <c r="H1505" s="568"/>
    </row>
    <row r="1506" spans="1:8">
      <c r="A1506" s="568"/>
      <c r="B1506" s="568"/>
      <c r="D1506" s="568"/>
      <c r="E1506" s="568"/>
      <c r="G1506" s="568"/>
      <c r="H1506" s="568"/>
    </row>
    <row r="1507" spans="1:8">
      <c r="A1507" s="568"/>
      <c r="B1507" s="568"/>
      <c r="D1507" s="568"/>
      <c r="E1507" s="568"/>
      <c r="G1507" s="568"/>
      <c r="H1507" s="568"/>
    </row>
    <row r="1508" spans="1:8">
      <c r="A1508" s="568"/>
      <c r="B1508" s="568"/>
      <c r="D1508" s="568"/>
      <c r="E1508" s="568"/>
      <c r="G1508" s="568"/>
      <c r="H1508" s="568"/>
    </row>
    <row r="1509" spans="1:8">
      <c r="A1509" s="568"/>
      <c r="B1509" s="568"/>
      <c r="D1509" s="568"/>
      <c r="E1509" s="568"/>
      <c r="G1509" s="568"/>
      <c r="H1509" s="568"/>
    </row>
    <row r="1510" spans="1:8">
      <c r="A1510" s="568"/>
      <c r="B1510" s="568"/>
      <c r="D1510" s="568"/>
      <c r="E1510" s="568"/>
      <c r="G1510" s="568"/>
      <c r="H1510" s="568"/>
    </row>
    <row r="1511" spans="1:8">
      <c r="A1511" s="568"/>
      <c r="B1511" s="568"/>
      <c r="D1511" s="568"/>
      <c r="E1511" s="568"/>
      <c r="G1511" s="568"/>
      <c r="H1511" s="568"/>
    </row>
    <row r="1512" spans="1:8">
      <c r="A1512" s="568"/>
      <c r="B1512" s="568"/>
      <c r="D1512" s="568"/>
      <c r="E1512" s="568"/>
      <c r="G1512" s="568"/>
      <c r="H1512" s="568"/>
    </row>
    <row r="1513" spans="1:8">
      <c r="A1513" s="568"/>
      <c r="B1513" s="568"/>
      <c r="D1513" s="568"/>
      <c r="E1513" s="568"/>
      <c r="G1513" s="568"/>
      <c r="H1513" s="568"/>
    </row>
    <row r="1514" spans="1:8">
      <c r="A1514" s="568"/>
      <c r="B1514" s="568"/>
      <c r="D1514" s="568"/>
      <c r="E1514" s="568"/>
      <c r="G1514" s="568"/>
      <c r="H1514" s="568"/>
    </row>
    <row r="1515" spans="1:8">
      <c r="A1515" s="568"/>
      <c r="B1515" s="568"/>
      <c r="D1515" s="568"/>
      <c r="E1515" s="568"/>
      <c r="G1515" s="568"/>
      <c r="H1515" s="568"/>
    </row>
    <row r="1516" spans="1:8">
      <c r="A1516" s="568"/>
      <c r="B1516" s="568"/>
      <c r="D1516" s="568"/>
      <c r="E1516" s="568"/>
      <c r="G1516" s="568"/>
      <c r="H1516" s="568"/>
    </row>
    <row r="1517" spans="1:8">
      <c r="A1517" s="568"/>
      <c r="B1517" s="568"/>
      <c r="D1517" s="568"/>
      <c r="E1517" s="568"/>
      <c r="G1517" s="568"/>
      <c r="H1517" s="568"/>
    </row>
    <row r="1518" spans="1:8">
      <c r="A1518" s="568"/>
      <c r="B1518" s="568"/>
      <c r="D1518" s="568"/>
      <c r="E1518" s="568"/>
      <c r="G1518" s="568"/>
      <c r="H1518" s="568"/>
    </row>
    <row r="1519" spans="1:8">
      <c r="A1519" s="568"/>
      <c r="B1519" s="568"/>
      <c r="D1519" s="568"/>
      <c r="E1519" s="568"/>
      <c r="G1519" s="568"/>
      <c r="H1519" s="568"/>
    </row>
    <row r="1520" spans="1:8">
      <c r="A1520" s="568"/>
      <c r="B1520" s="568"/>
      <c r="D1520" s="568"/>
      <c r="E1520" s="568"/>
      <c r="G1520" s="568"/>
      <c r="H1520" s="568"/>
    </row>
    <row r="1521" spans="1:8">
      <c r="A1521" s="568"/>
      <c r="B1521" s="568"/>
      <c r="D1521" s="568"/>
      <c r="E1521" s="568"/>
      <c r="G1521" s="568"/>
      <c r="H1521" s="568"/>
    </row>
    <row r="1522" spans="1:8">
      <c r="A1522" s="568"/>
      <c r="B1522" s="568"/>
      <c r="D1522" s="568"/>
      <c r="E1522" s="568"/>
      <c r="G1522" s="568"/>
      <c r="H1522" s="568"/>
    </row>
    <row r="1523" spans="1:8">
      <c r="A1523" s="568"/>
      <c r="B1523" s="568"/>
      <c r="D1523" s="568"/>
      <c r="E1523" s="568"/>
      <c r="G1523" s="568"/>
      <c r="H1523" s="568"/>
    </row>
    <row r="1524" spans="1:8">
      <c r="A1524" s="568"/>
      <c r="B1524" s="568"/>
      <c r="D1524" s="568"/>
      <c r="E1524" s="568"/>
      <c r="G1524" s="568"/>
      <c r="H1524" s="568"/>
    </row>
    <row r="1525" spans="1:8">
      <c r="A1525" s="568"/>
      <c r="B1525" s="568"/>
      <c r="D1525" s="568"/>
      <c r="E1525" s="568"/>
      <c r="G1525" s="568"/>
      <c r="H1525" s="568"/>
    </row>
    <row r="1526" spans="1:8">
      <c r="A1526" s="568"/>
      <c r="B1526" s="568"/>
      <c r="D1526" s="568"/>
      <c r="E1526" s="568"/>
      <c r="G1526" s="568"/>
      <c r="H1526" s="568"/>
    </row>
    <row r="1527" spans="1:8">
      <c r="A1527" s="568"/>
      <c r="B1527" s="568"/>
      <c r="D1527" s="568"/>
      <c r="E1527" s="568"/>
      <c r="G1527" s="568"/>
      <c r="H1527" s="568"/>
    </row>
    <row r="1528" spans="1:8">
      <c r="A1528" s="568"/>
      <c r="B1528" s="568"/>
      <c r="D1528" s="568"/>
      <c r="E1528" s="568"/>
      <c r="G1528" s="568"/>
      <c r="H1528" s="568"/>
    </row>
    <row r="1529" spans="1:8">
      <c r="A1529" s="568"/>
      <c r="B1529" s="568"/>
      <c r="D1529" s="568"/>
      <c r="E1529" s="568"/>
      <c r="G1529" s="568"/>
      <c r="H1529" s="568"/>
    </row>
    <row r="1530" spans="1:8">
      <c r="A1530" s="568"/>
      <c r="B1530" s="568"/>
      <c r="D1530" s="568"/>
      <c r="E1530" s="568"/>
      <c r="G1530" s="568"/>
      <c r="H1530" s="568"/>
    </row>
    <row r="1531" spans="1:8">
      <c r="A1531" s="568"/>
      <c r="B1531" s="568"/>
      <c r="D1531" s="568"/>
      <c r="E1531" s="568"/>
      <c r="G1531" s="568"/>
      <c r="H1531" s="568"/>
    </row>
    <row r="1532" spans="1:8">
      <c r="A1532" s="568"/>
      <c r="B1532" s="568"/>
      <c r="D1532" s="568"/>
      <c r="E1532" s="568"/>
      <c r="G1532" s="568"/>
      <c r="H1532" s="568"/>
    </row>
    <row r="1533" spans="1:8">
      <c r="A1533" s="568"/>
      <c r="B1533" s="568"/>
      <c r="D1533" s="568"/>
      <c r="E1533" s="568"/>
      <c r="G1533" s="568"/>
      <c r="H1533" s="568"/>
    </row>
    <row r="1534" spans="1:8">
      <c r="A1534" s="568"/>
      <c r="B1534" s="568"/>
      <c r="D1534" s="568"/>
      <c r="E1534" s="568"/>
      <c r="G1534" s="568"/>
      <c r="H1534" s="568"/>
    </row>
    <row r="1535" spans="1:8">
      <c r="A1535" s="568"/>
      <c r="B1535" s="568"/>
      <c r="D1535" s="568"/>
      <c r="E1535" s="568"/>
      <c r="G1535" s="568"/>
      <c r="H1535" s="568"/>
    </row>
    <row r="1536" spans="1:8">
      <c r="A1536" s="568"/>
      <c r="B1536" s="568"/>
      <c r="D1536" s="568"/>
      <c r="E1536" s="568"/>
      <c r="G1536" s="568"/>
      <c r="H1536" s="568"/>
    </row>
    <row r="1537" spans="1:8">
      <c r="A1537" s="568"/>
      <c r="B1537" s="568"/>
      <c r="D1537" s="568"/>
      <c r="E1537" s="568"/>
      <c r="G1537" s="568"/>
      <c r="H1537" s="568"/>
    </row>
    <row r="1538" spans="1:8">
      <c r="A1538" s="568"/>
      <c r="B1538" s="568"/>
      <c r="D1538" s="568"/>
      <c r="E1538" s="568"/>
      <c r="G1538" s="568"/>
      <c r="H1538" s="568"/>
    </row>
    <row r="1539" spans="1:8">
      <c r="A1539" s="568"/>
      <c r="B1539" s="568"/>
      <c r="D1539" s="568"/>
      <c r="E1539" s="568"/>
      <c r="G1539" s="568"/>
      <c r="H1539" s="568"/>
    </row>
    <row r="1540" spans="1:8">
      <c r="A1540" s="568"/>
      <c r="B1540" s="568"/>
      <c r="D1540" s="568"/>
      <c r="E1540" s="568"/>
      <c r="G1540" s="568"/>
      <c r="H1540" s="568"/>
    </row>
    <row r="1541" spans="1:8">
      <c r="A1541" s="568"/>
      <c r="B1541" s="568"/>
      <c r="D1541" s="568"/>
      <c r="E1541" s="568"/>
      <c r="G1541" s="568"/>
      <c r="H1541" s="568"/>
    </row>
    <row r="1542" spans="1:8">
      <c r="A1542" s="568"/>
      <c r="B1542" s="568"/>
      <c r="D1542" s="568"/>
      <c r="E1542" s="568"/>
      <c r="G1542" s="568"/>
      <c r="H1542" s="568"/>
    </row>
    <row r="1543" spans="1:8">
      <c r="A1543" s="568"/>
      <c r="B1543" s="568"/>
      <c r="D1543" s="568"/>
      <c r="E1543" s="568"/>
      <c r="G1543" s="568"/>
      <c r="H1543" s="568"/>
    </row>
    <row r="1544" spans="1:8">
      <c r="A1544" s="568"/>
      <c r="B1544" s="568"/>
      <c r="D1544" s="568"/>
      <c r="E1544" s="568"/>
      <c r="G1544" s="568"/>
      <c r="H1544" s="568"/>
    </row>
    <row r="1545" spans="1:8">
      <c r="A1545" s="568"/>
      <c r="B1545" s="568"/>
      <c r="D1545" s="568"/>
      <c r="E1545" s="568"/>
      <c r="G1545" s="568"/>
      <c r="H1545" s="568"/>
    </row>
    <row r="1546" spans="1:8">
      <c r="A1546" s="568"/>
      <c r="B1546" s="568"/>
      <c r="D1546" s="568"/>
      <c r="E1546" s="568"/>
      <c r="G1546" s="568"/>
      <c r="H1546" s="568"/>
    </row>
    <row r="1547" spans="1:8">
      <c r="A1547" s="568"/>
      <c r="B1547" s="568"/>
      <c r="D1547" s="568"/>
      <c r="E1547" s="568"/>
      <c r="G1547" s="568"/>
      <c r="H1547" s="568"/>
    </row>
    <row r="1548" spans="1:8">
      <c r="A1548" s="568"/>
      <c r="B1548" s="568"/>
      <c r="D1548" s="568"/>
      <c r="E1548" s="568"/>
      <c r="G1548" s="568"/>
      <c r="H1548" s="568"/>
    </row>
    <row r="1549" spans="1:8">
      <c r="A1549" s="568"/>
      <c r="B1549" s="568"/>
      <c r="D1549" s="568"/>
      <c r="E1549" s="568"/>
      <c r="G1549" s="568"/>
      <c r="H1549" s="568"/>
    </row>
    <row r="1550" spans="1:8">
      <c r="A1550" s="568"/>
      <c r="B1550" s="568"/>
      <c r="D1550" s="568"/>
      <c r="E1550" s="568"/>
      <c r="G1550" s="568"/>
      <c r="H1550" s="568"/>
    </row>
    <row r="1551" spans="1:8">
      <c r="A1551" s="568"/>
      <c r="B1551" s="568"/>
      <c r="D1551" s="568"/>
      <c r="E1551" s="568"/>
      <c r="G1551" s="568"/>
      <c r="H1551" s="568"/>
    </row>
    <row r="1552" spans="1:8">
      <c r="A1552" s="568"/>
      <c r="B1552" s="568"/>
      <c r="D1552" s="568"/>
      <c r="E1552" s="568"/>
      <c r="G1552" s="568"/>
      <c r="H1552" s="568"/>
    </row>
    <row r="1553" spans="1:8">
      <c r="A1553" s="568"/>
      <c r="B1553" s="568"/>
      <c r="D1553" s="568"/>
      <c r="E1553" s="568"/>
      <c r="G1553" s="568"/>
      <c r="H1553" s="568"/>
    </row>
    <row r="1554" spans="1:8">
      <c r="A1554" s="568"/>
      <c r="B1554" s="568"/>
      <c r="D1554" s="568"/>
      <c r="E1554" s="568"/>
      <c r="G1554" s="568"/>
      <c r="H1554" s="568"/>
    </row>
    <row r="1555" spans="1:8">
      <c r="A1555" s="568"/>
      <c r="B1555" s="568"/>
      <c r="D1555" s="568"/>
      <c r="E1555" s="568"/>
      <c r="G1555" s="568"/>
      <c r="H1555" s="568"/>
    </row>
    <row r="1556" spans="1:8">
      <c r="A1556" s="568"/>
      <c r="B1556" s="568"/>
      <c r="D1556" s="568"/>
      <c r="E1556" s="568"/>
      <c r="G1556" s="568"/>
      <c r="H1556" s="568"/>
    </row>
    <row r="1557" spans="1:8">
      <c r="A1557" s="568"/>
      <c r="B1557" s="568"/>
      <c r="D1557" s="568"/>
      <c r="E1557" s="568"/>
      <c r="G1557" s="568"/>
      <c r="H1557" s="568"/>
    </row>
    <row r="1558" spans="1:8">
      <c r="A1558" s="568"/>
      <c r="B1558" s="568"/>
      <c r="D1558" s="568"/>
      <c r="E1558" s="568"/>
      <c r="G1558" s="568"/>
      <c r="H1558" s="568"/>
    </row>
    <row r="1559" spans="1:8">
      <c r="A1559" s="568"/>
      <c r="B1559" s="568"/>
      <c r="D1559" s="568"/>
      <c r="E1559" s="568"/>
      <c r="G1559" s="568"/>
      <c r="H1559" s="568"/>
    </row>
    <row r="1560" spans="1:8">
      <c r="A1560" s="568"/>
      <c r="B1560" s="568"/>
      <c r="D1560" s="568"/>
      <c r="E1560" s="568"/>
      <c r="G1560" s="568"/>
      <c r="H1560" s="568"/>
    </row>
    <row r="1561" spans="1:8">
      <c r="A1561" s="568"/>
      <c r="B1561" s="568"/>
      <c r="D1561" s="568"/>
      <c r="E1561" s="568"/>
      <c r="G1561" s="568"/>
      <c r="H1561" s="568"/>
    </row>
    <row r="1562" spans="1:8">
      <c r="A1562" s="568"/>
      <c r="B1562" s="568"/>
      <c r="D1562" s="568"/>
      <c r="E1562" s="568"/>
      <c r="G1562" s="568"/>
      <c r="H1562" s="568"/>
    </row>
    <row r="1563" spans="1:8">
      <c r="A1563" s="568"/>
      <c r="B1563" s="568"/>
      <c r="D1563" s="568"/>
      <c r="E1563" s="568"/>
      <c r="G1563" s="568"/>
      <c r="H1563" s="568"/>
    </row>
    <row r="1564" spans="1:8">
      <c r="A1564" s="568"/>
      <c r="B1564" s="568"/>
      <c r="D1564" s="568"/>
      <c r="E1564" s="568"/>
      <c r="G1564" s="568"/>
      <c r="H1564" s="568"/>
    </row>
    <row r="1565" spans="1:8">
      <c r="A1565" s="568"/>
      <c r="B1565" s="568"/>
      <c r="D1565" s="568"/>
      <c r="E1565" s="568"/>
      <c r="G1565" s="568"/>
      <c r="H1565" s="568"/>
    </row>
    <row r="1566" spans="1:8">
      <c r="A1566" s="568"/>
      <c r="B1566" s="568"/>
      <c r="D1566" s="568"/>
      <c r="E1566" s="568"/>
      <c r="G1566" s="568"/>
      <c r="H1566" s="568"/>
    </row>
    <row r="1567" spans="1:8">
      <c r="A1567" s="568"/>
      <c r="B1567" s="568"/>
      <c r="D1567" s="568"/>
      <c r="E1567" s="568"/>
      <c r="G1567" s="568"/>
      <c r="H1567" s="568"/>
    </row>
    <row r="1568" spans="1:8">
      <c r="A1568" s="568"/>
      <c r="B1568" s="568"/>
      <c r="D1568" s="568"/>
      <c r="E1568" s="568"/>
      <c r="G1568" s="568"/>
      <c r="H1568" s="568"/>
    </row>
    <row r="1569" spans="1:8">
      <c r="A1569" s="568"/>
      <c r="B1569" s="568"/>
      <c r="D1569" s="568"/>
      <c r="E1569" s="568"/>
      <c r="G1569" s="568"/>
      <c r="H1569" s="568"/>
    </row>
    <row r="1570" spans="1:8">
      <c r="A1570" s="568"/>
      <c r="B1570" s="568"/>
      <c r="D1570" s="568"/>
      <c r="E1570" s="568"/>
      <c r="G1570" s="568"/>
      <c r="H1570" s="568"/>
    </row>
    <row r="1571" spans="1:8">
      <c r="A1571" s="568"/>
      <c r="B1571" s="568"/>
      <c r="D1571" s="568"/>
      <c r="E1571" s="568"/>
      <c r="G1571" s="568"/>
      <c r="H1571" s="568"/>
    </row>
    <row r="1572" spans="1:8">
      <c r="A1572" s="568"/>
      <c r="B1572" s="568"/>
      <c r="D1572" s="568"/>
      <c r="E1572" s="568"/>
      <c r="G1572" s="568"/>
      <c r="H1572" s="568"/>
    </row>
    <row r="1573" spans="1:8">
      <c r="A1573" s="568"/>
      <c r="B1573" s="568"/>
      <c r="D1573" s="568"/>
      <c r="E1573" s="568"/>
      <c r="G1573" s="568"/>
      <c r="H1573" s="568"/>
    </row>
    <row r="1574" spans="1:8">
      <c r="A1574" s="568"/>
      <c r="B1574" s="568"/>
      <c r="D1574" s="568"/>
      <c r="E1574" s="568"/>
      <c r="G1574" s="568"/>
      <c r="H1574" s="568"/>
    </row>
    <row r="1575" spans="1:8">
      <c r="A1575" s="568"/>
      <c r="B1575" s="568"/>
      <c r="D1575" s="568"/>
      <c r="E1575" s="568"/>
      <c r="G1575" s="568"/>
      <c r="H1575" s="568"/>
    </row>
    <row r="1576" spans="1:8">
      <c r="A1576" s="568"/>
      <c r="B1576" s="568"/>
      <c r="D1576" s="568"/>
      <c r="E1576" s="568"/>
      <c r="G1576" s="568"/>
      <c r="H1576" s="568"/>
    </row>
    <row r="1577" spans="1:8">
      <c r="A1577" s="568"/>
      <c r="B1577" s="568"/>
      <c r="D1577" s="568"/>
      <c r="E1577" s="568"/>
      <c r="G1577" s="568"/>
      <c r="H1577" s="568"/>
    </row>
    <row r="1578" spans="1:8">
      <c r="A1578" s="568"/>
      <c r="B1578" s="568"/>
      <c r="D1578" s="568"/>
      <c r="E1578" s="568"/>
      <c r="G1578" s="568"/>
      <c r="H1578" s="568"/>
    </row>
    <row r="1579" spans="1:8">
      <c r="A1579" s="568"/>
      <c r="B1579" s="568"/>
      <c r="D1579" s="568"/>
      <c r="E1579" s="568"/>
      <c r="G1579" s="568"/>
      <c r="H1579" s="568"/>
    </row>
    <row r="1580" spans="1:8">
      <c r="A1580" s="568"/>
      <c r="B1580" s="568"/>
      <c r="D1580" s="568"/>
      <c r="E1580" s="568"/>
      <c r="G1580" s="568"/>
      <c r="H1580" s="568"/>
    </row>
    <row r="1581" spans="1:8">
      <c r="A1581" s="568"/>
      <c r="B1581" s="568"/>
      <c r="D1581" s="568"/>
      <c r="E1581" s="568"/>
      <c r="G1581" s="568"/>
      <c r="H1581" s="568"/>
    </row>
    <row r="1582" spans="1:8">
      <c r="A1582" s="568"/>
      <c r="B1582" s="568"/>
      <c r="D1582" s="568"/>
      <c r="E1582" s="568"/>
      <c r="G1582" s="568"/>
      <c r="H1582" s="568"/>
    </row>
    <row r="1583" spans="1:8">
      <c r="A1583" s="568"/>
      <c r="B1583" s="568"/>
      <c r="D1583" s="568"/>
      <c r="E1583" s="568"/>
      <c r="G1583" s="568"/>
      <c r="H1583" s="568"/>
    </row>
    <row r="1584" spans="1:8">
      <c r="A1584" s="568"/>
      <c r="B1584" s="568"/>
      <c r="D1584" s="568"/>
      <c r="E1584" s="568"/>
      <c r="G1584" s="568"/>
      <c r="H1584" s="568"/>
    </row>
    <row r="1585" spans="1:8">
      <c r="A1585" s="568"/>
      <c r="B1585" s="568"/>
      <c r="D1585" s="568"/>
      <c r="E1585" s="568"/>
      <c r="G1585" s="568"/>
      <c r="H1585" s="568"/>
    </row>
    <row r="1586" spans="1:8">
      <c r="A1586" s="568"/>
      <c r="B1586" s="568"/>
      <c r="D1586" s="568"/>
      <c r="E1586" s="568"/>
      <c r="G1586" s="568"/>
      <c r="H1586" s="568"/>
    </row>
    <row r="1587" spans="1:8">
      <c r="A1587" s="568"/>
      <c r="B1587" s="568"/>
      <c r="D1587" s="568"/>
      <c r="E1587" s="568"/>
      <c r="G1587" s="568"/>
      <c r="H1587" s="568"/>
    </row>
    <row r="1588" spans="1:8">
      <c r="A1588" s="568"/>
      <c r="B1588" s="568"/>
      <c r="D1588" s="568"/>
      <c r="E1588" s="568"/>
      <c r="G1588" s="568"/>
      <c r="H1588" s="568"/>
    </row>
    <row r="1589" spans="1:8">
      <c r="A1589" s="568"/>
      <c r="B1589" s="568"/>
      <c r="D1589" s="568"/>
      <c r="E1589" s="568"/>
      <c r="G1589" s="568"/>
      <c r="H1589" s="568"/>
    </row>
    <row r="1590" spans="1:8">
      <c r="A1590" s="568"/>
      <c r="B1590" s="568"/>
      <c r="D1590" s="568"/>
      <c r="E1590" s="568"/>
      <c r="G1590" s="568"/>
      <c r="H1590" s="568"/>
    </row>
    <row r="1591" spans="1:8">
      <c r="A1591" s="568"/>
      <c r="B1591" s="568"/>
      <c r="D1591" s="568"/>
      <c r="E1591" s="568"/>
      <c r="G1591" s="568"/>
      <c r="H1591" s="568"/>
    </row>
    <row r="1592" spans="1:8">
      <c r="A1592" s="568"/>
      <c r="B1592" s="568"/>
      <c r="D1592" s="568"/>
      <c r="E1592" s="568"/>
      <c r="G1592" s="568"/>
      <c r="H1592" s="568"/>
    </row>
    <row r="1593" spans="1:8">
      <c r="A1593" s="568"/>
      <c r="B1593" s="568"/>
      <c r="D1593" s="568"/>
      <c r="E1593" s="568"/>
      <c r="G1593" s="568"/>
      <c r="H1593" s="568"/>
    </row>
    <row r="1594" spans="1:8">
      <c r="A1594" s="568"/>
      <c r="B1594" s="568"/>
      <c r="D1594" s="568"/>
      <c r="E1594" s="568"/>
      <c r="G1594" s="568"/>
      <c r="H1594" s="568"/>
    </row>
    <row r="1595" spans="1:8">
      <c r="A1595" s="568"/>
      <c r="B1595" s="568"/>
      <c r="D1595" s="568"/>
      <c r="E1595" s="568"/>
      <c r="G1595" s="568"/>
      <c r="H1595" s="568"/>
    </row>
    <row r="1596" spans="1:8">
      <c r="A1596" s="568"/>
      <c r="B1596" s="568"/>
      <c r="D1596" s="568"/>
      <c r="E1596" s="568"/>
      <c r="G1596" s="568"/>
      <c r="H1596" s="568"/>
    </row>
    <row r="1597" spans="1:8">
      <c r="A1597" s="568"/>
      <c r="B1597" s="568"/>
      <c r="D1597" s="568"/>
      <c r="E1597" s="568"/>
      <c r="G1597" s="568"/>
      <c r="H1597" s="568"/>
    </row>
    <row r="1598" spans="1:8">
      <c r="A1598" s="568"/>
      <c r="B1598" s="568"/>
      <c r="D1598" s="568"/>
      <c r="E1598" s="568"/>
      <c r="G1598" s="568"/>
      <c r="H1598" s="568"/>
    </row>
    <row r="1599" spans="1:8">
      <c r="A1599" s="568"/>
      <c r="B1599" s="568"/>
      <c r="D1599" s="568"/>
      <c r="E1599" s="568"/>
      <c r="G1599" s="568"/>
      <c r="H1599" s="568"/>
    </row>
    <row r="1600" spans="1:8">
      <c r="A1600" s="568"/>
      <c r="B1600" s="568"/>
      <c r="D1600" s="568"/>
      <c r="E1600" s="568"/>
      <c r="G1600" s="568"/>
      <c r="H1600" s="568"/>
    </row>
    <row r="1601" spans="1:8">
      <c r="A1601" s="568"/>
      <c r="B1601" s="568"/>
      <c r="D1601" s="568"/>
      <c r="E1601" s="568"/>
      <c r="G1601" s="568"/>
      <c r="H1601" s="568"/>
    </row>
    <row r="1602" spans="1:8">
      <c r="A1602" s="568"/>
      <c r="B1602" s="568"/>
      <c r="D1602" s="568"/>
      <c r="E1602" s="568"/>
      <c r="G1602" s="568"/>
      <c r="H1602" s="568"/>
    </row>
    <row r="1603" spans="1:8">
      <c r="A1603" s="568"/>
      <c r="B1603" s="568"/>
      <c r="D1603" s="568"/>
      <c r="E1603" s="568"/>
      <c r="G1603" s="568"/>
      <c r="H1603" s="568"/>
    </row>
    <row r="1604" spans="1:8">
      <c r="A1604" s="568"/>
      <c r="B1604" s="568"/>
      <c r="D1604" s="568"/>
      <c r="E1604" s="568"/>
      <c r="G1604" s="568"/>
      <c r="H1604" s="568"/>
    </row>
    <row r="1605" spans="1:8">
      <c r="A1605" s="568"/>
      <c r="B1605" s="568"/>
      <c r="D1605" s="568"/>
      <c r="E1605" s="568"/>
      <c r="G1605" s="568"/>
      <c r="H1605" s="568"/>
    </row>
    <row r="1606" spans="1:8">
      <c r="A1606" s="568"/>
      <c r="B1606" s="568"/>
      <c r="D1606" s="568"/>
      <c r="E1606" s="568"/>
      <c r="G1606" s="568"/>
      <c r="H1606" s="568"/>
    </row>
    <row r="1607" spans="1:8">
      <c r="A1607" s="568"/>
      <c r="B1607" s="568"/>
      <c r="D1607" s="568"/>
      <c r="E1607" s="568"/>
      <c r="G1607" s="568"/>
      <c r="H1607" s="568"/>
    </row>
    <row r="1608" spans="1:8">
      <c r="A1608" s="568"/>
      <c r="B1608" s="568"/>
      <c r="D1608" s="568"/>
      <c r="E1608" s="568"/>
      <c r="G1608" s="568"/>
      <c r="H1608" s="568"/>
    </row>
    <row r="1609" spans="1:8">
      <c r="A1609" s="568"/>
      <c r="B1609" s="568"/>
      <c r="D1609" s="568"/>
      <c r="E1609" s="568"/>
      <c r="G1609" s="568"/>
      <c r="H1609" s="568"/>
    </row>
    <row r="1610" spans="1:8">
      <c r="A1610" s="568"/>
      <c r="B1610" s="568"/>
      <c r="D1610" s="568"/>
      <c r="E1610" s="568"/>
      <c r="G1610" s="568"/>
      <c r="H1610" s="568"/>
    </row>
    <row r="1611" spans="1:8">
      <c r="A1611" s="568"/>
      <c r="B1611" s="568"/>
      <c r="D1611" s="568"/>
      <c r="E1611" s="568"/>
      <c r="G1611" s="568"/>
      <c r="H1611" s="568"/>
    </row>
    <row r="1612" spans="1:8">
      <c r="A1612" s="568"/>
      <c r="B1612" s="568"/>
      <c r="D1612" s="568"/>
      <c r="E1612" s="568"/>
      <c r="G1612" s="568"/>
      <c r="H1612" s="568"/>
    </row>
    <row r="1613" spans="1:8">
      <c r="A1613" s="568"/>
      <c r="B1613" s="568"/>
      <c r="D1613" s="568"/>
      <c r="E1613" s="568"/>
      <c r="G1613" s="568"/>
      <c r="H1613" s="568"/>
    </row>
    <row r="1614" spans="1:8">
      <c r="A1614" s="568"/>
      <c r="B1614" s="568"/>
      <c r="D1614" s="568"/>
      <c r="E1614" s="568"/>
      <c r="G1614" s="568"/>
      <c r="H1614" s="568"/>
    </row>
    <row r="1615" spans="1:8">
      <c r="A1615" s="568"/>
      <c r="B1615" s="568"/>
      <c r="D1615" s="568"/>
      <c r="E1615" s="568"/>
      <c r="G1615" s="568"/>
      <c r="H1615" s="568"/>
    </row>
    <row r="1616" spans="1:8">
      <c r="A1616" s="568"/>
      <c r="B1616" s="568"/>
      <c r="D1616" s="568"/>
      <c r="E1616" s="568"/>
      <c r="G1616" s="568"/>
      <c r="H1616" s="568"/>
    </row>
    <row r="1617" spans="1:8">
      <c r="A1617" s="568"/>
      <c r="B1617" s="568"/>
      <c r="D1617" s="568"/>
      <c r="E1617" s="568"/>
      <c r="G1617" s="568"/>
      <c r="H1617" s="568"/>
    </row>
    <row r="1618" spans="1:8">
      <c r="A1618" s="568"/>
      <c r="B1618" s="568"/>
      <c r="D1618" s="568"/>
      <c r="E1618" s="568"/>
      <c r="G1618" s="568"/>
      <c r="H1618" s="568"/>
    </row>
    <row r="1619" spans="1:8">
      <c r="A1619" s="568"/>
      <c r="B1619" s="568"/>
      <c r="D1619" s="568"/>
      <c r="E1619" s="568"/>
      <c r="G1619" s="568"/>
      <c r="H1619" s="568"/>
    </row>
    <row r="1620" spans="1:8">
      <c r="A1620" s="568"/>
      <c r="B1620" s="568"/>
      <c r="D1620" s="568"/>
      <c r="E1620" s="568"/>
      <c r="G1620" s="568"/>
      <c r="H1620" s="568"/>
    </row>
    <row r="1621" spans="1:8">
      <c r="A1621" s="568"/>
      <c r="B1621" s="568"/>
      <c r="D1621" s="568"/>
      <c r="E1621" s="568"/>
      <c r="G1621" s="568"/>
      <c r="H1621" s="568"/>
    </row>
    <row r="1622" spans="1:8">
      <c r="A1622" s="568"/>
      <c r="B1622" s="568"/>
      <c r="D1622" s="568"/>
      <c r="E1622" s="568"/>
      <c r="G1622" s="568"/>
      <c r="H1622" s="568"/>
    </row>
    <row r="1623" spans="1:8">
      <c r="A1623" s="568"/>
      <c r="B1623" s="568"/>
      <c r="D1623" s="568"/>
      <c r="E1623" s="568"/>
      <c r="G1623" s="568"/>
      <c r="H1623" s="568"/>
    </row>
    <row r="1624" spans="1:8">
      <c r="A1624" s="568"/>
      <c r="B1624" s="568"/>
      <c r="D1624" s="568"/>
      <c r="E1624" s="568"/>
      <c r="G1624" s="568"/>
      <c r="H1624" s="568"/>
    </row>
    <row r="1625" spans="1:8">
      <c r="A1625" s="568"/>
      <c r="B1625" s="568"/>
      <c r="D1625" s="568"/>
      <c r="E1625" s="568"/>
      <c r="G1625" s="568"/>
      <c r="H1625" s="568"/>
    </row>
    <row r="1626" spans="1:8">
      <c r="A1626" s="568"/>
      <c r="B1626" s="568"/>
      <c r="D1626" s="568"/>
      <c r="E1626" s="568"/>
      <c r="G1626" s="568"/>
      <c r="H1626" s="568"/>
    </row>
    <row r="1627" spans="1:8">
      <c r="A1627" s="568"/>
      <c r="B1627" s="568"/>
      <c r="D1627" s="568"/>
      <c r="E1627" s="568"/>
      <c r="G1627" s="568"/>
      <c r="H1627" s="568"/>
    </row>
    <row r="1628" spans="1:8">
      <c r="A1628" s="568"/>
      <c r="B1628" s="568"/>
      <c r="D1628" s="568"/>
      <c r="E1628" s="568"/>
      <c r="G1628" s="568"/>
      <c r="H1628" s="568"/>
    </row>
    <row r="1629" spans="1:8">
      <c r="A1629" s="568"/>
      <c r="B1629" s="568"/>
      <c r="D1629" s="568"/>
      <c r="E1629" s="568"/>
      <c r="G1629" s="568"/>
      <c r="H1629" s="568"/>
    </row>
    <row r="1630" spans="1:8">
      <c r="A1630" s="568"/>
      <c r="B1630" s="568"/>
      <c r="D1630" s="568"/>
      <c r="E1630" s="568"/>
      <c r="G1630" s="568"/>
      <c r="H1630" s="568"/>
    </row>
    <row r="1631" spans="1:8">
      <c r="A1631" s="568"/>
      <c r="B1631" s="568"/>
      <c r="D1631" s="568"/>
      <c r="E1631" s="568"/>
      <c r="G1631" s="568"/>
      <c r="H1631" s="568"/>
    </row>
    <row r="1632" spans="1:8">
      <c r="A1632" s="568"/>
      <c r="B1632" s="568"/>
      <c r="D1632" s="568"/>
      <c r="E1632" s="568"/>
      <c r="G1632" s="568"/>
      <c r="H1632" s="568"/>
    </row>
    <row r="1633" spans="1:8">
      <c r="A1633" s="568"/>
      <c r="B1633" s="568"/>
      <c r="D1633" s="568"/>
      <c r="E1633" s="568"/>
      <c r="G1633" s="568"/>
      <c r="H1633" s="568"/>
    </row>
    <row r="1634" spans="1:8">
      <c r="A1634" s="568"/>
      <c r="B1634" s="568"/>
      <c r="D1634" s="568"/>
      <c r="E1634" s="568"/>
      <c r="G1634" s="568"/>
      <c r="H1634" s="568"/>
    </row>
    <row r="1635" spans="1:8">
      <c r="A1635" s="568"/>
      <c r="B1635" s="568"/>
      <c r="D1635" s="568"/>
      <c r="E1635" s="568"/>
      <c r="G1635" s="568"/>
      <c r="H1635" s="568"/>
    </row>
    <row r="1636" spans="1:8">
      <c r="A1636" s="568"/>
      <c r="B1636" s="568"/>
      <c r="D1636" s="568"/>
      <c r="E1636" s="568"/>
      <c r="G1636" s="568"/>
      <c r="H1636" s="568"/>
    </row>
    <row r="1637" spans="1:8">
      <c r="A1637" s="568"/>
      <c r="B1637" s="568"/>
      <c r="D1637" s="568"/>
      <c r="E1637" s="568"/>
      <c r="G1637" s="568"/>
      <c r="H1637" s="568"/>
    </row>
    <row r="1638" spans="1:8">
      <c r="A1638" s="568"/>
      <c r="B1638" s="568"/>
      <c r="D1638" s="568"/>
      <c r="E1638" s="568"/>
      <c r="G1638" s="568"/>
      <c r="H1638" s="568"/>
    </row>
    <row r="1639" spans="1:8">
      <c r="A1639" s="568"/>
      <c r="B1639" s="568"/>
      <c r="D1639" s="568"/>
      <c r="E1639" s="568"/>
      <c r="G1639" s="568"/>
      <c r="H1639" s="568"/>
    </row>
    <row r="1640" spans="1:8">
      <c r="A1640" s="568"/>
      <c r="B1640" s="568"/>
      <c r="D1640" s="568"/>
      <c r="E1640" s="568"/>
      <c r="G1640" s="568"/>
      <c r="H1640" s="568"/>
    </row>
    <row r="1641" spans="1:8">
      <c r="A1641" s="568"/>
      <c r="B1641" s="568"/>
      <c r="D1641" s="568"/>
      <c r="E1641" s="568"/>
      <c r="G1641" s="568"/>
      <c r="H1641" s="568"/>
    </row>
    <row r="1642" spans="1:8">
      <c r="A1642" s="568"/>
      <c r="B1642" s="568"/>
      <c r="D1642" s="568"/>
      <c r="E1642" s="568"/>
      <c r="G1642" s="568"/>
      <c r="H1642" s="568"/>
    </row>
    <row r="1643" spans="1:8">
      <c r="A1643" s="568"/>
      <c r="B1643" s="568"/>
      <c r="D1643" s="568"/>
      <c r="E1643" s="568"/>
      <c r="G1643" s="568"/>
      <c r="H1643" s="568"/>
    </row>
    <row r="1644" spans="1:8">
      <c r="A1644" s="568"/>
      <c r="B1644" s="568"/>
      <c r="D1644" s="568"/>
      <c r="E1644" s="568"/>
      <c r="G1644" s="568"/>
      <c r="H1644" s="568"/>
    </row>
    <row r="1645" spans="1:8">
      <c r="A1645" s="568"/>
      <c r="B1645" s="568"/>
      <c r="D1645" s="568"/>
      <c r="E1645" s="568"/>
      <c r="G1645" s="568"/>
      <c r="H1645" s="568"/>
    </row>
    <row r="1646" spans="1:8">
      <c r="A1646" s="568"/>
      <c r="B1646" s="568"/>
      <c r="D1646" s="568"/>
      <c r="E1646" s="568"/>
      <c r="G1646" s="568"/>
      <c r="H1646" s="568"/>
    </row>
    <row r="1647" spans="1:8">
      <c r="A1647" s="568"/>
      <c r="B1647" s="568"/>
      <c r="D1647" s="568"/>
      <c r="E1647" s="568"/>
      <c r="G1647" s="568"/>
      <c r="H1647" s="568"/>
    </row>
    <row r="1648" spans="1:8">
      <c r="A1648" s="568"/>
      <c r="B1648" s="568"/>
      <c r="D1648" s="568"/>
      <c r="E1648" s="568"/>
      <c r="G1648" s="568"/>
      <c r="H1648" s="568"/>
    </row>
    <row r="1649" spans="1:8">
      <c r="A1649" s="568"/>
      <c r="B1649" s="568"/>
      <c r="D1649" s="568"/>
      <c r="E1649" s="568"/>
      <c r="G1649" s="568"/>
      <c r="H1649" s="568"/>
    </row>
    <row r="1650" spans="1:8">
      <c r="A1650" s="568"/>
      <c r="B1650" s="568"/>
      <c r="D1650" s="568"/>
      <c r="E1650" s="568"/>
      <c r="G1650" s="568"/>
      <c r="H1650" s="568"/>
    </row>
    <row r="1651" spans="1:8">
      <c r="A1651" s="568"/>
      <c r="B1651" s="568"/>
      <c r="D1651" s="568"/>
      <c r="E1651" s="568"/>
      <c r="G1651" s="568"/>
      <c r="H1651" s="568"/>
    </row>
    <row r="1652" spans="1:8">
      <c r="A1652" s="568"/>
      <c r="B1652" s="568"/>
      <c r="D1652" s="568"/>
      <c r="E1652" s="568"/>
      <c r="G1652" s="568"/>
      <c r="H1652" s="568"/>
    </row>
    <row r="1653" spans="1:8">
      <c r="A1653" s="568"/>
      <c r="B1653" s="568"/>
      <c r="D1653" s="568"/>
      <c r="E1653" s="568"/>
      <c r="G1653" s="568"/>
      <c r="H1653" s="568"/>
    </row>
    <row r="1654" spans="1:8">
      <c r="A1654" s="568"/>
      <c r="B1654" s="568"/>
      <c r="D1654" s="568"/>
      <c r="E1654" s="568"/>
      <c r="G1654" s="568"/>
      <c r="H1654" s="568"/>
    </row>
    <row r="1655" spans="1:8">
      <c r="A1655" s="568"/>
      <c r="B1655" s="568"/>
      <c r="D1655" s="568"/>
      <c r="E1655" s="568"/>
      <c r="G1655" s="568"/>
      <c r="H1655" s="568"/>
    </row>
    <row r="1656" spans="1:8">
      <c r="A1656" s="568"/>
      <c r="B1656" s="568"/>
      <c r="D1656" s="568"/>
      <c r="E1656" s="568"/>
      <c r="G1656" s="568"/>
      <c r="H1656" s="568"/>
    </row>
    <row r="1657" spans="1:8">
      <c r="A1657" s="568"/>
      <c r="B1657" s="568"/>
      <c r="D1657" s="568"/>
      <c r="E1657" s="568"/>
      <c r="G1657" s="568"/>
      <c r="H1657" s="568"/>
    </row>
    <row r="1658" spans="1:8">
      <c r="A1658" s="568"/>
      <c r="B1658" s="568"/>
      <c r="D1658" s="568"/>
      <c r="E1658" s="568"/>
      <c r="G1658" s="568"/>
      <c r="H1658" s="568"/>
    </row>
    <row r="1659" spans="1:8">
      <c r="A1659" s="568"/>
      <c r="B1659" s="568"/>
      <c r="D1659" s="568"/>
      <c r="E1659" s="568"/>
      <c r="G1659" s="568"/>
      <c r="H1659" s="568"/>
    </row>
    <row r="1660" spans="1:8">
      <c r="A1660" s="568"/>
      <c r="B1660" s="568"/>
      <c r="D1660" s="568"/>
      <c r="E1660" s="568"/>
      <c r="G1660" s="568"/>
      <c r="H1660" s="568"/>
    </row>
    <row r="1661" spans="1:8">
      <c r="A1661" s="568"/>
      <c r="B1661" s="568"/>
      <c r="D1661" s="568"/>
      <c r="E1661" s="568"/>
      <c r="G1661" s="568"/>
      <c r="H1661" s="568"/>
    </row>
    <row r="1662" spans="1:8">
      <c r="A1662" s="568"/>
      <c r="B1662" s="568"/>
      <c r="D1662" s="568"/>
      <c r="E1662" s="568"/>
      <c r="G1662" s="568"/>
      <c r="H1662" s="568"/>
    </row>
    <row r="1663" spans="1:8">
      <c r="A1663" s="568"/>
      <c r="B1663" s="568"/>
      <c r="D1663" s="568"/>
      <c r="E1663" s="568"/>
      <c r="G1663" s="568"/>
      <c r="H1663" s="568"/>
    </row>
    <row r="1664" spans="1:8">
      <c r="A1664" s="568"/>
      <c r="B1664" s="568"/>
      <c r="D1664" s="568"/>
      <c r="E1664" s="568"/>
      <c r="G1664" s="568"/>
      <c r="H1664" s="568"/>
    </row>
    <row r="1665" spans="1:8">
      <c r="A1665" s="568"/>
      <c r="B1665" s="568"/>
      <c r="D1665" s="568"/>
      <c r="E1665" s="568"/>
      <c r="G1665" s="568"/>
      <c r="H1665" s="568"/>
    </row>
    <row r="1666" spans="1:8">
      <c r="A1666" s="568"/>
      <c r="B1666" s="568"/>
      <c r="D1666" s="568"/>
      <c r="E1666" s="568"/>
      <c r="G1666" s="568"/>
      <c r="H1666" s="568"/>
    </row>
    <row r="1667" spans="1:8">
      <c r="A1667" s="568"/>
      <c r="B1667" s="568"/>
      <c r="D1667" s="568"/>
      <c r="E1667" s="568"/>
      <c r="G1667" s="568"/>
      <c r="H1667" s="568"/>
    </row>
    <row r="1668" spans="1:8">
      <c r="A1668" s="568"/>
      <c r="B1668" s="568"/>
      <c r="D1668" s="568"/>
      <c r="E1668" s="568"/>
      <c r="G1668" s="568"/>
      <c r="H1668" s="568"/>
    </row>
    <row r="1669" spans="1:8">
      <c r="A1669" s="568"/>
      <c r="B1669" s="568"/>
      <c r="D1669" s="568"/>
      <c r="E1669" s="568"/>
      <c r="G1669" s="568"/>
      <c r="H1669" s="568"/>
    </row>
    <row r="1670" spans="1:8">
      <c r="A1670" s="568"/>
      <c r="B1670" s="568"/>
      <c r="D1670" s="568"/>
      <c r="E1670" s="568"/>
      <c r="G1670" s="568"/>
      <c r="H1670" s="568"/>
    </row>
    <row r="1671" spans="1:8">
      <c r="A1671" s="568"/>
      <c r="B1671" s="568"/>
      <c r="D1671" s="568"/>
      <c r="E1671" s="568"/>
      <c r="G1671" s="568"/>
      <c r="H1671" s="568"/>
    </row>
    <row r="1672" spans="1:8">
      <c r="A1672" s="568"/>
      <c r="B1672" s="568"/>
      <c r="D1672" s="568"/>
      <c r="E1672" s="568"/>
      <c r="G1672" s="568"/>
      <c r="H1672" s="568"/>
    </row>
    <row r="1673" spans="1:8">
      <c r="A1673" s="568"/>
      <c r="B1673" s="568"/>
      <c r="D1673" s="568"/>
      <c r="E1673" s="568"/>
      <c r="G1673" s="568"/>
      <c r="H1673" s="568"/>
    </row>
    <row r="1674" spans="1:8">
      <c r="A1674" s="568"/>
      <c r="B1674" s="568"/>
      <c r="D1674" s="568"/>
      <c r="E1674" s="568"/>
      <c r="G1674" s="568"/>
      <c r="H1674" s="568"/>
    </row>
    <row r="1675" spans="1:8">
      <c r="A1675" s="568"/>
      <c r="B1675" s="568"/>
      <c r="D1675" s="568"/>
      <c r="E1675" s="568"/>
      <c r="G1675" s="568"/>
      <c r="H1675" s="568"/>
    </row>
    <row r="1676" spans="1:8">
      <c r="A1676" s="568"/>
      <c r="B1676" s="568"/>
      <c r="D1676" s="568"/>
      <c r="E1676" s="568"/>
      <c r="G1676" s="568"/>
      <c r="H1676" s="568"/>
    </row>
    <row r="1677" spans="1:8">
      <c r="A1677" s="568"/>
      <c r="B1677" s="568"/>
      <c r="D1677" s="568"/>
      <c r="E1677" s="568"/>
      <c r="G1677" s="568"/>
      <c r="H1677" s="568"/>
    </row>
    <row r="1678" spans="1:8">
      <c r="A1678" s="568"/>
      <c r="B1678" s="568"/>
      <c r="D1678" s="568"/>
      <c r="E1678" s="568"/>
      <c r="G1678" s="568"/>
      <c r="H1678" s="568"/>
    </row>
    <row r="1679" spans="1:8">
      <c r="A1679" s="568"/>
      <c r="B1679" s="568"/>
      <c r="D1679" s="568"/>
      <c r="E1679" s="568"/>
      <c r="G1679" s="568"/>
      <c r="H1679" s="568"/>
    </row>
    <row r="1680" spans="1:8">
      <c r="A1680" s="568"/>
      <c r="B1680" s="568"/>
      <c r="D1680" s="568"/>
      <c r="E1680" s="568"/>
      <c r="G1680" s="568"/>
      <c r="H1680" s="568"/>
    </row>
    <row r="1681" spans="1:8">
      <c r="A1681" s="568"/>
      <c r="B1681" s="568"/>
      <c r="D1681" s="568"/>
      <c r="E1681" s="568"/>
      <c r="G1681" s="568"/>
      <c r="H1681" s="568"/>
    </row>
    <row r="1682" spans="1:8">
      <c r="A1682" s="568"/>
      <c r="B1682" s="568"/>
      <c r="D1682" s="568"/>
      <c r="E1682" s="568"/>
      <c r="G1682" s="568"/>
      <c r="H1682" s="568"/>
    </row>
    <row r="1683" spans="1:8">
      <c r="A1683" s="568"/>
      <c r="B1683" s="568"/>
      <c r="D1683" s="568"/>
      <c r="E1683" s="568"/>
      <c r="G1683" s="568"/>
      <c r="H1683" s="568"/>
    </row>
    <row r="1684" spans="1:8">
      <c r="A1684" s="568"/>
      <c r="B1684" s="568"/>
      <c r="D1684" s="568"/>
      <c r="E1684" s="568"/>
      <c r="G1684" s="568"/>
      <c r="H1684" s="568"/>
    </row>
    <row r="1685" spans="1:8">
      <c r="A1685" s="568"/>
      <c r="B1685" s="568"/>
      <c r="D1685" s="568"/>
      <c r="E1685" s="568"/>
      <c r="G1685" s="568"/>
      <c r="H1685" s="568"/>
    </row>
    <row r="1686" spans="1:8">
      <c r="A1686" s="568"/>
      <c r="B1686" s="568"/>
      <c r="D1686" s="568"/>
      <c r="E1686" s="568"/>
      <c r="G1686" s="568"/>
      <c r="H1686" s="568"/>
    </row>
    <row r="1687" spans="1:8">
      <c r="A1687" s="568"/>
      <c r="B1687" s="568"/>
      <c r="D1687" s="568"/>
      <c r="E1687" s="568"/>
      <c r="G1687" s="568"/>
      <c r="H1687" s="568"/>
    </row>
    <row r="1688" spans="1:8">
      <c r="A1688" s="568"/>
      <c r="B1688" s="568"/>
      <c r="D1688" s="568"/>
      <c r="E1688" s="568"/>
      <c r="G1688" s="568"/>
      <c r="H1688" s="568"/>
    </row>
    <row r="1689" spans="1:8">
      <c r="A1689" s="568"/>
      <c r="B1689" s="568"/>
      <c r="D1689" s="568"/>
      <c r="E1689" s="568"/>
      <c r="G1689" s="568"/>
      <c r="H1689" s="568"/>
    </row>
    <row r="1690" spans="1:8">
      <c r="A1690" s="568"/>
      <c r="B1690" s="568"/>
      <c r="D1690" s="568"/>
      <c r="E1690" s="568"/>
      <c r="G1690" s="568"/>
      <c r="H1690" s="568"/>
    </row>
    <row r="1691" spans="1:8">
      <c r="A1691" s="568"/>
      <c r="B1691" s="568"/>
      <c r="D1691" s="568"/>
      <c r="E1691" s="568"/>
      <c r="G1691" s="568"/>
      <c r="H1691" s="568"/>
    </row>
    <row r="1692" spans="1:8">
      <c r="A1692" s="568"/>
      <c r="B1692" s="568"/>
      <c r="D1692" s="568"/>
      <c r="E1692" s="568"/>
      <c r="G1692" s="568"/>
      <c r="H1692" s="568"/>
    </row>
    <row r="1693" spans="1:8">
      <c r="A1693" s="568"/>
      <c r="B1693" s="568"/>
      <c r="D1693" s="568"/>
      <c r="E1693" s="568"/>
      <c r="G1693" s="568"/>
      <c r="H1693" s="568"/>
    </row>
    <row r="1694" spans="1:8">
      <c r="A1694" s="568"/>
      <c r="B1694" s="568"/>
      <c r="D1694" s="568"/>
      <c r="E1694" s="568"/>
      <c r="G1694" s="568"/>
      <c r="H1694" s="568"/>
    </row>
    <row r="1695" spans="1:8">
      <c r="A1695" s="568"/>
      <c r="B1695" s="568"/>
      <c r="D1695" s="568"/>
      <c r="E1695" s="568"/>
      <c r="G1695" s="568"/>
      <c r="H1695" s="568"/>
    </row>
    <row r="1696" spans="1:8">
      <c r="A1696" s="568"/>
      <c r="B1696" s="568"/>
      <c r="D1696" s="568"/>
      <c r="E1696" s="568"/>
      <c r="G1696" s="568"/>
      <c r="H1696" s="568"/>
    </row>
    <row r="1697" spans="1:8">
      <c r="A1697" s="568"/>
      <c r="B1697" s="568"/>
      <c r="D1697" s="568"/>
      <c r="E1697" s="568"/>
      <c r="G1697" s="568"/>
      <c r="H1697" s="568"/>
    </row>
    <row r="1698" spans="1:8">
      <c r="A1698" s="568"/>
      <c r="B1698" s="568"/>
      <c r="D1698" s="568"/>
      <c r="E1698" s="568"/>
      <c r="G1698" s="568"/>
      <c r="H1698" s="568"/>
    </row>
    <row r="1699" spans="1:8">
      <c r="A1699" s="568"/>
      <c r="B1699" s="568"/>
      <c r="D1699" s="568"/>
      <c r="E1699" s="568"/>
      <c r="G1699" s="568"/>
      <c r="H1699" s="568"/>
    </row>
    <row r="1700" spans="1:8">
      <c r="A1700" s="568"/>
      <c r="B1700" s="568"/>
      <c r="D1700" s="568"/>
      <c r="E1700" s="568"/>
      <c r="G1700" s="568"/>
      <c r="H1700" s="568"/>
    </row>
    <row r="1701" spans="1:8">
      <c r="A1701" s="568"/>
      <c r="B1701" s="568"/>
      <c r="D1701" s="568"/>
      <c r="E1701" s="568"/>
      <c r="G1701" s="568"/>
      <c r="H1701" s="568"/>
    </row>
    <row r="1702" spans="1:8">
      <c r="A1702" s="568"/>
      <c r="B1702" s="568"/>
      <c r="D1702" s="568"/>
      <c r="E1702" s="568"/>
      <c r="G1702" s="568"/>
      <c r="H1702" s="568"/>
    </row>
    <row r="1703" spans="1:8">
      <c r="A1703" s="568"/>
      <c r="B1703" s="568"/>
      <c r="D1703" s="568"/>
      <c r="E1703" s="568"/>
      <c r="G1703" s="568"/>
      <c r="H1703" s="568"/>
    </row>
    <row r="1704" spans="1:8">
      <c r="A1704" s="568"/>
      <c r="B1704" s="568"/>
      <c r="D1704" s="568"/>
      <c r="E1704" s="568"/>
      <c r="G1704" s="568"/>
      <c r="H1704" s="568"/>
    </row>
    <row r="1705" spans="1:8">
      <c r="A1705" s="568"/>
      <c r="B1705" s="568"/>
      <c r="D1705" s="568"/>
      <c r="E1705" s="568"/>
      <c r="G1705" s="568"/>
      <c r="H1705" s="568"/>
    </row>
    <row r="1706" spans="1:8">
      <c r="A1706" s="568"/>
      <c r="B1706" s="568"/>
      <c r="D1706" s="568"/>
      <c r="E1706" s="568"/>
      <c r="G1706" s="568"/>
      <c r="H1706" s="568"/>
    </row>
    <row r="1707" spans="1:8">
      <c r="A1707" s="568"/>
      <c r="B1707" s="568"/>
      <c r="D1707" s="568"/>
      <c r="E1707" s="568"/>
      <c r="G1707" s="568"/>
      <c r="H1707" s="568"/>
    </row>
    <row r="1708" spans="1:8">
      <c r="A1708" s="568"/>
      <c r="B1708" s="568"/>
      <c r="D1708" s="568"/>
      <c r="E1708" s="568"/>
      <c r="G1708" s="568"/>
      <c r="H1708" s="568"/>
    </row>
    <row r="1709" spans="1:8">
      <c r="A1709" s="568"/>
      <c r="B1709" s="568"/>
      <c r="D1709" s="568"/>
      <c r="E1709" s="568"/>
      <c r="G1709" s="568"/>
      <c r="H1709" s="568"/>
    </row>
    <row r="1710" spans="1:8">
      <c r="A1710" s="568"/>
      <c r="B1710" s="568"/>
      <c r="D1710" s="568"/>
      <c r="E1710" s="568"/>
      <c r="G1710" s="568"/>
      <c r="H1710" s="568"/>
    </row>
    <row r="1711" spans="1:8">
      <c r="A1711" s="568"/>
      <c r="B1711" s="568"/>
      <c r="D1711" s="568"/>
      <c r="E1711" s="568"/>
      <c r="G1711" s="568"/>
      <c r="H1711" s="568"/>
    </row>
    <row r="1712" spans="1:8">
      <c r="A1712" s="568"/>
      <c r="B1712" s="568"/>
      <c r="D1712" s="568"/>
      <c r="E1712" s="568"/>
      <c r="G1712" s="568"/>
      <c r="H1712" s="568"/>
    </row>
    <row r="1713" spans="1:8">
      <c r="A1713" s="568"/>
      <c r="B1713" s="568"/>
      <c r="D1713" s="568"/>
      <c r="E1713" s="568"/>
      <c r="G1713" s="568"/>
      <c r="H1713" s="568"/>
    </row>
    <row r="1714" spans="1:8">
      <c r="A1714" s="568"/>
      <c r="B1714" s="568"/>
      <c r="D1714" s="568"/>
      <c r="E1714" s="568"/>
      <c r="G1714" s="568"/>
      <c r="H1714" s="568"/>
    </row>
    <row r="1715" spans="1:8">
      <c r="A1715" s="568"/>
      <c r="B1715" s="568"/>
      <c r="D1715" s="568"/>
      <c r="E1715" s="568"/>
      <c r="G1715" s="568"/>
      <c r="H1715" s="568"/>
    </row>
    <row r="1716" spans="1:8">
      <c r="A1716" s="568"/>
      <c r="B1716" s="568"/>
      <c r="D1716" s="568"/>
      <c r="E1716" s="568"/>
      <c r="G1716" s="568"/>
      <c r="H1716" s="568"/>
    </row>
    <row r="1717" spans="1:8">
      <c r="A1717" s="568"/>
      <c r="B1717" s="568"/>
      <c r="D1717" s="568"/>
      <c r="E1717" s="568"/>
      <c r="G1717" s="568"/>
      <c r="H1717" s="568"/>
    </row>
    <row r="1718" spans="1:8">
      <c r="A1718" s="568"/>
      <c r="B1718" s="568"/>
      <c r="D1718" s="568"/>
      <c r="E1718" s="568"/>
      <c r="G1718" s="568"/>
      <c r="H1718" s="568"/>
    </row>
    <row r="1719" spans="1:8">
      <c r="A1719" s="568"/>
      <c r="B1719" s="568"/>
      <c r="D1719" s="568"/>
      <c r="E1719" s="568"/>
      <c r="G1719" s="568"/>
      <c r="H1719" s="568"/>
    </row>
    <row r="1720" spans="1:8">
      <c r="A1720" s="568"/>
      <c r="B1720" s="568"/>
      <c r="D1720" s="568"/>
      <c r="E1720" s="568"/>
      <c r="G1720" s="568"/>
      <c r="H1720" s="568"/>
    </row>
    <row r="1721" spans="1:8">
      <c r="A1721" s="568"/>
      <c r="B1721" s="568"/>
      <c r="D1721" s="568"/>
      <c r="E1721" s="568"/>
      <c r="G1721" s="568"/>
      <c r="H1721" s="568"/>
    </row>
    <row r="1722" spans="1:8">
      <c r="A1722" s="568"/>
      <c r="B1722" s="568"/>
      <c r="D1722" s="568"/>
      <c r="E1722" s="568"/>
      <c r="G1722" s="568"/>
      <c r="H1722" s="568"/>
    </row>
    <row r="1723" spans="1:8">
      <c r="A1723" s="568"/>
      <c r="B1723" s="568"/>
      <c r="D1723" s="568"/>
      <c r="E1723" s="568"/>
      <c r="G1723" s="568"/>
      <c r="H1723" s="568"/>
    </row>
    <row r="1724" spans="1:8">
      <c r="A1724" s="568"/>
      <c r="B1724" s="568"/>
      <c r="D1724" s="568"/>
      <c r="E1724" s="568"/>
      <c r="G1724" s="568"/>
      <c r="H1724" s="568"/>
    </row>
    <row r="1725" spans="1:8">
      <c r="A1725" s="568"/>
      <c r="B1725" s="568"/>
      <c r="D1725" s="568"/>
      <c r="E1725" s="568"/>
      <c r="G1725" s="568"/>
      <c r="H1725" s="568"/>
    </row>
    <row r="1726" spans="1:8">
      <c r="A1726" s="568"/>
      <c r="B1726" s="568"/>
      <c r="D1726" s="568"/>
      <c r="E1726" s="568"/>
      <c r="G1726" s="568"/>
      <c r="H1726" s="568"/>
    </row>
    <row r="1727" spans="1:8">
      <c r="A1727" s="568"/>
      <c r="B1727" s="568"/>
      <c r="D1727" s="568"/>
      <c r="E1727" s="568"/>
      <c r="G1727" s="568"/>
      <c r="H1727" s="568"/>
    </row>
    <row r="1728" spans="1:8">
      <c r="A1728" s="568"/>
      <c r="B1728" s="568"/>
      <c r="D1728" s="568"/>
      <c r="E1728" s="568"/>
      <c r="G1728" s="568"/>
      <c r="H1728" s="568"/>
    </row>
    <row r="1729" spans="1:8">
      <c r="A1729" s="568"/>
      <c r="B1729" s="568"/>
      <c r="D1729" s="568"/>
      <c r="E1729" s="568"/>
      <c r="G1729" s="568"/>
      <c r="H1729" s="568"/>
    </row>
    <row r="1730" spans="1:8">
      <c r="A1730" s="568"/>
      <c r="B1730" s="568"/>
      <c r="D1730" s="568"/>
      <c r="E1730" s="568"/>
      <c r="G1730" s="568"/>
      <c r="H1730" s="568"/>
    </row>
    <row r="1731" spans="1:8">
      <c r="A1731" s="568"/>
      <c r="B1731" s="568"/>
      <c r="D1731" s="568"/>
      <c r="E1731" s="568"/>
      <c r="G1731" s="568"/>
      <c r="H1731" s="568"/>
    </row>
    <row r="1732" spans="1:8">
      <c r="A1732" s="568"/>
      <c r="B1732" s="568"/>
      <c r="D1732" s="568"/>
      <c r="E1732" s="568"/>
      <c r="G1732" s="568"/>
      <c r="H1732" s="568"/>
    </row>
    <row r="1733" spans="1:8">
      <c r="A1733" s="568"/>
      <c r="B1733" s="568"/>
      <c r="D1733" s="568"/>
      <c r="E1733" s="568"/>
      <c r="G1733" s="568"/>
      <c r="H1733" s="568"/>
    </row>
    <row r="1734" spans="1:8">
      <c r="A1734" s="568"/>
      <c r="B1734" s="568"/>
      <c r="D1734" s="568"/>
      <c r="E1734" s="568"/>
      <c r="G1734" s="568"/>
      <c r="H1734" s="568"/>
    </row>
    <row r="1735" spans="1:8">
      <c r="A1735" s="568"/>
      <c r="B1735" s="568"/>
      <c r="D1735" s="568"/>
      <c r="E1735" s="568"/>
      <c r="G1735" s="568"/>
      <c r="H1735" s="568"/>
    </row>
    <row r="1736" spans="1:8">
      <c r="A1736" s="568"/>
      <c r="B1736" s="568"/>
      <c r="D1736" s="568"/>
      <c r="E1736" s="568"/>
      <c r="G1736" s="568"/>
      <c r="H1736" s="568"/>
    </row>
    <row r="1737" spans="1:8">
      <c r="A1737" s="568"/>
      <c r="B1737" s="568"/>
      <c r="D1737" s="568"/>
      <c r="E1737" s="568"/>
      <c r="G1737" s="568"/>
      <c r="H1737" s="568"/>
    </row>
    <row r="1738" spans="1:8">
      <c r="A1738" s="568"/>
      <c r="B1738" s="568"/>
      <c r="D1738" s="568"/>
      <c r="E1738" s="568"/>
      <c r="G1738" s="568"/>
      <c r="H1738" s="568"/>
    </row>
    <row r="1739" spans="1:8">
      <c r="A1739" s="568"/>
      <c r="B1739" s="568"/>
      <c r="D1739" s="568"/>
      <c r="E1739" s="568"/>
      <c r="G1739" s="568"/>
      <c r="H1739" s="568"/>
    </row>
    <row r="1740" spans="1:8">
      <c r="A1740" s="568"/>
      <c r="B1740" s="568"/>
      <c r="D1740" s="568"/>
      <c r="E1740" s="568"/>
      <c r="G1740" s="568"/>
      <c r="H1740" s="568"/>
    </row>
    <row r="1741" spans="1:8">
      <c r="A1741" s="568"/>
      <c r="B1741" s="568"/>
      <c r="D1741" s="568"/>
      <c r="E1741" s="568"/>
      <c r="G1741" s="568"/>
      <c r="H1741" s="568"/>
    </row>
    <row r="1742" spans="1:8">
      <c r="A1742" s="568"/>
      <c r="B1742" s="568"/>
      <c r="D1742" s="568"/>
      <c r="E1742" s="568"/>
      <c r="G1742" s="568"/>
      <c r="H1742" s="568"/>
    </row>
    <row r="1743" spans="1:8">
      <c r="A1743" s="568"/>
      <c r="B1743" s="568"/>
      <c r="D1743" s="568"/>
      <c r="E1743" s="568"/>
      <c r="G1743" s="568"/>
      <c r="H1743" s="568"/>
    </row>
    <row r="1744" spans="1:8">
      <c r="A1744" s="568"/>
      <c r="B1744" s="568"/>
      <c r="D1744" s="568"/>
      <c r="E1744" s="568"/>
      <c r="G1744" s="568"/>
      <c r="H1744" s="568"/>
    </row>
    <row r="1745" spans="1:8">
      <c r="A1745" s="568"/>
      <c r="B1745" s="568"/>
      <c r="D1745" s="568"/>
      <c r="E1745" s="568"/>
      <c r="G1745" s="568"/>
      <c r="H1745" s="568"/>
    </row>
    <row r="1746" spans="1:8">
      <c r="A1746" s="568"/>
      <c r="B1746" s="568"/>
      <c r="D1746" s="568"/>
      <c r="E1746" s="568"/>
      <c r="G1746" s="568"/>
      <c r="H1746" s="568"/>
    </row>
    <row r="1747" spans="1:8">
      <c r="A1747" s="568"/>
      <c r="B1747" s="568"/>
      <c r="D1747" s="568"/>
      <c r="E1747" s="568"/>
      <c r="G1747" s="568"/>
      <c r="H1747" s="568"/>
    </row>
    <row r="1748" spans="1:8">
      <c r="A1748" s="568"/>
      <c r="B1748" s="568"/>
      <c r="D1748" s="568"/>
      <c r="E1748" s="568"/>
      <c r="G1748" s="568"/>
      <c r="H1748" s="568"/>
    </row>
    <row r="1749" spans="1:8">
      <c r="A1749" s="568"/>
      <c r="B1749" s="568"/>
      <c r="D1749" s="568"/>
      <c r="E1749" s="568"/>
      <c r="G1749" s="568"/>
      <c r="H1749" s="568"/>
    </row>
    <row r="1750" spans="1:8">
      <c r="A1750" s="568"/>
      <c r="B1750" s="568"/>
      <c r="D1750" s="568"/>
      <c r="E1750" s="568"/>
      <c r="G1750" s="568"/>
      <c r="H1750" s="568"/>
    </row>
    <row r="1751" spans="1:8">
      <c r="A1751" s="568"/>
      <c r="B1751" s="568"/>
      <c r="D1751" s="568"/>
      <c r="E1751" s="568"/>
      <c r="G1751" s="568"/>
      <c r="H1751" s="568"/>
    </row>
    <row r="1752" spans="1:8">
      <c r="A1752" s="568"/>
      <c r="B1752" s="568"/>
      <c r="D1752" s="568"/>
      <c r="E1752" s="568"/>
      <c r="G1752" s="568"/>
      <c r="H1752" s="568"/>
    </row>
    <row r="1753" spans="1:8">
      <c r="A1753" s="568"/>
      <c r="B1753" s="568"/>
      <c r="D1753" s="568"/>
      <c r="E1753" s="568"/>
      <c r="G1753" s="568"/>
      <c r="H1753" s="568"/>
    </row>
    <row r="1754" spans="1:8">
      <c r="A1754" s="568"/>
      <c r="B1754" s="568"/>
      <c r="D1754" s="568"/>
      <c r="E1754" s="568"/>
      <c r="G1754" s="568"/>
      <c r="H1754" s="568"/>
    </row>
    <row r="1755" spans="1:8">
      <c r="A1755" s="568"/>
      <c r="B1755" s="568"/>
      <c r="D1755" s="568"/>
      <c r="E1755" s="568"/>
      <c r="G1755" s="568"/>
      <c r="H1755" s="568"/>
    </row>
    <row r="1756" spans="1:8">
      <c r="A1756" s="568"/>
      <c r="B1756" s="568"/>
      <c r="D1756" s="568"/>
      <c r="E1756" s="568"/>
      <c r="G1756" s="568"/>
      <c r="H1756" s="568"/>
    </row>
    <row r="1757" spans="1:8">
      <c r="A1757" s="568"/>
      <c r="B1757" s="568"/>
      <c r="D1757" s="568"/>
      <c r="E1757" s="568"/>
      <c r="G1757" s="568"/>
      <c r="H1757" s="568"/>
    </row>
    <row r="1758" spans="1:8">
      <c r="A1758" s="568"/>
      <c r="B1758" s="568"/>
      <c r="D1758" s="568"/>
      <c r="E1758" s="568"/>
      <c r="G1758" s="568"/>
      <c r="H1758" s="568"/>
    </row>
    <row r="1759" spans="1:8">
      <c r="A1759" s="568"/>
      <c r="B1759" s="568"/>
      <c r="D1759" s="568"/>
      <c r="E1759" s="568"/>
      <c r="G1759" s="568"/>
      <c r="H1759" s="568"/>
    </row>
    <row r="1760" spans="1:8">
      <c r="A1760" s="568"/>
      <c r="B1760" s="568"/>
      <c r="D1760" s="568"/>
      <c r="E1760" s="568"/>
      <c r="G1760" s="568"/>
      <c r="H1760" s="568"/>
    </row>
    <row r="1761" spans="1:8">
      <c r="A1761" s="568"/>
      <c r="B1761" s="568"/>
      <c r="D1761" s="568"/>
      <c r="E1761" s="568"/>
      <c r="G1761" s="568"/>
      <c r="H1761" s="568"/>
    </row>
    <row r="1762" spans="1:8">
      <c r="A1762" s="568"/>
      <c r="B1762" s="568"/>
      <c r="D1762" s="568"/>
      <c r="E1762" s="568"/>
      <c r="G1762" s="568"/>
      <c r="H1762" s="568"/>
    </row>
    <row r="1763" spans="1:8">
      <c r="A1763" s="568"/>
      <c r="B1763" s="568"/>
      <c r="D1763" s="568"/>
      <c r="E1763" s="568"/>
      <c r="G1763" s="568"/>
      <c r="H1763" s="568"/>
    </row>
    <row r="1764" spans="1:8">
      <c r="A1764" s="568"/>
      <c r="B1764" s="568"/>
      <c r="D1764" s="568"/>
      <c r="E1764" s="568"/>
      <c r="G1764" s="568"/>
      <c r="H1764" s="568"/>
    </row>
    <row r="1765" spans="1:8">
      <c r="A1765" s="568"/>
      <c r="B1765" s="568"/>
      <c r="D1765" s="568"/>
      <c r="E1765" s="568"/>
      <c r="G1765" s="568"/>
      <c r="H1765" s="568"/>
    </row>
    <row r="1766" spans="1:8">
      <c r="A1766" s="568"/>
      <c r="B1766" s="568"/>
      <c r="D1766" s="568"/>
      <c r="E1766" s="568"/>
      <c r="G1766" s="568"/>
      <c r="H1766" s="568"/>
    </row>
    <row r="1767" spans="1:8">
      <c r="A1767" s="568"/>
      <c r="B1767" s="568"/>
      <c r="D1767" s="568"/>
      <c r="E1767" s="568"/>
      <c r="G1767" s="568"/>
      <c r="H1767" s="568"/>
    </row>
    <row r="1768" spans="1:8">
      <c r="A1768" s="568"/>
      <c r="B1768" s="568"/>
      <c r="D1768" s="568"/>
      <c r="E1768" s="568"/>
      <c r="G1768" s="568"/>
      <c r="H1768" s="568"/>
    </row>
    <row r="1769" spans="1:8">
      <c r="A1769" s="568"/>
      <c r="B1769" s="568"/>
      <c r="D1769" s="568"/>
      <c r="E1769" s="568"/>
      <c r="G1769" s="568"/>
      <c r="H1769" s="568"/>
    </row>
    <row r="1770" spans="1:8">
      <c r="A1770" s="568"/>
      <c r="B1770" s="568"/>
      <c r="D1770" s="568"/>
      <c r="E1770" s="568"/>
      <c r="G1770" s="568"/>
      <c r="H1770" s="568"/>
    </row>
    <row r="1771" spans="1:8">
      <c r="A1771" s="568"/>
      <c r="B1771" s="568"/>
      <c r="D1771" s="568"/>
      <c r="E1771" s="568"/>
      <c r="G1771" s="568"/>
      <c r="H1771" s="568"/>
    </row>
    <row r="1772" spans="1:8">
      <c r="A1772" s="568"/>
      <c r="B1772" s="568"/>
      <c r="D1772" s="568"/>
      <c r="E1772" s="568"/>
      <c r="G1772" s="568"/>
      <c r="H1772" s="568"/>
    </row>
    <row r="1773" spans="1:8">
      <c r="A1773" s="568"/>
      <c r="B1773" s="568"/>
      <c r="D1773" s="568"/>
      <c r="E1773" s="568"/>
      <c r="G1773" s="568"/>
      <c r="H1773" s="568"/>
    </row>
    <row r="1774" spans="1:8">
      <c r="A1774" s="568"/>
      <c r="B1774" s="568"/>
      <c r="D1774" s="568"/>
      <c r="E1774" s="568"/>
      <c r="G1774" s="568"/>
      <c r="H1774" s="568"/>
    </row>
    <row r="1775" spans="1:8">
      <c r="A1775" s="568"/>
      <c r="B1775" s="568"/>
      <c r="D1775" s="568"/>
      <c r="E1775" s="568"/>
      <c r="G1775" s="568"/>
      <c r="H1775" s="568"/>
    </row>
    <row r="1776" spans="1:8">
      <c r="A1776" s="568"/>
      <c r="B1776" s="568"/>
      <c r="D1776" s="568"/>
      <c r="E1776" s="568"/>
      <c r="G1776" s="568"/>
      <c r="H1776" s="568"/>
    </row>
    <row r="1777" spans="1:8">
      <c r="A1777" s="568"/>
      <c r="B1777" s="568"/>
      <c r="D1777" s="568"/>
      <c r="E1777" s="568"/>
      <c r="G1777" s="568"/>
      <c r="H1777" s="568"/>
    </row>
    <row r="1778" spans="1:8">
      <c r="A1778" s="568"/>
      <c r="B1778" s="568"/>
      <c r="D1778" s="568"/>
      <c r="E1778" s="568"/>
      <c r="G1778" s="568"/>
      <c r="H1778" s="568"/>
    </row>
    <row r="1779" spans="1:8">
      <c r="A1779" s="568"/>
      <c r="B1779" s="568"/>
      <c r="D1779" s="568"/>
      <c r="E1779" s="568"/>
      <c r="G1779" s="568"/>
      <c r="H1779" s="568"/>
    </row>
    <row r="1780" spans="1:8">
      <c r="A1780" s="568"/>
      <c r="B1780" s="568"/>
      <c r="D1780" s="568"/>
      <c r="E1780" s="568"/>
      <c r="G1780" s="568"/>
      <c r="H1780" s="568"/>
    </row>
    <row r="1781" spans="1:8">
      <c r="A1781" s="568"/>
      <c r="B1781" s="568"/>
      <c r="D1781" s="568"/>
      <c r="E1781" s="568"/>
      <c r="G1781" s="568"/>
      <c r="H1781" s="568"/>
    </row>
    <row r="1782" spans="1:8">
      <c r="A1782" s="568"/>
      <c r="B1782" s="568"/>
      <c r="D1782" s="568"/>
      <c r="E1782" s="568"/>
      <c r="G1782" s="568"/>
      <c r="H1782" s="568"/>
    </row>
    <row r="1783" spans="1:8">
      <c r="A1783" s="568"/>
      <c r="B1783" s="568"/>
      <c r="D1783" s="568"/>
      <c r="E1783" s="568"/>
      <c r="G1783" s="568"/>
      <c r="H1783" s="568"/>
    </row>
    <row r="1784" spans="1:8">
      <c r="A1784" s="568"/>
      <c r="B1784" s="568"/>
      <c r="D1784" s="568"/>
      <c r="E1784" s="568"/>
      <c r="G1784" s="568"/>
      <c r="H1784" s="568"/>
    </row>
    <row r="1785" spans="1:8">
      <c r="A1785" s="568"/>
      <c r="B1785" s="568"/>
      <c r="D1785" s="568"/>
      <c r="E1785" s="568"/>
      <c r="G1785" s="568"/>
      <c r="H1785" s="568"/>
    </row>
    <row r="1786" spans="1:8">
      <c r="A1786" s="568"/>
      <c r="B1786" s="568"/>
      <c r="D1786" s="568"/>
      <c r="E1786" s="568"/>
      <c r="G1786" s="568"/>
      <c r="H1786" s="568"/>
    </row>
    <row r="1787" spans="1:8">
      <c r="A1787" s="568"/>
      <c r="B1787" s="568"/>
      <c r="D1787" s="568"/>
      <c r="E1787" s="568"/>
      <c r="G1787" s="568"/>
      <c r="H1787" s="568"/>
    </row>
    <row r="1788" spans="1:8">
      <c r="A1788" s="568"/>
      <c r="B1788" s="568"/>
      <c r="D1788" s="568"/>
      <c r="E1788" s="568"/>
      <c r="G1788" s="568"/>
      <c r="H1788" s="568"/>
    </row>
    <row r="1789" spans="1:8">
      <c r="A1789" s="568"/>
      <c r="B1789" s="568"/>
      <c r="D1789" s="568"/>
      <c r="E1789" s="568"/>
      <c r="G1789" s="568"/>
      <c r="H1789" s="568"/>
    </row>
    <row r="1790" spans="1:8">
      <c r="A1790" s="568"/>
      <c r="B1790" s="568"/>
      <c r="D1790" s="568"/>
      <c r="E1790" s="568"/>
      <c r="G1790" s="568"/>
      <c r="H1790" s="568"/>
    </row>
    <row r="1791" spans="1:8">
      <c r="A1791" s="568"/>
      <c r="B1791" s="568"/>
      <c r="D1791" s="568"/>
      <c r="E1791" s="568"/>
      <c r="G1791" s="568"/>
      <c r="H1791" s="568"/>
    </row>
    <row r="1792" spans="1:8">
      <c r="A1792" s="568"/>
      <c r="B1792" s="568"/>
      <c r="D1792" s="568"/>
      <c r="E1792" s="568"/>
      <c r="G1792" s="568"/>
      <c r="H1792" s="568"/>
    </row>
    <row r="1793" spans="1:8">
      <c r="A1793" s="568"/>
      <c r="B1793" s="568"/>
      <c r="D1793" s="568"/>
      <c r="E1793" s="568"/>
      <c r="G1793" s="568"/>
      <c r="H1793" s="568"/>
    </row>
    <row r="1794" spans="1:8">
      <c r="A1794" s="568"/>
      <c r="B1794" s="568"/>
      <c r="D1794" s="568"/>
      <c r="E1794" s="568"/>
      <c r="G1794" s="568"/>
      <c r="H1794" s="568"/>
    </row>
    <row r="1795" spans="1:8">
      <c r="A1795" s="568"/>
      <c r="B1795" s="568"/>
      <c r="D1795" s="568"/>
      <c r="E1795" s="568"/>
      <c r="G1795" s="568"/>
      <c r="H1795" s="568"/>
    </row>
    <row r="1796" spans="1:8">
      <c r="A1796" s="568"/>
      <c r="B1796" s="568"/>
      <c r="D1796" s="568"/>
      <c r="E1796" s="568"/>
      <c r="G1796" s="568"/>
      <c r="H1796" s="568"/>
    </row>
    <row r="1797" spans="1:8">
      <c r="A1797" s="568"/>
      <c r="B1797" s="568"/>
      <c r="D1797" s="568"/>
      <c r="E1797" s="568"/>
      <c r="G1797" s="568"/>
      <c r="H1797" s="568"/>
    </row>
    <row r="1798" spans="1:8">
      <c r="A1798" s="568"/>
      <c r="B1798" s="568"/>
      <c r="D1798" s="568"/>
      <c r="E1798" s="568"/>
      <c r="G1798" s="568"/>
      <c r="H1798" s="568"/>
    </row>
    <row r="1799" spans="1:8">
      <c r="A1799" s="568"/>
      <c r="B1799" s="568"/>
      <c r="D1799" s="568"/>
      <c r="E1799" s="568"/>
      <c r="G1799" s="568"/>
      <c r="H1799" s="568"/>
    </row>
    <row r="1800" spans="1:8">
      <c r="A1800" s="568"/>
      <c r="B1800" s="568"/>
      <c r="D1800" s="568"/>
      <c r="E1800" s="568"/>
      <c r="G1800" s="568"/>
      <c r="H1800" s="568"/>
    </row>
    <row r="1801" spans="1:8">
      <c r="A1801" s="568"/>
      <c r="B1801" s="568"/>
      <c r="D1801" s="568"/>
      <c r="E1801" s="568"/>
      <c r="G1801" s="568"/>
      <c r="H1801" s="568"/>
    </row>
    <row r="1802" spans="1:8">
      <c r="A1802" s="568"/>
      <c r="B1802" s="568"/>
      <c r="D1802" s="568"/>
      <c r="E1802" s="568"/>
      <c r="G1802" s="568"/>
      <c r="H1802" s="568"/>
    </row>
    <row r="1803" spans="1:8">
      <c r="A1803" s="568"/>
      <c r="B1803" s="568"/>
      <c r="D1803" s="568"/>
      <c r="E1803" s="568"/>
      <c r="G1803" s="568"/>
      <c r="H1803" s="568"/>
    </row>
    <row r="1804" spans="1:8">
      <c r="A1804" s="568"/>
      <c r="B1804" s="568"/>
      <c r="D1804" s="568"/>
      <c r="E1804" s="568"/>
      <c r="G1804" s="568"/>
      <c r="H1804" s="568"/>
    </row>
    <row r="1805" spans="1:8">
      <c r="A1805" s="568"/>
      <c r="B1805" s="568"/>
      <c r="D1805" s="568"/>
      <c r="E1805" s="568"/>
      <c r="G1805" s="568"/>
      <c r="H1805" s="568"/>
    </row>
    <row r="1806" spans="1:8">
      <c r="A1806" s="568"/>
      <c r="B1806" s="568"/>
      <c r="D1806" s="568"/>
      <c r="E1806" s="568"/>
      <c r="G1806" s="568"/>
      <c r="H1806" s="568"/>
    </row>
    <row r="1807" spans="1:8">
      <c r="A1807" s="568"/>
      <c r="B1807" s="568"/>
      <c r="D1807" s="568"/>
      <c r="E1807" s="568"/>
      <c r="G1807" s="568"/>
      <c r="H1807" s="568"/>
    </row>
    <row r="1808" spans="1:8">
      <c r="A1808" s="568"/>
      <c r="B1808" s="568"/>
      <c r="D1808" s="568"/>
      <c r="E1808" s="568"/>
      <c r="G1808" s="568"/>
      <c r="H1808" s="568"/>
    </row>
    <row r="1809" spans="1:8">
      <c r="A1809" s="568"/>
      <c r="B1809" s="568"/>
      <c r="D1809" s="568"/>
      <c r="E1809" s="568"/>
      <c r="G1809" s="568"/>
      <c r="H1809" s="568"/>
    </row>
    <row r="1810" spans="1:8">
      <c r="A1810" s="568"/>
      <c r="B1810" s="568"/>
      <c r="D1810" s="568"/>
      <c r="E1810" s="568"/>
      <c r="G1810" s="568"/>
      <c r="H1810" s="568"/>
    </row>
    <row r="1811" spans="1:8">
      <c r="A1811" s="568"/>
      <c r="B1811" s="568"/>
      <c r="D1811" s="568"/>
      <c r="E1811" s="568"/>
      <c r="G1811" s="568"/>
      <c r="H1811" s="568"/>
    </row>
    <row r="1812" spans="1:8">
      <c r="A1812" s="568"/>
      <c r="B1812" s="568"/>
      <c r="D1812" s="568"/>
      <c r="E1812" s="568"/>
      <c r="G1812" s="568"/>
      <c r="H1812" s="568"/>
    </row>
    <row r="1813" spans="1:8">
      <c r="A1813" s="568"/>
      <c r="B1813" s="568"/>
      <c r="D1813" s="568"/>
      <c r="E1813" s="568"/>
      <c r="G1813" s="568"/>
      <c r="H1813" s="568"/>
    </row>
    <row r="1814" spans="1:8">
      <c r="A1814" s="568"/>
      <c r="B1814" s="568"/>
      <c r="D1814" s="568"/>
      <c r="E1814" s="568"/>
      <c r="G1814" s="568"/>
      <c r="H1814" s="568"/>
    </row>
    <row r="1815" spans="1:8">
      <c r="A1815" s="568"/>
      <c r="B1815" s="568"/>
      <c r="D1815" s="568"/>
      <c r="E1815" s="568"/>
      <c r="G1815" s="568"/>
      <c r="H1815" s="568"/>
    </row>
    <row r="1816" spans="1:8">
      <c r="A1816" s="568"/>
      <c r="B1816" s="568"/>
      <c r="D1816" s="568"/>
      <c r="E1816" s="568"/>
      <c r="G1816" s="568"/>
      <c r="H1816" s="568"/>
    </row>
    <row r="1817" spans="1:8">
      <c r="A1817" s="568"/>
      <c r="B1817" s="568"/>
      <c r="D1817" s="568"/>
      <c r="E1817" s="568"/>
      <c r="G1817" s="568"/>
      <c r="H1817" s="568"/>
    </row>
    <row r="1818" spans="1:8">
      <c r="A1818" s="568"/>
      <c r="B1818" s="568"/>
      <c r="D1818" s="568"/>
      <c r="E1818" s="568"/>
      <c r="G1818" s="568"/>
      <c r="H1818" s="568"/>
    </row>
    <row r="1819" spans="1:8">
      <c r="A1819" s="568"/>
      <c r="B1819" s="568"/>
      <c r="D1819" s="568"/>
      <c r="E1819" s="568"/>
      <c r="G1819" s="568"/>
      <c r="H1819" s="568"/>
    </row>
    <row r="1820" spans="1:8">
      <c r="A1820" s="568"/>
      <c r="B1820" s="568"/>
      <c r="D1820" s="568"/>
      <c r="E1820" s="568"/>
      <c r="G1820" s="568"/>
      <c r="H1820" s="568"/>
    </row>
    <row r="1821" spans="1:8">
      <c r="A1821" s="568"/>
      <c r="B1821" s="568"/>
      <c r="D1821" s="568"/>
      <c r="E1821" s="568"/>
      <c r="G1821" s="568"/>
      <c r="H1821" s="568"/>
    </row>
    <row r="1822" spans="1:8">
      <c r="A1822" s="568"/>
      <c r="B1822" s="568"/>
      <c r="D1822" s="568"/>
      <c r="E1822" s="568"/>
      <c r="G1822" s="568"/>
      <c r="H1822" s="568"/>
    </row>
    <row r="1823" spans="1:8">
      <c r="A1823" s="568"/>
      <c r="B1823" s="568"/>
      <c r="D1823" s="568"/>
      <c r="E1823" s="568"/>
      <c r="G1823" s="568"/>
      <c r="H1823" s="568"/>
    </row>
    <row r="1824" spans="1:8">
      <c r="A1824" s="568"/>
      <c r="B1824" s="568"/>
      <c r="D1824" s="568"/>
      <c r="E1824" s="568"/>
      <c r="G1824" s="568"/>
      <c r="H1824" s="568"/>
    </row>
    <row r="1825" spans="1:8">
      <c r="A1825" s="568"/>
      <c r="B1825" s="568"/>
      <c r="D1825" s="568"/>
      <c r="E1825" s="568"/>
      <c r="G1825" s="568"/>
      <c r="H1825" s="568"/>
    </row>
    <row r="1826" spans="1:8">
      <c r="A1826" s="568"/>
      <c r="B1826" s="568"/>
      <c r="D1826" s="568"/>
      <c r="E1826" s="568"/>
      <c r="G1826" s="568"/>
      <c r="H1826" s="568"/>
    </row>
    <row r="1827" spans="1:8">
      <c r="A1827" s="568"/>
      <c r="B1827" s="568"/>
      <c r="D1827" s="568"/>
      <c r="E1827" s="568"/>
      <c r="G1827" s="568"/>
      <c r="H1827" s="568"/>
    </row>
    <row r="1828" spans="1:8">
      <c r="A1828" s="568"/>
      <c r="B1828" s="568"/>
      <c r="D1828" s="568"/>
      <c r="E1828" s="568"/>
      <c r="G1828" s="568"/>
      <c r="H1828" s="568"/>
    </row>
    <row r="1829" spans="1:8">
      <c r="A1829" s="568"/>
      <c r="B1829" s="568"/>
      <c r="D1829" s="568"/>
      <c r="E1829" s="568"/>
      <c r="G1829" s="568"/>
      <c r="H1829" s="568"/>
    </row>
    <row r="1830" spans="1:8">
      <c r="A1830" s="568"/>
      <c r="B1830" s="568"/>
      <c r="D1830" s="568"/>
      <c r="E1830" s="568"/>
      <c r="G1830" s="568"/>
      <c r="H1830" s="568"/>
    </row>
    <row r="1831" spans="1:8">
      <c r="A1831" s="568"/>
      <c r="B1831" s="568"/>
      <c r="D1831" s="568"/>
      <c r="E1831" s="568"/>
      <c r="G1831" s="568"/>
      <c r="H1831" s="568"/>
    </row>
    <row r="1832" spans="1:8">
      <c r="A1832" s="568"/>
      <c r="B1832" s="568"/>
      <c r="D1832" s="568"/>
      <c r="E1832" s="568"/>
      <c r="G1832" s="568"/>
      <c r="H1832" s="568"/>
    </row>
    <row r="1833" spans="1:8">
      <c r="A1833" s="568"/>
      <c r="B1833" s="568"/>
      <c r="D1833" s="568"/>
      <c r="E1833" s="568"/>
      <c r="G1833" s="568"/>
      <c r="H1833" s="568"/>
    </row>
    <row r="1834" spans="1:8">
      <c r="A1834" s="568"/>
      <c r="B1834" s="568"/>
      <c r="D1834" s="568"/>
      <c r="E1834" s="568"/>
      <c r="G1834" s="568"/>
      <c r="H1834" s="568"/>
    </row>
    <row r="1835" spans="1:8">
      <c r="A1835" s="568"/>
      <c r="B1835" s="568"/>
      <c r="D1835" s="568"/>
      <c r="E1835" s="568"/>
      <c r="G1835" s="568"/>
      <c r="H1835" s="568"/>
    </row>
    <row r="1836" spans="1:8">
      <c r="A1836" s="568"/>
      <c r="B1836" s="568"/>
      <c r="D1836" s="568"/>
      <c r="E1836" s="568"/>
      <c r="G1836" s="568"/>
      <c r="H1836" s="568"/>
    </row>
    <row r="1837" spans="1:8">
      <c r="A1837" s="568"/>
      <c r="B1837" s="568"/>
      <c r="D1837" s="568"/>
      <c r="E1837" s="568"/>
      <c r="G1837" s="568"/>
      <c r="H1837" s="568"/>
    </row>
    <row r="1838" spans="1:8">
      <c r="A1838" s="568"/>
      <c r="B1838" s="568"/>
      <c r="D1838" s="568"/>
      <c r="E1838" s="568"/>
      <c r="G1838" s="568"/>
      <c r="H1838" s="568"/>
    </row>
    <row r="1839" spans="1:8">
      <c r="A1839" s="568"/>
      <c r="B1839" s="568"/>
      <c r="D1839" s="568"/>
      <c r="E1839" s="568"/>
      <c r="G1839" s="568"/>
      <c r="H1839" s="568"/>
    </row>
    <row r="1840" spans="1:8">
      <c r="A1840" s="568"/>
      <c r="B1840" s="568"/>
      <c r="D1840" s="568"/>
      <c r="E1840" s="568"/>
      <c r="G1840" s="568"/>
      <c r="H1840" s="568"/>
    </row>
    <row r="1841" spans="1:8">
      <c r="A1841" s="568"/>
      <c r="B1841" s="568"/>
      <c r="D1841" s="568"/>
      <c r="E1841" s="568"/>
      <c r="G1841" s="568"/>
      <c r="H1841" s="568"/>
    </row>
    <row r="1842" spans="1:8">
      <c r="A1842" s="568"/>
      <c r="B1842" s="568"/>
      <c r="D1842" s="568"/>
      <c r="E1842" s="568"/>
      <c r="G1842" s="568"/>
      <c r="H1842" s="568"/>
    </row>
    <row r="1843" spans="1:8">
      <c r="A1843" s="568"/>
      <c r="B1843" s="568"/>
      <c r="D1843" s="568"/>
      <c r="E1843" s="568"/>
      <c r="G1843" s="568"/>
      <c r="H1843" s="568"/>
    </row>
    <row r="1844" spans="1:8">
      <c r="A1844" s="568"/>
      <c r="B1844" s="568"/>
      <c r="D1844" s="568"/>
      <c r="E1844" s="568"/>
      <c r="G1844" s="568"/>
      <c r="H1844" s="568"/>
    </row>
    <row r="1845" spans="1:8">
      <c r="A1845" s="568"/>
      <c r="B1845" s="568"/>
      <c r="D1845" s="568"/>
      <c r="E1845" s="568"/>
      <c r="G1845" s="568"/>
      <c r="H1845" s="568"/>
    </row>
    <row r="1846" spans="1:8">
      <c r="A1846" s="568"/>
      <c r="B1846" s="568"/>
      <c r="D1846" s="568"/>
      <c r="E1846" s="568"/>
      <c r="G1846" s="568"/>
      <c r="H1846" s="568"/>
    </row>
    <row r="1847" spans="1:8">
      <c r="A1847" s="568"/>
      <c r="B1847" s="568"/>
      <c r="D1847" s="568"/>
      <c r="E1847" s="568"/>
      <c r="G1847" s="568"/>
      <c r="H1847" s="568"/>
    </row>
    <row r="1848" spans="1:8">
      <c r="A1848" s="568"/>
      <c r="B1848" s="568"/>
      <c r="D1848" s="568"/>
      <c r="E1848" s="568"/>
      <c r="G1848" s="568"/>
      <c r="H1848" s="568"/>
    </row>
    <row r="1849" spans="1:8">
      <c r="A1849" s="568"/>
      <c r="B1849" s="568"/>
      <c r="D1849" s="568"/>
      <c r="E1849" s="568"/>
      <c r="G1849" s="568"/>
      <c r="H1849" s="568"/>
    </row>
    <row r="1850" spans="1:8">
      <c r="A1850" s="568"/>
      <c r="B1850" s="568"/>
      <c r="D1850" s="568"/>
      <c r="E1850" s="568"/>
      <c r="G1850" s="568"/>
      <c r="H1850" s="568"/>
    </row>
    <row r="1851" spans="1:8">
      <c r="A1851" s="568"/>
      <c r="B1851" s="568"/>
      <c r="D1851" s="568"/>
      <c r="E1851" s="568"/>
      <c r="G1851" s="568"/>
      <c r="H1851" s="568"/>
    </row>
    <row r="1852" spans="1:8">
      <c r="A1852" s="568"/>
      <c r="B1852" s="568"/>
      <c r="D1852" s="568"/>
      <c r="E1852" s="568"/>
      <c r="G1852" s="568"/>
      <c r="H1852" s="568"/>
    </row>
    <row r="1853" spans="1:8">
      <c r="A1853" s="568"/>
      <c r="B1853" s="568"/>
      <c r="D1853" s="568"/>
      <c r="E1853" s="568"/>
      <c r="G1853" s="568"/>
      <c r="H1853" s="568"/>
    </row>
    <row r="1854" spans="1:8">
      <c r="A1854" s="568"/>
      <c r="B1854" s="568"/>
      <c r="D1854" s="568"/>
      <c r="E1854" s="568"/>
      <c r="G1854" s="568"/>
      <c r="H1854" s="568"/>
    </row>
    <row r="1855" spans="1:8">
      <c r="A1855" s="568"/>
      <c r="B1855" s="568"/>
      <c r="D1855" s="568"/>
      <c r="E1855" s="568"/>
      <c r="G1855" s="568"/>
      <c r="H1855" s="568"/>
    </row>
    <row r="1856" spans="1:8">
      <c r="A1856" s="568"/>
      <c r="B1856" s="568"/>
      <c r="D1856" s="568"/>
      <c r="E1856" s="568"/>
      <c r="G1856" s="568"/>
      <c r="H1856" s="568"/>
    </row>
    <row r="1857" spans="1:8">
      <c r="A1857" s="568"/>
      <c r="B1857" s="568"/>
      <c r="D1857" s="568"/>
      <c r="E1857" s="568"/>
      <c r="G1857" s="568"/>
      <c r="H1857" s="568"/>
    </row>
    <row r="1858" spans="1:8">
      <c r="A1858" s="568"/>
      <c r="B1858" s="568"/>
      <c r="D1858" s="568"/>
      <c r="E1858" s="568"/>
      <c r="G1858" s="568"/>
      <c r="H1858" s="568"/>
    </row>
    <row r="1859" spans="1:8">
      <c r="A1859" s="568"/>
      <c r="B1859" s="568"/>
      <c r="D1859" s="568"/>
      <c r="E1859" s="568"/>
      <c r="G1859" s="568"/>
      <c r="H1859" s="568"/>
    </row>
    <row r="1860" spans="1:8">
      <c r="A1860" s="568"/>
      <c r="B1860" s="568"/>
      <c r="D1860" s="568"/>
      <c r="E1860" s="568"/>
      <c r="G1860" s="568"/>
      <c r="H1860" s="568"/>
    </row>
    <row r="1861" spans="1:8">
      <c r="A1861" s="568"/>
      <c r="B1861" s="568"/>
      <c r="D1861" s="568"/>
      <c r="E1861" s="568"/>
      <c r="G1861" s="568"/>
      <c r="H1861" s="568"/>
    </row>
    <row r="1862" spans="1:8">
      <c r="A1862" s="568"/>
      <c r="B1862" s="568"/>
      <c r="D1862" s="568"/>
      <c r="E1862" s="568"/>
      <c r="G1862" s="568"/>
      <c r="H1862" s="568"/>
    </row>
    <row r="1863" spans="1:8">
      <c r="A1863" s="568"/>
      <c r="B1863" s="568"/>
      <c r="D1863" s="568"/>
      <c r="E1863" s="568"/>
      <c r="G1863" s="568"/>
      <c r="H1863" s="568"/>
    </row>
    <row r="1864" spans="1:8">
      <c r="A1864" s="568"/>
      <c r="B1864" s="568"/>
      <c r="D1864" s="568"/>
      <c r="E1864" s="568"/>
      <c r="G1864" s="568"/>
      <c r="H1864" s="568"/>
    </row>
    <row r="1865" spans="1:8">
      <c r="A1865" s="568"/>
      <c r="B1865" s="568"/>
      <c r="D1865" s="568"/>
      <c r="E1865" s="568"/>
      <c r="G1865" s="568"/>
      <c r="H1865" s="568"/>
    </row>
    <row r="1866" spans="1:8">
      <c r="A1866" s="568"/>
      <c r="B1866" s="568"/>
      <c r="D1866" s="568"/>
      <c r="E1866" s="568"/>
      <c r="G1866" s="568"/>
      <c r="H1866" s="568"/>
    </row>
    <row r="1867" spans="1:8">
      <c r="A1867" s="568"/>
      <c r="B1867" s="568"/>
      <c r="D1867" s="568"/>
      <c r="E1867" s="568"/>
      <c r="G1867" s="568"/>
      <c r="H1867" s="568"/>
    </row>
    <row r="1868" spans="1:8">
      <c r="A1868" s="568"/>
      <c r="B1868" s="568"/>
      <c r="D1868" s="568"/>
      <c r="E1868" s="568"/>
      <c r="G1868" s="568"/>
      <c r="H1868" s="568"/>
    </row>
    <row r="1869" spans="1:8">
      <c r="A1869" s="568"/>
      <c r="B1869" s="568"/>
      <c r="D1869" s="568"/>
      <c r="E1869" s="568"/>
      <c r="G1869" s="568"/>
      <c r="H1869" s="568"/>
    </row>
    <row r="1870" spans="1:8">
      <c r="A1870" s="568"/>
      <c r="B1870" s="568"/>
      <c r="D1870" s="568"/>
      <c r="E1870" s="568"/>
      <c r="G1870" s="568"/>
      <c r="H1870" s="568"/>
    </row>
    <row r="1871" spans="1:8">
      <c r="A1871" s="568"/>
      <c r="B1871" s="568"/>
      <c r="D1871" s="568"/>
      <c r="E1871" s="568"/>
      <c r="G1871" s="568"/>
      <c r="H1871" s="568"/>
    </row>
    <row r="1872" spans="1:8">
      <c r="A1872" s="568"/>
      <c r="B1872" s="568"/>
      <c r="D1872" s="568"/>
      <c r="E1872" s="568"/>
      <c r="G1872" s="568"/>
      <c r="H1872" s="568"/>
    </row>
    <row r="1873" spans="1:8">
      <c r="A1873" s="568"/>
      <c r="B1873" s="568"/>
      <c r="D1873" s="568"/>
      <c r="E1873" s="568"/>
      <c r="G1873" s="568"/>
      <c r="H1873" s="568"/>
    </row>
    <row r="1874" spans="1:8">
      <c r="A1874" s="568"/>
      <c r="B1874" s="568"/>
      <c r="D1874" s="568"/>
      <c r="E1874" s="568"/>
      <c r="G1874" s="568"/>
      <c r="H1874" s="568"/>
    </row>
    <row r="1875" spans="1:8">
      <c r="A1875" s="568"/>
      <c r="B1875" s="568"/>
      <c r="D1875" s="568"/>
      <c r="E1875" s="568"/>
      <c r="G1875" s="568"/>
      <c r="H1875" s="568"/>
    </row>
    <row r="1876" spans="1:8">
      <c r="A1876" s="568"/>
      <c r="B1876" s="568"/>
      <c r="D1876" s="568"/>
      <c r="E1876" s="568"/>
      <c r="G1876" s="568"/>
      <c r="H1876" s="568"/>
    </row>
    <row r="1877" spans="1:8">
      <c r="A1877" s="568"/>
      <c r="B1877" s="568"/>
      <c r="D1877" s="568"/>
      <c r="E1877" s="568"/>
      <c r="G1877" s="568"/>
      <c r="H1877" s="568"/>
    </row>
    <row r="1878" spans="1:8">
      <c r="A1878" s="568"/>
      <c r="B1878" s="568"/>
      <c r="D1878" s="568"/>
      <c r="E1878" s="568"/>
      <c r="G1878" s="568"/>
      <c r="H1878" s="568"/>
    </row>
    <row r="1879" spans="1:8">
      <c r="A1879" s="568"/>
      <c r="B1879" s="568"/>
      <c r="D1879" s="568"/>
      <c r="E1879" s="568"/>
      <c r="G1879" s="568"/>
      <c r="H1879" s="568"/>
    </row>
    <row r="1880" spans="1:8">
      <c r="A1880" s="568"/>
      <c r="B1880" s="568"/>
      <c r="D1880" s="568"/>
      <c r="E1880" s="568"/>
      <c r="G1880" s="568"/>
      <c r="H1880" s="568"/>
    </row>
    <row r="1881" spans="1:8">
      <c r="A1881" s="568"/>
      <c r="B1881" s="568"/>
      <c r="D1881" s="568"/>
      <c r="E1881" s="568"/>
      <c r="G1881" s="568"/>
      <c r="H1881" s="568"/>
    </row>
    <row r="1882" spans="1:8">
      <c r="A1882" s="568"/>
      <c r="B1882" s="568"/>
      <c r="D1882" s="568"/>
      <c r="E1882" s="568"/>
      <c r="G1882" s="568"/>
      <c r="H1882" s="568"/>
    </row>
    <row r="1883" spans="1:8">
      <c r="A1883" s="568"/>
      <c r="B1883" s="568"/>
      <c r="D1883" s="568"/>
      <c r="E1883" s="568"/>
      <c r="G1883" s="568"/>
      <c r="H1883" s="568"/>
    </row>
    <row r="1884" spans="1:8">
      <c r="A1884" s="568"/>
      <c r="B1884" s="568"/>
      <c r="D1884" s="568"/>
      <c r="E1884" s="568"/>
      <c r="G1884" s="568"/>
      <c r="H1884" s="568"/>
    </row>
    <row r="1885" spans="1:8">
      <c r="A1885" s="568"/>
      <c r="B1885" s="568"/>
      <c r="D1885" s="568"/>
      <c r="E1885" s="568"/>
      <c r="G1885" s="568"/>
      <c r="H1885" s="568"/>
    </row>
    <row r="1886" spans="1:8">
      <c r="A1886" s="568"/>
      <c r="B1886" s="568"/>
      <c r="D1886" s="568"/>
      <c r="E1886" s="568"/>
      <c r="G1886" s="568"/>
      <c r="H1886" s="568"/>
    </row>
    <row r="1887" spans="1:8">
      <c r="A1887" s="568"/>
      <c r="B1887" s="568"/>
      <c r="D1887" s="568"/>
      <c r="E1887" s="568"/>
      <c r="G1887" s="568"/>
      <c r="H1887" s="568"/>
    </row>
    <row r="1888" spans="1:8">
      <c r="A1888" s="568"/>
      <c r="B1888" s="568"/>
      <c r="D1888" s="568"/>
      <c r="E1888" s="568"/>
      <c r="G1888" s="568"/>
      <c r="H1888" s="568"/>
    </row>
    <row r="1889" spans="1:8">
      <c r="A1889" s="568"/>
      <c r="B1889" s="568"/>
      <c r="D1889" s="568"/>
      <c r="E1889" s="568"/>
      <c r="G1889" s="568"/>
      <c r="H1889" s="568"/>
    </row>
    <row r="1890" spans="1:8">
      <c r="A1890" s="568"/>
      <c r="B1890" s="568"/>
      <c r="D1890" s="568"/>
      <c r="E1890" s="568"/>
      <c r="G1890" s="568"/>
      <c r="H1890" s="568"/>
    </row>
    <row r="1891" spans="1:8">
      <c r="A1891" s="568"/>
      <c r="B1891" s="568"/>
      <c r="D1891" s="568"/>
      <c r="E1891" s="568"/>
      <c r="G1891" s="568"/>
      <c r="H1891" s="568"/>
    </row>
    <row r="1892" spans="1:8">
      <c r="A1892" s="568"/>
      <c r="B1892" s="568"/>
      <c r="D1892" s="568"/>
      <c r="E1892" s="568"/>
      <c r="G1892" s="568"/>
      <c r="H1892" s="568"/>
    </row>
    <row r="1893" spans="1:8">
      <c r="A1893" s="568"/>
      <c r="B1893" s="568"/>
      <c r="D1893" s="568"/>
      <c r="E1893" s="568"/>
      <c r="G1893" s="568"/>
      <c r="H1893" s="568"/>
    </row>
    <row r="1894" spans="1:8">
      <c r="A1894" s="568"/>
      <c r="B1894" s="568"/>
      <c r="D1894" s="568"/>
      <c r="E1894" s="568"/>
      <c r="G1894" s="568"/>
      <c r="H1894" s="568"/>
    </row>
    <row r="1895" spans="1:8">
      <c r="A1895" s="568"/>
      <c r="B1895" s="568"/>
      <c r="D1895" s="568"/>
      <c r="E1895" s="568"/>
      <c r="G1895" s="568"/>
      <c r="H1895" s="568"/>
    </row>
    <row r="1896" spans="1:8">
      <c r="A1896" s="568"/>
      <c r="B1896" s="568"/>
      <c r="D1896" s="568"/>
      <c r="E1896" s="568"/>
      <c r="G1896" s="568"/>
      <c r="H1896" s="568"/>
    </row>
    <row r="1897" spans="1:8">
      <c r="A1897" s="568"/>
      <c r="B1897" s="568"/>
      <c r="D1897" s="568"/>
      <c r="E1897" s="568"/>
      <c r="G1897" s="568"/>
      <c r="H1897" s="568"/>
    </row>
    <row r="1898" spans="1:8">
      <c r="A1898" s="568"/>
      <c r="B1898" s="568"/>
      <c r="D1898" s="568"/>
      <c r="E1898" s="568"/>
      <c r="G1898" s="568"/>
      <c r="H1898" s="568"/>
    </row>
    <row r="1899" spans="1:8">
      <c r="A1899" s="568"/>
      <c r="B1899" s="568"/>
      <c r="D1899" s="568"/>
      <c r="E1899" s="568"/>
      <c r="G1899" s="568"/>
      <c r="H1899" s="568"/>
    </row>
    <row r="1900" spans="1:8">
      <c r="A1900" s="568"/>
      <c r="B1900" s="568"/>
      <c r="D1900" s="568"/>
      <c r="E1900" s="568"/>
      <c r="G1900" s="568"/>
      <c r="H1900" s="568"/>
    </row>
    <row r="1901" spans="1:8">
      <c r="A1901" s="568"/>
      <c r="B1901" s="568"/>
      <c r="D1901" s="568"/>
      <c r="E1901" s="568"/>
      <c r="G1901" s="568"/>
      <c r="H1901" s="568"/>
    </row>
    <row r="1902" spans="1:8">
      <c r="A1902" s="568"/>
      <c r="B1902" s="568"/>
      <c r="D1902" s="568"/>
      <c r="E1902" s="568"/>
      <c r="G1902" s="568"/>
      <c r="H1902" s="568"/>
    </row>
    <row r="1903" spans="1:8">
      <c r="A1903" s="568"/>
      <c r="B1903" s="568"/>
      <c r="D1903" s="568"/>
      <c r="E1903" s="568"/>
      <c r="G1903" s="568"/>
      <c r="H1903" s="568"/>
    </row>
    <row r="1904" spans="1:8">
      <c r="A1904" s="568"/>
      <c r="B1904" s="568"/>
      <c r="D1904" s="568"/>
      <c r="E1904" s="568"/>
      <c r="G1904" s="568"/>
      <c r="H1904" s="568"/>
    </row>
    <row r="1905" spans="1:8">
      <c r="A1905" s="568"/>
      <c r="B1905" s="568"/>
      <c r="D1905" s="568"/>
      <c r="E1905" s="568"/>
      <c r="G1905" s="568"/>
      <c r="H1905" s="568"/>
    </row>
    <row r="1906" spans="1:8">
      <c r="A1906" s="568"/>
      <c r="B1906" s="568"/>
      <c r="D1906" s="568"/>
      <c r="E1906" s="568"/>
      <c r="G1906" s="568"/>
      <c r="H1906" s="568"/>
    </row>
    <row r="1907" spans="1:8">
      <c r="A1907" s="568"/>
      <c r="B1907" s="568"/>
      <c r="D1907" s="568"/>
      <c r="E1907" s="568"/>
      <c r="G1907" s="568"/>
      <c r="H1907" s="568"/>
    </row>
    <row r="1908" spans="1:8">
      <c r="A1908" s="568"/>
      <c r="B1908" s="568"/>
      <c r="D1908" s="568"/>
      <c r="E1908" s="568"/>
      <c r="G1908" s="568"/>
      <c r="H1908" s="568"/>
    </row>
    <row r="1909" spans="1:8">
      <c r="A1909" s="568"/>
      <c r="B1909" s="568"/>
      <c r="D1909" s="568"/>
      <c r="E1909" s="568"/>
      <c r="G1909" s="568"/>
      <c r="H1909" s="568"/>
    </row>
    <row r="1910" spans="1:8">
      <c r="A1910" s="568"/>
      <c r="B1910" s="568"/>
      <c r="D1910" s="568"/>
      <c r="E1910" s="568"/>
      <c r="G1910" s="568"/>
      <c r="H1910" s="568"/>
    </row>
    <row r="1911" spans="1:8">
      <c r="A1911" s="568"/>
      <c r="B1911" s="568"/>
      <c r="D1911" s="568"/>
      <c r="E1911" s="568"/>
      <c r="G1911" s="568"/>
      <c r="H1911" s="568"/>
    </row>
    <row r="1912" spans="1:8">
      <c r="A1912" s="568"/>
      <c r="B1912" s="568"/>
      <c r="D1912" s="568"/>
      <c r="E1912" s="568"/>
      <c r="G1912" s="568"/>
      <c r="H1912" s="568"/>
    </row>
    <row r="1913" spans="1:8">
      <c r="A1913" s="568"/>
      <c r="B1913" s="568"/>
      <c r="D1913" s="568"/>
      <c r="E1913" s="568"/>
      <c r="G1913" s="568"/>
      <c r="H1913" s="568"/>
    </row>
    <row r="1914" spans="1:8">
      <c r="A1914" s="568"/>
      <c r="B1914" s="568"/>
      <c r="D1914" s="568"/>
      <c r="E1914" s="568"/>
      <c r="G1914" s="568"/>
      <c r="H1914" s="568"/>
    </row>
    <row r="1915" spans="1:8">
      <c r="A1915" s="568"/>
      <c r="B1915" s="568"/>
      <c r="D1915" s="568"/>
      <c r="E1915" s="568"/>
      <c r="G1915" s="568"/>
      <c r="H1915" s="568"/>
    </row>
    <row r="1916" spans="1:8">
      <c r="A1916" s="568"/>
      <c r="B1916" s="568"/>
      <c r="D1916" s="568"/>
      <c r="E1916" s="568"/>
      <c r="G1916" s="568"/>
      <c r="H1916" s="568"/>
    </row>
    <row r="1917" spans="1:8">
      <c r="A1917" s="568"/>
      <c r="B1917" s="568"/>
      <c r="D1917" s="568"/>
      <c r="E1917" s="568"/>
      <c r="G1917" s="568"/>
      <c r="H1917" s="568"/>
    </row>
    <row r="1918" spans="1:8">
      <c r="A1918" s="568"/>
      <c r="B1918" s="568"/>
      <c r="D1918" s="568"/>
      <c r="E1918" s="568"/>
      <c r="G1918" s="568"/>
      <c r="H1918" s="568"/>
    </row>
    <row r="1919" spans="1:8">
      <c r="A1919" s="568"/>
      <c r="B1919" s="568"/>
      <c r="D1919" s="568"/>
      <c r="E1919" s="568"/>
      <c r="G1919" s="568"/>
      <c r="H1919" s="568"/>
    </row>
    <row r="1920" spans="1:8">
      <c r="A1920" s="568"/>
      <c r="B1920" s="568"/>
      <c r="D1920" s="568"/>
      <c r="E1920" s="568"/>
      <c r="G1920" s="568"/>
      <c r="H1920" s="568"/>
    </row>
    <row r="1921" spans="1:8">
      <c r="A1921" s="568"/>
      <c r="B1921" s="568"/>
      <c r="D1921" s="568"/>
      <c r="E1921" s="568"/>
      <c r="G1921" s="568"/>
      <c r="H1921" s="568"/>
    </row>
    <row r="1922" spans="1:8">
      <c r="A1922" s="568"/>
      <c r="B1922" s="568"/>
      <c r="D1922" s="568"/>
      <c r="E1922" s="568"/>
      <c r="G1922" s="568"/>
      <c r="H1922" s="568"/>
    </row>
    <row r="1923" spans="1:8">
      <c r="A1923" s="568"/>
      <c r="B1923" s="568"/>
      <c r="D1923" s="568"/>
      <c r="E1923" s="568"/>
      <c r="G1923" s="568"/>
      <c r="H1923" s="568"/>
    </row>
    <row r="1924" spans="1:8">
      <c r="A1924" s="568"/>
      <c r="B1924" s="568"/>
      <c r="D1924" s="568"/>
      <c r="E1924" s="568"/>
      <c r="G1924" s="568"/>
      <c r="H1924" s="568"/>
    </row>
    <row r="1925" spans="1:8">
      <c r="A1925" s="568"/>
      <c r="B1925" s="568"/>
      <c r="D1925" s="568"/>
      <c r="E1925" s="568"/>
      <c r="G1925" s="568"/>
      <c r="H1925" s="568"/>
    </row>
    <row r="1926" spans="1:8">
      <c r="A1926" s="568"/>
      <c r="B1926" s="568"/>
      <c r="D1926" s="568"/>
      <c r="E1926" s="568"/>
      <c r="G1926" s="568"/>
      <c r="H1926" s="568"/>
    </row>
    <row r="1927" spans="1:8">
      <c r="A1927" s="568"/>
      <c r="B1927" s="568"/>
      <c r="D1927" s="568"/>
      <c r="E1927" s="568"/>
      <c r="G1927" s="568"/>
      <c r="H1927" s="568"/>
    </row>
    <row r="1928" spans="1:8">
      <c r="A1928" s="568"/>
      <c r="B1928" s="568"/>
      <c r="D1928" s="568"/>
      <c r="E1928" s="568"/>
      <c r="G1928" s="568"/>
      <c r="H1928" s="568"/>
    </row>
    <row r="1929" spans="1:8">
      <c r="A1929" s="568"/>
      <c r="B1929" s="568"/>
      <c r="D1929" s="568"/>
      <c r="E1929" s="568"/>
      <c r="G1929" s="568"/>
      <c r="H1929" s="568"/>
    </row>
    <row r="1930" spans="1:8">
      <c r="A1930" s="568"/>
      <c r="B1930" s="568"/>
      <c r="D1930" s="568"/>
      <c r="E1930" s="568"/>
      <c r="G1930" s="568"/>
      <c r="H1930" s="568"/>
    </row>
    <row r="1931" spans="1:8">
      <c r="A1931" s="568"/>
      <c r="B1931" s="568"/>
      <c r="D1931" s="568"/>
      <c r="E1931" s="568"/>
      <c r="G1931" s="568"/>
      <c r="H1931" s="568"/>
    </row>
    <row r="1932" spans="1:8">
      <c r="A1932" s="568"/>
      <c r="B1932" s="568"/>
      <c r="D1932" s="568"/>
      <c r="E1932" s="568"/>
      <c r="G1932" s="568"/>
      <c r="H1932" s="568"/>
    </row>
    <row r="1933" spans="1:8">
      <c r="A1933" s="568"/>
      <c r="B1933" s="568"/>
      <c r="D1933" s="568"/>
      <c r="E1933" s="568"/>
      <c r="G1933" s="568"/>
      <c r="H1933" s="568"/>
    </row>
    <row r="1934" spans="1:8">
      <c r="A1934" s="568"/>
      <c r="B1934" s="568"/>
      <c r="D1934" s="568"/>
      <c r="E1934" s="568"/>
      <c r="G1934" s="568"/>
      <c r="H1934" s="568"/>
    </row>
    <row r="1935" spans="1:8">
      <c r="A1935" s="568"/>
      <c r="B1935" s="568"/>
      <c r="D1935" s="568"/>
      <c r="E1935" s="568"/>
      <c r="G1935" s="568"/>
      <c r="H1935" s="568"/>
    </row>
    <row r="1936" spans="1:8">
      <c r="A1936" s="568"/>
      <c r="B1936" s="568"/>
      <c r="D1936" s="568"/>
      <c r="E1936" s="568"/>
      <c r="G1936" s="568"/>
      <c r="H1936" s="568"/>
    </row>
    <row r="1937" spans="1:8">
      <c r="A1937" s="568"/>
      <c r="B1937" s="568"/>
      <c r="D1937" s="568"/>
      <c r="E1937" s="568"/>
      <c r="G1937" s="568"/>
      <c r="H1937" s="568"/>
    </row>
    <row r="1938" spans="1:8">
      <c r="A1938" s="568"/>
      <c r="B1938" s="568"/>
      <c r="D1938" s="568"/>
      <c r="E1938" s="568"/>
      <c r="G1938" s="568"/>
      <c r="H1938" s="568"/>
    </row>
    <row r="1939" spans="1:8">
      <c r="A1939" s="568"/>
      <c r="B1939" s="568"/>
      <c r="D1939" s="568"/>
      <c r="E1939" s="568"/>
      <c r="G1939" s="568"/>
      <c r="H1939" s="568"/>
    </row>
    <row r="1940" spans="1:8">
      <c r="A1940" s="568"/>
      <c r="B1940" s="568"/>
      <c r="D1940" s="568"/>
      <c r="E1940" s="568"/>
      <c r="G1940" s="568"/>
      <c r="H1940" s="568"/>
    </row>
    <row r="1941" spans="1:8">
      <c r="A1941" s="568"/>
      <c r="B1941" s="568"/>
      <c r="D1941" s="568"/>
      <c r="E1941" s="568"/>
      <c r="G1941" s="568"/>
      <c r="H1941" s="568"/>
    </row>
    <row r="1942" spans="1:8">
      <c r="A1942" s="568"/>
      <c r="B1942" s="568"/>
      <c r="D1942" s="568"/>
      <c r="E1942" s="568"/>
      <c r="G1942" s="568"/>
      <c r="H1942" s="568"/>
    </row>
    <row r="1943" spans="1:8">
      <c r="A1943" s="568"/>
      <c r="B1943" s="568"/>
      <c r="D1943" s="568"/>
      <c r="E1943" s="568"/>
      <c r="G1943" s="568"/>
      <c r="H1943" s="568"/>
    </row>
    <row r="1944" spans="1:8">
      <c r="A1944" s="568"/>
      <c r="B1944" s="568"/>
      <c r="D1944" s="568"/>
      <c r="E1944" s="568"/>
      <c r="G1944" s="568"/>
      <c r="H1944" s="568"/>
    </row>
    <row r="1945" spans="1:8">
      <c r="A1945" s="568"/>
      <c r="B1945" s="568"/>
      <c r="D1945" s="568"/>
      <c r="E1945" s="568"/>
      <c r="G1945" s="568"/>
      <c r="H1945" s="568"/>
    </row>
    <row r="1946" spans="1:8">
      <c r="A1946" s="568"/>
      <c r="B1946" s="568"/>
      <c r="D1946" s="568"/>
      <c r="E1946" s="568"/>
      <c r="G1946" s="568"/>
      <c r="H1946" s="568"/>
    </row>
    <row r="1947" spans="1:8">
      <c r="A1947" s="568"/>
      <c r="B1947" s="568"/>
      <c r="D1947" s="568"/>
      <c r="E1947" s="568"/>
      <c r="G1947" s="568"/>
      <c r="H1947" s="568"/>
    </row>
    <row r="1948" spans="1:8">
      <c r="A1948" s="568"/>
      <c r="B1948" s="568"/>
      <c r="D1948" s="568"/>
      <c r="E1948" s="568"/>
      <c r="G1948" s="568"/>
      <c r="H1948" s="568"/>
    </row>
    <row r="1949" spans="1:8">
      <c r="A1949" s="568"/>
      <c r="B1949" s="568"/>
      <c r="D1949" s="568"/>
      <c r="E1949" s="568"/>
      <c r="G1949" s="568"/>
      <c r="H1949" s="568"/>
    </row>
    <row r="1950" spans="1:8">
      <c r="A1950" s="568"/>
      <c r="B1950" s="568"/>
      <c r="D1950" s="568"/>
      <c r="E1950" s="568"/>
      <c r="G1950" s="568"/>
      <c r="H1950" s="568"/>
    </row>
    <row r="1951" spans="1:8">
      <c r="A1951" s="568"/>
      <c r="B1951" s="568"/>
      <c r="D1951" s="568"/>
      <c r="E1951" s="568"/>
      <c r="G1951" s="568"/>
      <c r="H1951" s="568"/>
    </row>
    <row r="1952" spans="1:8">
      <c r="A1952" s="568"/>
      <c r="B1952" s="568"/>
      <c r="D1952" s="568"/>
      <c r="E1952" s="568"/>
      <c r="G1952" s="568"/>
      <c r="H1952" s="568"/>
    </row>
    <row r="1953" spans="1:8">
      <c r="A1953" s="568"/>
      <c r="B1953" s="568"/>
      <c r="D1953" s="568"/>
      <c r="E1953" s="568"/>
      <c r="G1953" s="568"/>
      <c r="H1953" s="568"/>
    </row>
    <row r="1954" spans="1:8">
      <c r="A1954" s="568"/>
      <c r="B1954" s="568"/>
      <c r="D1954" s="568"/>
      <c r="E1954" s="568"/>
      <c r="G1954" s="568"/>
      <c r="H1954" s="568"/>
    </row>
    <row r="1955" spans="1:8">
      <c r="A1955" s="568"/>
      <c r="B1955" s="568"/>
      <c r="D1955" s="568"/>
      <c r="E1955" s="568"/>
      <c r="G1955" s="568"/>
      <c r="H1955" s="568"/>
    </row>
    <row r="1956" spans="1:8">
      <c r="A1956" s="568"/>
      <c r="B1956" s="568"/>
      <c r="D1956" s="568"/>
      <c r="E1956" s="568"/>
      <c r="G1956" s="568"/>
      <c r="H1956" s="568"/>
    </row>
    <row r="1957" spans="1:8">
      <c r="A1957" s="568"/>
      <c r="B1957" s="568"/>
      <c r="D1957" s="568"/>
      <c r="E1957" s="568"/>
      <c r="G1957" s="568"/>
      <c r="H1957" s="568"/>
    </row>
    <row r="1958" spans="1:8">
      <c r="A1958" s="568"/>
      <c r="B1958" s="568"/>
      <c r="D1958" s="568"/>
      <c r="E1958" s="568"/>
      <c r="G1958" s="568"/>
      <c r="H1958" s="568"/>
    </row>
    <row r="1959" spans="1:8">
      <c r="A1959" s="568"/>
      <c r="B1959" s="568"/>
      <c r="D1959" s="568"/>
      <c r="E1959" s="568"/>
      <c r="G1959" s="568"/>
      <c r="H1959" s="568"/>
    </row>
    <row r="1960" spans="1:8">
      <c r="A1960" s="568"/>
      <c r="B1960" s="568"/>
      <c r="D1960" s="568"/>
      <c r="E1960" s="568"/>
      <c r="G1960" s="568"/>
      <c r="H1960" s="568"/>
    </row>
    <row r="1961" spans="1:8">
      <c r="A1961" s="568"/>
      <c r="B1961" s="568"/>
      <c r="D1961" s="568"/>
      <c r="E1961" s="568"/>
      <c r="G1961" s="568"/>
      <c r="H1961" s="568"/>
    </row>
    <row r="1962" spans="1:8">
      <c r="A1962" s="568"/>
      <c r="B1962" s="568"/>
      <c r="D1962" s="568"/>
      <c r="E1962" s="568"/>
      <c r="G1962" s="568"/>
      <c r="H1962" s="568"/>
    </row>
    <row r="1963" spans="1:8">
      <c r="A1963" s="568"/>
      <c r="B1963" s="568"/>
      <c r="D1963" s="568"/>
      <c r="E1963" s="568"/>
      <c r="G1963" s="568"/>
      <c r="H1963" s="568"/>
    </row>
    <row r="1964" spans="1:8">
      <c r="A1964" s="568"/>
      <c r="B1964" s="568"/>
      <c r="D1964" s="568"/>
      <c r="E1964" s="568"/>
      <c r="G1964" s="568"/>
      <c r="H1964" s="568"/>
    </row>
    <row r="1965" spans="1:8">
      <c r="A1965" s="568"/>
      <c r="B1965" s="568"/>
      <c r="D1965" s="568"/>
      <c r="E1965" s="568"/>
      <c r="G1965" s="568"/>
      <c r="H1965" s="568"/>
    </row>
    <row r="1966" spans="1:8">
      <c r="A1966" s="568"/>
      <c r="B1966" s="568"/>
      <c r="D1966" s="568"/>
      <c r="E1966" s="568"/>
      <c r="G1966" s="568"/>
      <c r="H1966" s="568"/>
    </row>
    <row r="1967" spans="1:8">
      <c r="A1967" s="568"/>
      <c r="B1967" s="568"/>
      <c r="D1967" s="568"/>
      <c r="E1967" s="568"/>
      <c r="G1967" s="568"/>
      <c r="H1967" s="568"/>
    </row>
    <row r="1968" spans="1:8">
      <c r="A1968" s="568"/>
      <c r="B1968" s="568"/>
      <c r="D1968" s="568"/>
      <c r="E1968" s="568"/>
      <c r="G1968" s="568"/>
      <c r="H1968" s="568"/>
    </row>
    <row r="1969" spans="1:8">
      <c r="A1969" s="568"/>
      <c r="B1969" s="568"/>
      <c r="D1969" s="568"/>
      <c r="E1969" s="568"/>
      <c r="G1969" s="568"/>
      <c r="H1969" s="568"/>
    </row>
    <row r="1970" spans="1:8">
      <c r="A1970" s="568"/>
      <c r="B1970" s="568"/>
      <c r="D1970" s="568"/>
      <c r="E1970" s="568"/>
      <c r="G1970" s="568"/>
      <c r="H1970" s="568"/>
    </row>
    <row r="1971" spans="1:8">
      <c r="A1971" s="568"/>
      <c r="B1971" s="568"/>
      <c r="D1971" s="568"/>
      <c r="E1971" s="568"/>
      <c r="G1971" s="568"/>
      <c r="H1971" s="568"/>
    </row>
    <row r="1972" spans="1:8">
      <c r="A1972" s="568"/>
      <c r="B1972" s="568"/>
      <c r="D1972" s="568"/>
      <c r="E1972" s="568"/>
      <c r="G1972" s="568"/>
      <c r="H1972" s="568"/>
    </row>
    <row r="1973" spans="1:8">
      <c r="A1973" s="568"/>
      <c r="B1973" s="568"/>
      <c r="D1973" s="568"/>
      <c r="E1973" s="568"/>
      <c r="G1973" s="568"/>
      <c r="H1973" s="568"/>
    </row>
    <row r="1974" spans="1:8">
      <c r="A1974" s="568"/>
      <c r="B1974" s="568"/>
      <c r="D1974" s="568"/>
      <c r="E1974" s="568"/>
      <c r="G1974" s="568"/>
      <c r="H1974" s="568"/>
    </row>
    <row r="1975" spans="1:8">
      <c r="A1975" s="568"/>
      <c r="B1975" s="568"/>
      <c r="D1975" s="568"/>
      <c r="E1975" s="568"/>
      <c r="G1975" s="568"/>
      <c r="H1975" s="568"/>
    </row>
    <row r="1976" spans="1:8">
      <c r="A1976" s="568"/>
      <c r="B1976" s="568"/>
      <c r="D1976" s="568"/>
      <c r="E1976" s="568"/>
      <c r="G1976" s="568"/>
      <c r="H1976" s="568"/>
    </row>
    <row r="1977" spans="1:8">
      <c r="A1977" s="568"/>
      <c r="B1977" s="568"/>
      <c r="D1977" s="568"/>
      <c r="E1977" s="568"/>
      <c r="G1977" s="568"/>
      <c r="H1977" s="568"/>
    </row>
    <row r="1978" spans="1:8">
      <c r="A1978" s="568"/>
      <c r="B1978" s="568"/>
      <c r="D1978" s="568"/>
      <c r="E1978" s="568"/>
      <c r="G1978" s="568"/>
      <c r="H1978" s="568"/>
    </row>
    <row r="1979" spans="1:8">
      <c r="A1979" s="568"/>
      <c r="B1979" s="568"/>
      <c r="D1979" s="568"/>
      <c r="E1979" s="568"/>
      <c r="G1979" s="568"/>
      <c r="H1979" s="568"/>
    </row>
    <row r="1980" spans="1:8">
      <c r="A1980" s="568"/>
      <c r="B1980" s="568"/>
      <c r="D1980" s="568"/>
      <c r="E1980" s="568"/>
      <c r="G1980" s="568"/>
      <c r="H1980" s="568"/>
    </row>
    <row r="1981" spans="1:8">
      <c r="A1981" s="568"/>
      <c r="B1981" s="568"/>
      <c r="D1981" s="568"/>
      <c r="E1981" s="568"/>
      <c r="G1981" s="568"/>
      <c r="H1981" s="568"/>
    </row>
    <row r="1982" spans="1:8">
      <c r="A1982" s="568"/>
      <c r="B1982" s="568"/>
      <c r="D1982" s="568"/>
      <c r="E1982" s="568"/>
      <c r="G1982" s="568"/>
      <c r="H1982" s="568"/>
    </row>
    <row r="1983" spans="1:8">
      <c r="A1983" s="568"/>
      <c r="B1983" s="568"/>
      <c r="D1983" s="568"/>
      <c r="E1983" s="568"/>
      <c r="G1983" s="568"/>
      <c r="H1983" s="568"/>
    </row>
    <row r="1984" spans="1:8">
      <c r="A1984" s="568"/>
      <c r="B1984" s="568"/>
      <c r="D1984" s="568"/>
      <c r="E1984" s="568"/>
      <c r="G1984" s="568"/>
      <c r="H1984" s="568"/>
    </row>
    <row r="1985" spans="1:8">
      <c r="A1985" s="568"/>
      <c r="B1985" s="568"/>
      <c r="D1985" s="568"/>
      <c r="E1985" s="568"/>
      <c r="G1985" s="568"/>
      <c r="H1985" s="568"/>
    </row>
    <row r="1986" spans="1:8">
      <c r="A1986" s="568"/>
      <c r="B1986" s="568"/>
      <c r="D1986" s="568"/>
      <c r="E1986" s="568"/>
      <c r="G1986" s="568"/>
      <c r="H1986" s="568"/>
    </row>
    <row r="1987" spans="1:8">
      <c r="A1987" s="568"/>
      <c r="B1987" s="568"/>
      <c r="D1987" s="568"/>
      <c r="E1987" s="568"/>
      <c r="G1987" s="568"/>
      <c r="H1987" s="568"/>
    </row>
    <row r="1988" spans="1:8">
      <c r="A1988" s="568"/>
      <c r="B1988" s="568"/>
      <c r="D1988" s="568"/>
      <c r="E1988" s="568"/>
      <c r="G1988" s="568"/>
      <c r="H1988" s="568"/>
    </row>
    <row r="1989" spans="1:8">
      <c r="A1989" s="568"/>
      <c r="B1989" s="568"/>
      <c r="D1989" s="568"/>
      <c r="E1989" s="568"/>
      <c r="G1989" s="568"/>
      <c r="H1989" s="568"/>
    </row>
    <row r="1990" spans="1:8">
      <c r="A1990" s="568"/>
      <c r="B1990" s="568"/>
      <c r="D1990" s="568"/>
      <c r="E1990" s="568"/>
      <c r="G1990" s="568"/>
      <c r="H1990" s="568"/>
    </row>
    <row r="1991" spans="1:8">
      <c r="A1991" s="568"/>
      <c r="B1991" s="568"/>
      <c r="D1991" s="568"/>
      <c r="E1991" s="568"/>
      <c r="G1991" s="568"/>
      <c r="H1991" s="568"/>
    </row>
    <row r="1992" spans="1:8">
      <c r="A1992" s="568"/>
      <c r="B1992" s="568"/>
      <c r="D1992" s="568"/>
      <c r="E1992" s="568"/>
      <c r="G1992" s="568"/>
      <c r="H1992" s="568"/>
    </row>
    <row r="1993" spans="1:8">
      <c r="A1993" s="568"/>
      <c r="B1993" s="568"/>
      <c r="D1993" s="568"/>
      <c r="E1993" s="568"/>
      <c r="G1993" s="568"/>
      <c r="H1993" s="568"/>
    </row>
    <row r="1994" spans="1:8">
      <c r="A1994" s="568"/>
      <c r="B1994" s="568"/>
      <c r="D1994" s="568"/>
      <c r="E1994" s="568"/>
      <c r="G1994" s="568"/>
      <c r="H1994" s="568"/>
    </row>
    <row r="1995" spans="1:8">
      <c r="A1995" s="568"/>
      <c r="B1995" s="568"/>
      <c r="D1995" s="568"/>
      <c r="E1995" s="568"/>
      <c r="G1995" s="568"/>
      <c r="H1995" s="568"/>
    </row>
    <row r="1996" spans="1:8">
      <c r="A1996" s="568"/>
      <c r="B1996" s="568"/>
      <c r="D1996" s="568"/>
      <c r="E1996" s="568"/>
      <c r="G1996" s="568"/>
      <c r="H1996" s="568"/>
    </row>
    <row r="1997" spans="1:8">
      <c r="A1997" s="568"/>
      <c r="B1997" s="568"/>
      <c r="D1997" s="568"/>
      <c r="E1997" s="568"/>
      <c r="G1997" s="568"/>
      <c r="H1997" s="568"/>
    </row>
    <row r="1998" spans="1:8">
      <c r="A1998" s="568"/>
      <c r="B1998" s="568"/>
      <c r="D1998" s="568"/>
      <c r="E1998" s="568"/>
      <c r="G1998" s="568"/>
      <c r="H1998" s="568"/>
    </row>
    <row r="1999" spans="1:8">
      <c r="A1999" s="568"/>
      <c r="B1999" s="568"/>
      <c r="D1999" s="568"/>
      <c r="E1999" s="568"/>
      <c r="G1999" s="568"/>
      <c r="H1999" s="568"/>
    </row>
    <row r="2000" spans="1:8">
      <c r="A2000" s="568"/>
      <c r="B2000" s="568"/>
      <c r="D2000" s="568"/>
      <c r="E2000" s="568"/>
      <c r="G2000" s="568"/>
      <c r="H2000" s="568"/>
    </row>
    <row r="2001" spans="1:8">
      <c r="A2001" s="568"/>
      <c r="B2001" s="568"/>
      <c r="D2001" s="568"/>
      <c r="E2001" s="568"/>
      <c r="G2001" s="568"/>
      <c r="H2001" s="568"/>
    </row>
    <row r="2002" spans="1:8">
      <c r="A2002" s="568"/>
      <c r="B2002" s="568"/>
      <c r="D2002" s="568"/>
      <c r="E2002" s="568"/>
      <c r="G2002" s="568"/>
      <c r="H2002" s="568"/>
    </row>
    <row r="2003" spans="1:8">
      <c r="A2003" s="568"/>
      <c r="B2003" s="568"/>
      <c r="D2003" s="568"/>
      <c r="E2003" s="568"/>
      <c r="G2003" s="568"/>
      <c r="H2003" s="568"/>
    </row>
    <row r="2004" spans="1:8">
      <c r="A2004" s="568"/>
      <c r="B2004" s="568"/>
      <c r="D2004" s="568"/>
      <c r="E2004" s="568"/>
      <c r="G2004" s="568"/>
      <c r="H2004" s="568"/>
    </row>
    <row r="2005" spans="1:8">
      <c r="A2005" s="568"/>
      <c r="B2005" s="568"/>
      <c r="D2005" s="568"/>
      <c r="E2005" s="568"/>
      <c r="G2005" s="568"/>
      <c r="H2005" s="568"/>
    </row>
    <row r="2006" spans="1:8">
      <c r="A2006" s="568"/>
      <c r="B2006" s="568"/>
      <c r="D2006" s="568"/>
      <c r="E2006" s="568"/>
      <c r="G2006" s="568"/>
      <c r="H2006" s="568"/>
    </row>
    <row r="2007" spans="1:8">
      <c r="A2007" s="568"/>
      <c r="B2007" s="568"/>
      <c r="D2007" s="568"/>
      <c r="E2007" s="568"/>
      <c r="G2007" s="568"/>
      <c r="H2007" s="568"/>
    </row>
    <row r="2008" spans="1:8">
      <c r="A2008" s="568"/>
      <c r="B2008" s="568"/>
      <c r="D2008" s="568"/>
      <c r="E2008" s="568"/>
      <c r="G2008" s="568"/>
      <c r="H2008" s="568"/>
    </row>
    <row r="2009" spans="1:8">
      <c r="A2009" s="568"/>
      <c r="B2009" s="568"/>
      <c r="D2009" s="568"/>
      <c r="E2009" s="568"/>
      <c r="G2009" s="568"/>
      <c r="H2009" s="568"/>
    </row>
    <row r="2010" spans="1:8">
      <c r="A2010" s="568"/>
      <c r="B2010" s="568"/>
      <c r="D2010" s="568"/>
      <c r="E2010" s="568"/>
      <c r="G2010" s="568"/>
      <c r="H2010" s="568"/>
    </row>
    <row r="2011" spans="1:8">
      <c r="A2011" s="568"/>
      <c r="B2011" s="568"/>
      <c r="D2011" s="568"/>
      <c r="E2011" s="568"/>
      <c r="G2011" s="568"/>
      <c r="H2011" s="568"/>
    </row>
    <row r="2012" spans="1:8">
      <c r="A2012" s="568"/>
      <c r="B2012" s="568"/>
      <c r="D2012" s="568"/>
      <c r="E2012" s="568"/>
      <c r="G2012" s="568"/>
      <c r="H2012" s="568"/>
    </row>
    <row r="2013" spans="1:8">
      <c r="A2013" s="568"/>
      <c r="B2013" s="568"/>
      <c r="D2013" s="568"/>
      <c r="E2013" s="568"/>
      <c r="G2013" s="568"/>
      <c r="H2013" s="568"/>
    </row>
    <row r="2014" spans="1:8">
      <c r="A2014" s="568"/>
      <c r="B2014" s="568"/>
      <c r="D2014" s="568"/>
      <c r="E2014" s="568"/>
      <c r="G2014" s="568"/>
      <c r="H2014" s="568"/>
    </row>
    <row r="2015" spans="1:8">
      <c r="A2015" s="568"/>
      <c r="B2015" s="568"/>
      <c r="D2015" s="568"/>
      <c r="E2015" s="568"/>
      <c r="G2015" s="568"/>
      <c r="H2015" s="568"/>
    </row>
    <row r="2016" spans="1:8">
      <c r="A2016" s="568"/>
      <c r="B2016" s="568"/>
      <c r="D2016" s="568"/>
      <c r="E2016" s="568"/>
      <c r="G2016" s="568"/>
      <c r="H2016" s="568"/>
    </row>
    <row r="2017" spans="1:8">
      <c r="A2017" s="568"/>
      <c r="B2017" s="568"/>
      <c r="D2017" s="568"/>
      <c r="E2017" s="568"/>
      <c r="G2017" s="568"/>
      <c r="H2017" s="568"/>
    </row>
    <row r="2018" spans="1:8">
      <c r="A2018" s="568"/>
      <c r="B2018" s="568"/>
      <c r="D2018" s="568"/>
      <c r="E2018" s="568"/>
      <c r="G2018" s="568"/>
      <c r="H2018" s="568"/>
    </row>
    <row r="2019" spans="1:8">
      <c r="A2019" s="568"/>
      <c r="B2019" s="568"/>
      <c r="D2019" s="568"/>
      <c r="E2019" s="568"/>
      <c r="G2019" s="568"/>
      <c r="H2019" s="568"/>
    </row>
    <row r="2020" spans="1:8">
      <c r="A2020" s="568"/>
      <c r="B2020" s="568"/>
      <c r="D2020" s="568"/>
      <c r="E2020" s="568"/>
      <c r="G2020" s="568"/>
      <c r="H2020" s="568"/>
    </row>
    <row r="2021" spans="1:8">
      <c r="A2021" s="568"/>
      <c r="B2021" s="568"/>
      <c r="D2021" s="568"/>
      <c r="E2021" s="568"/>
      <c r="G2021" s="568"/>
      <c r="H2021" s="568"/>
    </row>
    <row r="2022" spans="1:8">
      <c r="A2022" s="568"/>
      <c r="B2022" s="568"/>
      <c r="D2022" s="568"/>
      <c r="E2022" s="568"/>
      <c r="G2022" s="568"/>
      <c r="H2022" s="568"/>
    </row>
    <row r="2023" spans="1:8">
      <c r="A2023" s="568"/>
      <c r="B2023" s="568"/>
      <c r="D2023" s="568"/>
      <c r="E2023" s="568"/>
      <c r="G2023" s="568"/>
      <c r="H2023" s="568"/>
    </row>
    <row r="2024" spans="1:8">
      <c r="A2024" s="568"/>
      <c r="B2024" s="568"/>
      <c r="D2024" s="568"/>
      <c r="E2024" s="568"/>
      <c r="G2024" s="568"/>
      <c r="H2024" s="568"/>
    </row>
    <row r="2025" spans="1:8">
      <c r="A2025" s="568"/>
      <c r="B2025" s="568"/>
      <c r="D2025" s="568"/>
      <c r="E2025" s="568"/>
      <c r="G2025" s="568"/>
      <c r="H2025" s="568"/>
    </row>
    <row r="2026" spans="1:8">
      <c r="A2026" s="568"/>
      <c r="B2026" s="568"/>
      <c r="D2026" s="568"/>
      <c r="E2026" s="568"/>
      <c r="G2026" s="568"/>
      <c r="H2026" s="568"/>
    </row>
    <row r="2027" spans="1:8">
      <c r="A2027" s="568"/>
      <c r="B2027" s="568"/>
      <c r="D2027" s="568"/>
      <c r="E2027" s="568"/>
      <c r="G2027" s="568"/>
      <c r="H2027" s="568"/>
    </row>
    <row r="2028" spans="1:8">
      <c r="A2028" s="568"/>
      <c r="B2028" s="568"/>
      <c r="D2028" s="568"/>
      <c r="E2028" s="568"/>
      <c r="G2028" s="568"/>
      <c r="H2028" s="568"/>
    </row>
    <row r="2029" spans="1:8">
      <c r="A2029" s="568"/>
      <c r="B2029" s="568"/>
      <c r="D2029" s="568"/>
      <c r="E2029" s="568"/>
      <c r="G2029" s="568"/>
      <c r="H2029" s="568"/>
    </row>
    <row r="2030" spans="1:8">
      <c r="A2030" s="568"/>
      <c r="B2030" s="568"/>
      <c r="D2030" s="568"/>
      <c r="E2030" s="568"/>
      <c r="G2030" s="568"/>
      <c r="H2030" s="568"/>
    </row>
    <row r="2031" spans="1:8">
      <c r="A2031" s="568"/>
      <c r="B2031" s="568"/>
      <c r="D2031" s="568"/>
      <c r="E2031" s="568"/>
      <c r="G2031" s="568"/>
      <c r="H2031" s="568"/>
    </row>
    <row r="2032" spans="1:8">
      <c r="A2032" s="568"/>
      <c r="B2032" s="568"/>
      <c r="D2032" s="568"/>
      <c r="E2032" s="568"/>
      <c r="G2032" s="568"/>
      <c r="H2032" s="568"/>
    </row>
    <row r="2033" spans="1:8">
      <c r="A2033" s="568"/>
      <c r="B2033" s="568"/>
      <c r="D2033" s="568"/>
      <c r="E2033" s="568"/>
      <c r="G2033" s="568"/>
      <c r="H2033" s="568"/>
    </row>
    <row r="2034" spans="1:8">
      <c r="A2034" s="568"/>
      <c r="B2034" s="568"/>
      <c r="D2034" s="568"/>
      <c r="E2034" s="568"/>
      <c r="G2034" s="568"/>
      <c r="H2034" s="568"/>
    </row>
    <row r="2035" spans="1:8">
      <c r="A2035" s="568"/>
      <c r="B2035" s="568"/>
      <c r="D2035" s="568"/>
      <c r="E2035" s="568"/>
      <c r="G2035" s="568"/>
      <c r="H2035" s="568"/>
    </row>
    <row r="2036" spans="1:8">
      <c r="A2036" s="568"/>
      <c r="B2036" s="568"/>
      <c r="D2036" s="568"/>
      <c r="E2036" s="568"/>
      <c r="G2036" s="568"/>
      <c r="H2036" s="568"/>
    </row>
    <row r="2037" spans="1:8">
      <c r="A2037" s="568"/>
      <c r="B2037" s="568"/>
      <c r="D2037" s="568"/>
      <c r="E2037" s="568"/>
      <c r="G2037" s="568"/>
      <c r="H2037" s="568"/>
    </row>
    <row r="2038" spans="1:8">
      <c r="A2038" s="568"/>
      <c r="B2038" s="568"/>
      <c r="D2038" s="568"/>
      <c r="E2038" s="568"/>
      <c r="G2038" s="568"/>
      <c r="H2038" s="568"/>
    </row>
    <row r="2039" spans="1:8">
      <c r="A2039" s="568"/>
      <c r="B2039" s="568"/>
      <c r="D2039" s="568"/>
      <c r="E2039" s="568"/>
      <c r="G2039" s="568"/>
      <c r="H2039" s="568"/>
    </row>
    <row r="2040" spans="1:8">
      <c r="A2040" s="568"/>
      <c r="B2040" s="568"/>
      <c r="D2040" s="568"/>
      <c r="E2040" s="568"/>
      <c r="G2040" s="568"/>
      <c r="H2040" s="568"/>
    </row>
    <row r="2041" spans="1:8">
      <c r="A2041" s="568"/>
      <c r="B2041" s="568"/>
      <c r="D2041" s="568"/>
      <c r="E2041" s="568"/>
      <c r="G2041" s="568"/>
      <c r="H2041" s="568"/>
    </row>
    <row r="2042" spans="1:8">
      <c r="A2042" s="568"/>
      <c r="B2042" s="568"/>
      <c r="D2042" s="568"/>
      <c r="E2042" s="568"/>
      <c r="G2042" s="568"/>
      <c r="H2042" s="568"/>
    </row>
    <row r="2043" spans="1:8">
      <c r="A2043" s="568"/>
      <c r="B2043" s="568"/>
      <c r="D2043" s="568"/>
      <c r="E2043" s="568"/>
      <c r="G2043" s="568"/>
      <c r="H2043" s="568"/>
    </row>
    <row r="2044" spans="1:8">
      <c r="A2044" s="568"/>
      <c r="B2044" s="568"/>
      <c r="D2044" s="568"/>
      <c r="E2044" s="568"/>
      <c r="G2044" s="568"/>
      <c r="H2044" s="568"/>
    </row>
    <row r="2045" spans="1:8">
      <c r="A2045" s="568"/>
      <c r="B2045" s="568"/>
      <c r="D2045" s="568"/>
      <c r="E2045" s="568"/>
      <c r="G2045" s="568"/>
      <c r="H2045" s="568"/>
    </row>
    <row r="2046" spans="1:8">
      <c r="A2046" s="568"/>
      <c r="B2046" s="568"/>
      <c r="D2046" s="568"/>
      <c r="E2046" s="568"/>
      <c r="G2046" s="568"/>
      <c r="H2046" s="568"/>
    </row>
    <row r="2047" spans="1:8">
      <c r="A2047" s="568"/>
      <c r="B2047" s="568"/>
      <c r="D2047" s="568"/>
      <c r="E2047" s="568"/>
      <c r="G2047" s="568"/>
      <c r="H2047" s="568"/>
    </row>
    <row r="2048" spans="1:8">
      <c r="A2048" s="568"/>
      <c r="B2048" s="568"/>
      <c r="D2048" s="568"/>
      <c r="E2048" s="568"/>
      <c r="G2048" s="568"/>
      <c r="H2048" s="568"/>
    </row>
    <row r="2049" spans="1:8">
      <c r="A2049" s="568"/>
      <c r="B2049" s="568"/>
      <c r="D2049" s="568"/>
      <c r="E2049" s="568"/>
      <c r="G2049" s="568"/>
      <c r="H2049" s="568"/>
    </row>
    <row r="2050" spans="1:8">
      <c r="A2050" s="568"/>
      <c r="B2050" s="568"/>
      <c r="D2050" s="568"/>
      <c r="E2050" s="568"/>
      <c r="G2050" s="568"/>
      <c r="H2050" s="568"/>
    </row>
    <row r="2051" spans="1:8">
      <c r="A2051" s="568"/>
      <c r="B2051" s="568"/>
      <c r="D2051" s="568"/>
      <c r="E2051" s="568"/>
      <c r="G2051" s="568"/>
      <c r="H2051" s="568"/>
    </row>
    <row r="2052" spans="1:8">
      <c r="A2052" s="568"/>
      <c r="B2052" s="568"/>
      <c r="D2052" s="568"/>
      <c r="E2052" s="568"/>
      <c r="G2052" s="568"/>
      <c r="H2052" s="568"/>
    </row>
    <row r="2053" spans="1:8">
      <c r="A2053" s="568"/>
      <c r="B2053" s="568"/>
      <c r="D2053" s="568"/>
      <c r="E2053" s="568"/>
      <c r="G2053" s="568"/>
      <c r="H2053" s="568"/>
    </row>
    <row r="2054" spans="1:8">
      <c r="A2054" s="568"/>
      <c r="B2054" s="568"/>
      <c r="D2054" s="568"/>
      <c r="E2054" s="568"/>
      <c r="G2054" s="568"/>
      <c r="H2054" s="568"/>
    </row>
    <row r="2055" spans="1:8">
      <c r="A2055" s="568"/>
      <c r="B2055" s="568"/>
      <c r="D2055" s="568"/>
      <c r="E2055" s="568"/>
      <c r="G2055" s="568"/>
      <c r="H2055" s="568"/>
    </row>
    <row r="2056" spans="1:8">
      <c r="A2056" s="568"/>
      <c r="B2056" s="568"/>
      <c r="D2056" s="568"/>
      <c r="E2056" s="568"/>
      <c r="G2056" s="568"/>
      <c r="H2056" s="568"/>
    </row>
    <row r="2057" spans="1:8">
      <c r="A2057" s="568"/>
      <c r="B2057" s="568"/>
      <c r="D2057" s="568"/>
      <c r="E2057" s="568"/>
      <c r="G2057" s="568"/>
      <c r="H2057" s="568"/>
    </row>
    <row r="2058" spans="1:8">
      <c r="A2058" s="568"/>
      <c r="B2058" s="568"/>
      <c r="D2058" s="568"/>
      <c r="E2058" s="568"/>
      <c r="G2058" s="568"/>
      <c r="H2058" s="568"/>
    </row>
    <row r="2059" spans="1:8">
      <c r="A2059" s="568"/>
      <c r="B2059" s="568"/>
      <c r="D2059" s="568"/>
      <c r="E2059" s="568"/>
      <c r="G2059" s="568"/>
      <c r="H2059" s="568"/>
    </row>
    <row r="2060" spans="1:8">
      <c r="A2060" s="568"/>
      <c r="B2060" s="568"/>
      <c r="D2060" s="568"/>
      <c r="E2060" s="568"/>
      <c r="G2060" s="568"/>
      <c r="H2060" s="568"/>
    </row>
    <row r="2061" spans="1:8">
      <c r="A2061" s="568"/>
      <c r="B2061" s="568"/>
      <c r="D2061" s="568"/>
      <c r="E2061" s="568"/>
      <c r="G2061" s="568"/>
      <c r="H2061" s="568"/>
    </row>
    <row r="2062" spans="1:8">
      <c r="A2062" s="568"/>
      <c r="B2062" s="568"/>
      <c r="D2062" s="568"/>
      <c r="E2062" s="568"/>
      <c r="G2062" s="568"/>
      <c r="H2062" s="568"/>
    </row>
    <row r="2063" spans="1:8">
      <c r="A2063" s="568"/>
      <c r="B2063" s="568"/>
      <c r="D2063" s="568"/>
      <c r="E2063" s="568"/>
      <c r="G2063" s="568"/>
      <c r="H2063" s="568"/>
    </row>
    <row r="2064" spans="1:8">
      <c r="A2064" s="568"/>
      <c r="B2064" s="568"/>
      <c r="D2064" s="568"/>
      <c r="E2064" s="568"/>
      <c r="G2064" s="568"/>
      <c r="H2064" s="568"/>
    </row>
    <row r="2065" spans="1:8">
      <c r="A2065" s="568"/>
      <c r="B2065" s="568"/>
      <c r="D2065" s="568"/>
      <c r="E2065" s="568"/>
      <c r="G2065" s="568"/>
      <c r="H2065" s="568"/>
    </row>
    <row r="2066" spans="1:8">
      <c r="A2066" s="568"/>
      <c r="B2066" s="568"/>
      <c r="D2066" s="568"/>
      <c r="E2066" s="568"/>
      <c r="G2066" s="568"/>
      <c r="H2066" s="568"/>
    </row>
    <row r="2067" spans="1:8">
      <c r="A2067" s="568"/>
      <c r="B2067" s="568"/>
      <c r="D2067" s="568"/>
      <c r="E2067" s="568"/>
      <c r="G2067" s="568"/>
      <c r="H2067" s="568"/>
    </row>
    <row r="2068" spans="1:8">
      <c r="A2068" s="568"/>
      <c r="B2068" s="568"/>
      <c r="D2068" s="568"/>
      <c r="E2068" s="568"/>
      <c r="G2068" s="568"/>
      <c r="H2068" s="568"/>
    </row>
    <row r="2069" spans="1:8">
      <c r="A2069" s="568"/>
      <c r="B2069" s="568"/>
      <c r="D2069" s="568"/>
      <c r="E2069" s="568"/>
      <c r="G2069" s="568"/>
      <c r="H2069" s="568"/>
    </row>
    <row r="2070" spans="1:8">
      <c r="A2070" s="568"/>
      <c r="B2070" s="568"/>
      <c r="D2070" s="568"/>
      <c r="E2070" s="568"/>
      <c r="G2070" s="568"/>
      <c r="H2070" s="568"/>
    </row>
    <row r="2071" spans="1:8">
      <c r="A2071" s="568"/>
      <c r="B2071" s="568"/>
      <c r="D2071" s="568"/>
      <c r="E2071" s="568"/>
      <c r="G2071" s="568"/>
      <c r="H2071" s="568"/>
    </row>
    <row r="2072" spans="1:8">
      <c r="A2072" s="568"/>
      <c r="B2072" s="568"/>
      <c r="D2072" s="568"/>
      <c r="E2072" s="568"/>
      <c r="G2072" s="568"/>
      <c r="H2072" s="568"/>
    </row>
    <row r="2073" spans="1:8">
      <c r="A2073" s="568"/>
      <c r="B2073" s="568"/>
      <c r="D2073" s="568"/>
      <c r="E2073" s="568"/>
      <c r="G2073" s="568"/>
      <c r="H2073" s="568"/>
    </row>
    <row r="2074" spans="1:8">
      <c r="A2074" s="568"/>
      <c r="B2074" s="568"/>
      <c r="D2074" s="568"/>
      <c r="E2074" s="568"/>
      <c r="G2074" s="568"/>
      <c r="H2074" s="568"/>
    </row>
    <row r="2075" spans="1:8">
      <c r="A2075" s="568"/>
      <c r="B2075" s="568"/>
      <c r="D2075" s="568"/>
      <c r="E2075" s="568"/>
      <c r="G2075" s="568"/>
      <c r="H2075" s="568"/>
    </row>
    <row r="2076" spans="1:8">
      <c r="A2076" s="568"/>
      <c r="B2076" s="568"/>
      <c r="D2076" s="568"/>
      <c r="E2076" s="568"/>
      <c r="G2076" s="568"/>
      <c r="H2076" s="568"/>
    </row>
    <row r="2077" spans="1:8">
      <c r="A2077" s="568"/>
      <c r="B2077" s="568"/>
      <c r="D2077" s="568"/>
      <c r="E2077" s="568"/>
      <c r="G2077" s="568"/>
      <c r="H2077" s="568"/>
    </row>
    <row r="2078" spans="1:8">
      <c r="A2078" s="568"/>
      <c r="B2078" s="568"/>
      <c r="D2078" s="568"/>
      <c r="E2078" s="568"/>
      <c r="G2078" s="568"/>
      <c r="H2078" s="568"/>
    </row>
    <row r="2079" spans="1:8">
      <c r="A2079" s="568"/>
      <c r="B2079" s="568"/>
      <c r="D2079" s="568"/>
      <c r="E2079" s="568"/>
      <c r="G2079" s="568"/>
      <c r="H2079" s="568"/>
    </row>
    <row r="2080" spans="1:8">
      <c r="A2080" s="568"/>
      <c r="B2080" s="568"/>
      <c r="D2080" s="568"/>
      <c r="E2080" s="568"/>
      <c r="G2080" s="568"/>
      <c r="H2080" s="568"/>
    </row>
    <row r="2081" spans="1:8">
      <c r="A2081" s="568"/>
      <c r="B2081" s="568"/>
      <c r="D2081" s="568"/>
      <c r="E2081" s="568"/>
      <c r="G2081" s="568"/>
      <c r="H2081" s="568"/>
    </row>
    <row r="2082" spans="1:8">
      <c r="A2082" s="568"/>
      <c r="B2082" s="568"/>
      <c r="D2082" s="568"/>
      <c r="E2082" s="568"/>
      <c r="G2082" s="568"/>
      <c r="H2082" s="568"/>
    </row>
    <row r="2083" spans="1:8">
      <c r="A2083" s="568"/>
      <c r="B2083" s="568"/>
      <c r="D2083" s="568"/>
      <c r="E2083" s="568"/>
      <c r="G2083" s="568"/>
      <c r="H2083" s="568"/>
    </row>
    <row r="2084" spans="1:8">
      <c r="A2084" s="568"/>
      <c r="B2084" s="568"/>
      <c r="D2084" s="568"/>
      <c r="E2084" s="568"/>
      <c r="G2084" s="568"/>
      <c r="H2084" s="568"/>
    </row>
    <row r="2085" spans="1:8">
      <c r="A2085" s="568"/>
      <c r="B2085" s="568"/>
      <c r="D2085" s="568"/>
      <c r="E2085" s="568"/>
      <c r="G2085" s="568"/>
      <c r="H2085" s="568"/>
    </row>
    <row r="2086" spans="1:8">
      <c r="A2086" s="568"/>
      <c r="B2086" s="568"/>
      <c r="D2086" s="568"/>
      <c r="E2086" s="568"/>
      <c r="G2086" s="568"/>
      <c r="H2086" s="568"/>
    </row>
    <row r="2087" spans="1:8">
      <c r="A2087" s="568"/>
      <c r="B2087" s="568"/>
      <c r="D2087" s="568"/>
      <c r="E2087" s="568"/>
      <c r="G2087" s="568"/>
      <c r="H2087" s="568"/>
    </row>
    <row r="2088" spans="1:8">
      <c r="A2088" s="568"/>
      <c r="B2088" s="568"/>
      <c r="D2088" s="568"/>
      <c r="E2088" s="568"/>
      <c r="G2088" s="568"/>
      <c r="H2088" s="568"/>
    </row>
    <row r="2089" spans="1:8">
      <c r="A2089" s="568"/>
      <c r="B2089" s="568"/>
      <c r="D2089" s="568"/>
      <c r="E2089" s="568"/>
      <c r="G2089" s="568"/>
      <c r="H2089" s="568"/>
    </row>
    <row r="2090" spans="1:8">
      <c r="A2090" s="568"/>
      <c r="B2090" s="568"/>
      <c r="D2090" s="568"/>
      <c r="E2090" s="568"/>
      <c r="G2090" s="568"/>
      <c r="H2090" s="568"/>
    </row>
    <row r="2091" spans="1:8">
      <c r="A2091" s="568"/>
      <c r="B2091" s="568"/>
      <c r="D2091" s="568"/>
      <c r="E2091" s="568"/>
      <c r="G2091" s="568"/>
      <c r="H2091" s="568"/>
    </row>
    <row r="2092" spans="1:8">
      <c r="A2092" s="568"/>
      <c r="B2092" s="568"/>
      <c r="D2092" s="568"/>
      <c r="E2092" s="568"/>
      <c r="G2092" s="568"/>
      <c r="H2092" s="568"/>
    </row>
    <row r="2093" spans="1:8">
      <c r="A2093" s="568"/>
      <c r="B2093" s="568"/>
      <c r="D2093" s="568"/>
      <c r="E2093" s="568"/>
      <c r="G2093" s="568"/>
      <c r="H2093" s="568"/>
    </row>
    <row r="2094" spans="1:8">
      <c r="A2094" s="568"/>
      <c r="B2094" s="568"/>
      <c r="D2094" s="568"/>
      <c r="E2094" s="568"/>
      <c r="G2094" s="568"/>
      <c r="H2094" s="568"/>
    </row>
    <row r="2095" spans="1:8">
      <c r="A2095" s="568"/>
      <c r="B2095" s="568"/>
      <c r="D2095" s="568"/>
      <c r="E2095" s="568"/>
      <c r="G2095" s="568"/>
      <c r="H2095" s="568"/>
    </row>
    <row r="2096" spans="1:8">
      <c r="A2096" s="568"/>
      <c r="B2096" s="568"/>
      <c r="D2096" s="568"/>
      <c r="E2096" s="568"/>
      <c r="G2096" s="568"/>
      <c r="H2096" s="568"/>
    </row>
    <row r="2097" spans="1:8">
      <c r="A2097" s="568"/>
      <c r="B2097" s="568"/>
      <c r="D2097" s="568"/>
      <c r="E2097" s="568"/>
      <c r="G2097" s="568"/>
      <c r="H2097" s="568"/>
    </row>
    <row r="2098" spans="1:8">
      <c r="A2098" s="568"/>
      <c r="B2098" s="568"/>
      <c r="D2098" s="568"/>
      <c r="E2098" s="568"/>
      <c r="G2098" s="568"/>
      <c r="H2098" s="568"/>
    </row>
    <row r="2099" spans="1:8">
      <c r="A2099" s="568"/>
      <c r="B2099" s="568"/>
      <c r="D2099" s="568"/>
      <c r="E2099" s="568"/>
      <c r="G2099" s="568"/>
      <c r="H2099" s="568"/>
    </row>
    <row r="2100" spans="1:8">
      <c r="A2100" s="568"/>
      <c r="B2100" s="568"/>
      <c r="D2100" s="568"/>
      <c r="E2100" s="568"/>
      <c r="G2100" s="568"/>
      <c r="H2100" s="568"/>
    </row>
    <row r="2101" spans="1:8">
      <c r="A2101" s="568"/>
      <c r="B2101" s="568"/>
      <c r="D2101" s="568"/>
      <c r="E2101" s="568"/>
      <c r="G2101" s="568"/>
      <c r="H2101" s="568"/>
    </row>
    <row r="2102" spans="1:8">
      <c r="A2102" s="568"/>
      <c r="B2102" s="568"/>
      <c r="D2102" s="568"/>
      <c r="E2102" s="568"/>
      <c r="G2102" s="568"/>
      <c r="H2102" s="568"/>
    </row>
    <row r="2103" spans="1:8">
      <c r="A2103" s="568"/>
      <c r="B2103" s="568"/>
      <c r="D2103" s="568"/>
      <c r="E2103" s="568"/>
      <c r="G2103" s="568"/>
      <c r="H2103" s="568"/>
    </row>
    <row r="2104" spans="1:8">
      <c r="A2104" s="568"/>
      <c r="B2104" s="568"/>
      <c r="D2104" s="568"/>
      <c r="E2104" s="568"/>
      <c r="G2104" s="568"/>
      <c r="H2104" s="568"/>
    </row>
    <row r="2105" spans="1:8">
      <c r="A2105" s="568"/>
      <c r="B2105" s="568"/>
      <c r="D2105" s="568"/>
      <c r="E2105" s="568"/>
      <c r="G2105" s="568"/>
      <c r="H2105" s="568"/>
    </row>
    <row r="2106" spans="1:8">
      <c r="A2106" s="568"/>
      <c r="B2106" s="568"/>
      <c r="D2106" s="568"/>
      <c r="E2106" s="568"/>
      <c r="G2106" s="568"/>
      <c r="H2106" s="568"/>
    </row>
    <row r="2107" spans="1:8">
      <c r="A2107" s="568"/>
      <c r="B2107" s="568"/>
      <c r="D2107" s="568"/>
      <c r="E2107" s="568"/>
      <c r="G2107" s="568"/>
      <c r="H2107" s="568"/>
    </row>
    <row r="2108" spans="1:8">
      <c r="A2108" s="568"/>
      <c r="B2108" s="568"/>
      <c r="D2108" s="568"/>
      <c r="E2108" s="568"/>
      <c r="G2108" s="568"/>
      <c r="H2108" s="568"/>
    </row>
    <row r="2109" spans="1:8">
      <c r="A2109" s="568"/>
      <c r="B2109" s="568"/>
      <c r="D2109" s="568"/>
      <c r="E2109" s="568"/>
      <c r="G2109" s="568"/>
      <c r="H2109" s="568"/>
    </row>
    <row r="2110" spans="1:8">
      <c r="A2110" s="568"/>
      <c r="B2110" s="568"/>
      <c r="D2110" s="568"/>
      <c r="E2110" s="568"/>
      <c r="G2110" s="568"/>
      <c r="H2110" s="568"/>
    </row>
    <row r="2111" spans="1:8">
      <c r="A2111" s="568"/>
      <c r="B2111" s="568"/>
      <c r="D2111" s="568"/>
      <c r="E2111" s="568"/>
      <c r="G2111" s="568"/>
      <c r="H2111" s="568"/>
    </row>
    <row r="2112" spans="1:8">
      <c r="A2112" s="568"/>
      <c r="B2112" s="568"/>
      <c r="D2112" s="568"/>
      <c r="E2112" s="568"/>
      <c r="G2112" s="568"/>
      <c r="H2112" s="568"/>
    </row>
    <row r="2113" spans="1:8">
      <c r="A2113" s="568"/>
      <c r="B2113" s="568"/>
      <c r="D2113" s="568"/>
      <c r="E2113" s="568"/>
      <c r="G2113" s="568"/>
      <c r="H2113" s="568"/>
    </row>
    <row r="2114" spans="1:8">
      <c r="A2114" s="568"/>
      <c r="B2114" s="568"/>
      <c r="D2114" s="568"/>
      <c r="E2114" s="568"/>
      <c r="G2114" s="568"/>
      <c r="H2114" s="568"/>
    </row>
    <row r="2115" spans="1:8">
      <c r="A2115" s="568"/>
      <c r="B2115" s="568"/>
      <c r="D2115" s="568"/>
      <c r="E2115" s="568"/>
      <c r="G2115" s="568"/>
      <c r="H2115" s="568"/>
    </row>
    <row r="2116" spans="1:8">
      <c r="A2116" s="568"/>
      <c r="B2116" s="568"/>
      <c r="D2116" s="568"/>
      <c r="E2116" s="568"/>
      <c r="G2116" s="568"/>
      <c r="H2116" s="568"/>
    </row>
    <row r="2117" spans="1:8">
      <c r="A2117" s="568"/>
      <c r="B2117" s="568"/>
      <c r="D2117" s="568"/>
      <c r="E2117" s="568"/>
      <c r="G2117" s="568"/>
      <c r="H2117" s="568"/>
    </row>
    <row r="2118" spans="1:8">
      <c r="A2118" s="568"/>
      <c r="B2118" s="568"/>
      <c r="D2118" s="568"/>
      <c r="E2118" s="568"/>
      <c r="G2118" s="568"/>
      <c r="H2118" s="568"/>
    </row>
    <row r="2119" spans="1:8">
      <c r="A2119" s="568"/>
      <c r="B2119" s="568"/>
      <c r="D2119" s="568"/>
      <c r="E2119" s="568"/>
      <c r="G2119" s="568"/>
      <c r="H2119" s="568"/>
    </row>
    <row r="2120" spans="1:8">
      <c r="A2120" s="568"/>
      <c r="B2120" s="568"/>
      <c r="D2120" s="568"/>
      <c r="E2120" s="568"/>
      <c r="G2120" s="568"/>
      <c r="H2120" s="568"/>
    </row>
    <row r="2121" spans="1:8">
      <c r="A2121" s="568"/>
      <c r="B2121" s="568"/>
      <c r="D2121" s="568"/>
      <c r="E2121" s="568"/>
      <c r="G2121" s="568"/>
      <c r="H2121" s="568"/>
    </row>
    <row r="2122" spans="1:8">
      <c r="A2122" s="568"/>
      <c r="B2122" s="568"/>
      <c r="D2122" s="568"/>
      <c r="E2122" s="568"/>
      <c r="G2122" s="568"/>
      <c r="H2122" s="568"/>
    </row>
    <row r="2123" spans="1:8">
      <c r="A2123" s="568"/>
      <c r="B2123" s="568"/>
      <c r="D2123" s="568"/>
      <c r="E2123" s="568"/>
      <c r="G2123" s="568"/>
      <c r="H2123" s="568"/>
    </row>
    <row r="2124" spans="1:8">
      <c r="A2124" s="568"/>
      <c r="B2124" s="568"/>
      <c r="D2124" s="568"/>
      <c r="E2124" s="568"/>
      <c r="G2124" s="568"/>
      <c r="H2124" s="568"/>
    </row>
    <row r="2125" spans="1:8">
      <c r="A2125" s="568"/>
      <c r="B2125" s="568"/>
      <c r="D2125" s="568"/>
      <c r="E2125" s="568"/>
      <c r="G2125" s="568"/>
      <c r="H2125" s="568"/>
    </row>
    <row r="2126" spans="1:8">
      <c r="A2126" s="568"/>
      <c r="B2126" s="568"/>
      <c r="D2126" s="568"/>
      <c r="E2126" s="568"/>
      <c r="G2126" s="568"/>
      <c r="H2126" s="568"/>
    </row>
    <row r="2127" spans="1:8">
      <c r="A2127" s="568"/>
      <c r="B2127" s="568"/>
      <c r="D2127" s="568"/>
      <c r="E2127" s="568"/>
      <c r="G2127" s="568"/>
      <c r="H2127" s="568"/>
    </row>
    <row r="2128" spans="1:8">
      <c r="A2128" s="568"/>
      <c r="B2128" s="568"/>
      <c r="D2128" s="568"/>
      <c r="E2128" s="568"/>
      <c r="G2128" s="568"/>
      <c r="H2128" s="568"/>
    </row>
    <row r="2129" spans="1:8">
      <c r="A2129" s="568"/>
      <c r="B2129" s="568"/>
      <c r="D2129" s="568"/>
      <c r="E2129" s="568"/>
      <c r="G2129" s="568"/>
      <c r="H2129" s="568"/>
    </row>
    <row r="2130" spans="1:8">
      <c r="A2130" s="568"/>
      <c r="B2130" s="568"/>
      <c r="D2130" s="568"/>
      <c r="E2130" s="568"/>
      <c r="G2130" s="568"/>
      <c r="H2130" s="568"/>
    </row>
    <row r="2131" spans="1:8">
      <c r="A2131" s="568"/>
      <c r="B2131" s="568"/>
      <c r="D2131" s="568"/>
      <c r="E2131" s="568"/>
      <c r="G2131" s="568"/>
      <c r="H2131" s="568"/>
    </row>
    <row r="2132" spans="1:8">
      <c r="A2132" s="568"/>
      <c r="B2132" s="568"/>
      <c r="D2132" s="568"/>
      <c r="E2132" s="568"/>
      <c r="G2132" s="568"/>
      <c r="H2132" s="568"/>
    </row>
    <row r="2133" spans="1:8">
      <c r="A2133" s="568"/>
      <c r="B2133" s="568"/>
      <c r="D2133" s="568"/>
      <c r="E2133" s="568"/>
      <c r="G2133" s="568"/>
      <c r="H2133" s="568"/>
    </row>
    <row r="2134" spans="1:8">
      <c r="A2134" s="568"/>
      <c r="B2134" s="568"/>
      <c r="D2134" s="568"/>
      <c r="E2134" s="568"/>
      <c r="G2134" s="568"/>
      <c r="H2134" s="568"/>
    </row>
    <row r="2135" spans="1:8">
      <c r="A2135" s="568"/>
      <c r="B2135" s="568"/>
      <c r="D2135" s="568"/>
      <c r="E2135" s="568"/>
      <c r="G2135" s="568"/>
      <c r="H2135" s="568"/>
    </row>
    <row r="2136" spans="1:8">
      <c r="A2136" s="568"/>
      <c r="B2136" s="568"/>
      <c r="D2136" s="568"/>
      <c r="E2136" s="568"/>
      <c r="G2136" s="568"/>
      <c r="H2136" s="568"/>
    </row>
    <row r="2137" spans="1:8">
      <c r="A2137" s="568"/>
      <c r="B2137" s="568"/>
      <c r="D2137" s="568"/>
      <c r="E2137" s="568"/>
      <c r="G2137" s="568"/>
      <c r="H2137" s="568"/>
    </row>
    <row r="2138" spans="1:8">
      <c r="A2138" s="568"/>
      <c r="B2138" s="568"/>
      <c r="D2138" s="568"/>
      <c r="E2138" s="568"/>
      <c r="G2138" s="568"/>
      <c r="H2138" s="568"/>
    </row>
    <row r="2139" spans="1:8">
      <c r="A2139" s="568"/>
      <c r="B2139" s="568"/>
      <c r="D2139" s="568"/>
      <c r="E2139" s="568"/>
      <c r="G2139" s="568"/>
      <c r="H2139" s="568"/>
    </row>
    <row r="2140" spans="1:8">
      <c r="A2140" s="568"/>
      <c r="B2140" s="568"/>
      <c r="D2140" s="568"/>
      <c r="E2140" s="568"/>
      <c r="G2140" s="568"/>
      <c r="H2140" s="568"/>
    </row>
    <row r="2141" spans="1:8">
      <c r="A2141" s="568"/>
      <c r="B2141" s="568"/>
      <c r="D2141" s="568"/>
      <c r="E2141" s="568"/>
      <c r="G2141" s="568"/>
      <c r="H2141" s="568"/>
    </row>
    <row r="2142" spans="1:8">
      <c r="A2142" s="568"/>
      <c r="B2142" s="568"/>
      <c r="D2142" s="568"/>
      <c r="E2142" s="568"/>
      <c r="G2142" s="568"/>
      <c r="H2142" s="568"/>
    </row>
    <row r="2143" spans="1:8">
      <c r="A2143" s="568"/>
      <c r="B2143" s="568"/>
      <c r="D2143" s="568"/>
      <c r="E2143" s="568"/>
      <c r="G2143" s="568"/>
      <c r="H2143" s="568"/>
    </row>
    <row r="2144" spans="1:8">
      <c r="A2144" s="568"/>
      <c r="B2144" s="568"/>
      <c r="D2144" s="568"/>
      <c r="E2144" s="568"/>
      <c r="G2144" s="568"/>
      <c r="H2144" s="568"/>
    </row>
    <row r="2145" spans="1:8">
      <c r="A2145" s="568"/>
      <c r="B2145" s="568"/>
      <c r="D2145" s="568"/>
      <c r="E2145" s="568"/>
      <c r="G2145" s="568"/>
      <c r="H2145" s="568"/>
    </row>
    <row r="2146" spans="1:8">
      <c r="A2146" s="568"/>
      <c r="B2146" s="568"/>
      <c r="D2146" s="568"/>
      <c r="E2146" s="568"/>
      <c r="G2146" s="568"/>
      <c r="H2146" s="568"/>
    </row>
    <row r="2147" spans="1:8">
      <c r="A2147" s="568"/>
      <c r="B2147" s="568"/>
      <c r="D2147" s="568"/>
      <c r="E2147" s="568"/>
      <c r="G2147" s="568"/>
      <c r="H2147" s="568"/>
    </row>
    <row r="2148" spans="1:8">
      <c r="A2148" s="568"/>
      <c r="B2148" s="568"/>
      <c r="D2148" s="568"/>
      <c r="E2148" s="568"/>
      <c r="G2148" s="568"/>
      <c r="H2148" s="568"/>
    </row>
    <row r="2149" spans="1:8">
      <c r="A2149" s="568"/>
      <c r="B2149" s="568"/>
      <c r="D2149" s="568"/>
      <c r="E2149" s="568"/>
      <c r="G2149" s="568"/>
      <c r="H2149" s="568"/>
    </row>
    <row r="2150" spans="1:8">
      <c r="A2150" s="568"/>
      <c r="B2150" s="568"/>
      <c r="D2150" s="568"/>
      <c r="E2150" s="568"/>
      <c r="G2150" s="568"/>
      <c r="H2150" s="568"/>
    </row>
    <row r="2151" spans="1:8">
      <c r="A2151" s="568"/>
      <c r="B2151" s="568"/>
      <c r="D2151" s="568"/>
      <c r="E2151" s="568"/>
      <c r="G2151" s="568"/>
      <c r="H2151" s="568"/>
    </row>
    <row r="2152" spans="1:8">
      <c r="A2152" s="568"/>
      <c r="B2152" s="568"/>
      <c r="D2152" s="568"/>
      <c r="E2152" s="568"/>
      <c r="G2152" s="568"/>
      <c r="H2152" s="568"/>
    </row>
    <row r="2153" spans="1:8">
      <c r="A2153" s="568"/>
      <c r="B2153" s="568"/>
      <c r="D2153" s="568"/>
      <c r="E2153" s="568"/>
      <c r="G2153" s="568"/>
      <c r="H2153" s="568"/>
    </row>
    <row r="2154" spans="1:8">
      <c r="A2154" s="568"/>
      <c r="B2154" s="568"/>
      <c r="D2154" s="568"/>
      <c r="E2154" s="568"/>
      <c r="G2154" s="568"/>
      <c r="H2154" s="568"/>
    </row>
    <row r="2155" spans="1:8">
      <c r="A2155" s="568"/>
      <c r="B2155" s="568"/>
      <c r="D2155" s="568"/>
      <c r="E2155" s="568"/>
      <c r="G2155" s="568"/>
      <c r="H2155" s="568"/>
    </row>
    <row r="2156" spans="1:8">
      <c r="A2156" s="568"/>
      <c r="B2156" s="568"/>
      <c r="D2156" s="568"/>
      <c r="E2156" s="568"/>
      <c r="G2156" s="568"/>
      <c r="H2156" s="568"/>
    </row>
    <row r="2157" spans="1:8">
      <c r="A2157" s="568"/>
      <c r="B2157" s="568"/>
      <c r="D2157" s="568"/>
      <c r="E2157" s="568"/>
      <c r="G2157" s="568"/>
      <c r="H2157" s="568"/>
    </row>
    <row r="2158" spans="1:8">
      <c r="A2158" s="568"/>
      <c r="B2158" s="568"/>
      <c r="D2158" s="568"/>
      <c r="E2158" s="568"/>
      <c r="G2158" s="568"/>
      <c r="H2158" s="568"/>
    </row>
    <row r="2159" spans="1:8">
      <c r="A2159" s="568"/>
      <c r="B2159" s="568"/>
      <c r="D2159" s="568"/>
      <c r="E2159" s="568"/>
      <c r="G2159" s="568"/>
      <c r="H2159" s="568"/>
    </row>
    <row r="2160" spans="1:8">
      <c r="A2160" s="568"/>
      <c r="B2160" s="568"/>
      <c r="D2160" s="568"/>
      <c r="E2160" s="568"/>
      <c r="G2160" s="568"/>
      <c r="H2160" s="568"/>
    </row>
    <row r="2161" spans="1:8">
      <c r="A2161" s="568"/>
      <c r="B2161" s="568"/>
      <c r="D2161" s="568"/>
      <c r="E2161" s="568"/>
      <c r="G2161" s="568"/>
      <c r="H2161" s="568"/>
    </row>
    <row r="2162" spans="1:8">
      <c r="A2162" s="568"/>
      <c r="B2162" s="568"/>
      <c r="D2162" s="568"/>
      <c r="E2162" s="568"/>
      <c r="G2162" s="568"/>
      <c r="H2162" s="568"/>
    </row>
    <row r="2163" spans="1:8">
      <c r="A2163" s="568"/>
      <c r="B2163" s="568"/>
      <c r="D2163" s="568"/>
      <c r="E2163" s="568"/>
      <c r="G2163" s="568"/>
      <c r="H2163" s="568"/>
    </row>
    <row r="2164" spans="1:8">
      <c r="A2164" s="568"/>
      <c r="B2164" s="568"/>
      <c r="D2164" s="568"/>
      <c r="E2164" s="568"/>
      <c r="G2164" s="568"/>
      <c r="H2164" s="568"/>
    </row>
    <row r="2165" spans="1:8">
      <c r="A2165" s="568"/>
      <c r="B2165" s="568"/>
      <c r="D2165" s="568"/>
      <c r="E2165" s="568"/>
      <c r="G2165" s="568"/>
      <c r="H2165" s="568"/>
    </row>
    <row r="2166" spans="1:8">
      <c r="A2166" s="568"/>
      <c r="B2166" s="568"/>
      <c r="D2166" s="568"/>
      <c r="E2166" s="568"/>
      <c r="G2166" s="568"/>
      <c r="H2166" s="568"/>
    </row>
    <row r="2167" spans="1:8">
      <c r="A2167" s="568"/>
      <c r="B2167" s="568"/>
      <c r="D2167" s="568"/>
      <c r="E2167" s="568"/>
      <c r="G2167" s="568"/>
      <c r="H2167" s="568"/>
    </row>
    <row r="2168" spans="1:8">
      <c r="A2168" s="568"/>
      <c r="B2168" s="568"/>
      <c r="D2168" s="568"/>
      <c r="E2168" s="568"/>
      <c r="G2168" s="568"/>
      <c r="H2168" s="568"/>
    </row>
    <row r="2169" spans="1:8">
      <c r="A2169" s="568"/>
      <c r="B2169" s="568"/>
      <c r="D2169" s="568"/>
      <c r="E2169" s="568"/>
      <c r="G2169" s="568"/>
      <c r="H2169" s="568"/>
    </row>
    <row r="2170" spans="1:8">
      <c r="A2170" s="568"/>
      <c r="B2170" s="568"/>
      <c r="D2170" s="568"/>
      <c r="E2170" s="568"/>
      <c r="G2170" s="568"/>
      <c r="H2170" s="568"/>
    </row>
    <row r="2171" spans="1:8">
      <c r="A2171" s="568"/>
      <c r="B2171" s="568"/>
      <c r="D2171" s="568"/>
      <c r="E2171" s="568"/>
      <c r="G2171" s="568"/>
      <c r="H2171" s="568"/>
    </row>
    <row r="2172" spans="1:8">
      <c r="A2172" s="568"/>
      <c r="B2172" s="568"/>
      <c r="D2172" s="568"/>
      <c r="E2172" s="568"/>
      <c r="G2172" s="568"/>
      <c r="H2172" s="568"/>
    </row>
    <row r="2173" spans="1:8">
      <c r="A2173" s="568"/>
      <c r="B2173" s="568"/>
      <c r="D2173" s="568"/>
      <c r="E2173" s="568"/>
      <c r="G2173" s="568"/>
      <c r="H2173" s="568"/>
    </row>
    <row r="2174" spans="1:8">
      <c r="A2174" s="568"/>
      <c r="B2174" s="568"/>
      <c r="D2174" s="568"/>
      <c r="E2174" s="568"/>
      <c r="G2174" s="568"/>
      <c r="H2174" s="568"/>
    </row>
    <row r="2175" spans="1:8">
      <c r="A2175" s="568"/>
      <c r="B2175" s="568"/>
      <c r="D2175" s="568"/>
      <c r="E2175" s="568"/>
      <c r="G2175" s="568"/>
      <c r="H2175" s="568"/>
    </row>
    <row r="2176" spans="1:8">
      <c r="A2176" s="568"/>
      <c r="B2176" s="568"/>
      <c r="D2176" s="568"/>
      <c r="E2176" s="568"/>
      <c r="G2176" s="568"/>
      <c r="H2176" s="568"/>
    </row>
    <row r="2177" spans="1:8">
      <c r="A2177" s="568"/>
      <c r="B2177" s="568"/>
      <c r="D2177" s="568"/>
      <c r="E2177" s="568"/>
      <c r="G2177" s="568"/>
      <c r="H2177" s="568"/>
    </row>
    <row r="2178" spans="1:8">
      <c r="A2178" s="568"/>
      <c r="B2178" s="568"/>
      <c r="D2178" s="568"/>
      <c r="E2178" s="568"/>
      <c r="G2178" s="568"/>
      <c r="H2178" s="568"/>
    </row>
    <row r="2179" spans="1:8">
      <c r="A2179" s="568"/>
      <c r="B2179" s="568"/>
      <c r="D2179" s="568"/>
      <c r="E2179" s="568"/>
      <c r="G2179" s="568"/>
      <c r="H2179" s="568"/>
    </row>
    <row r="2180" spans="1:8">
      <c r="A2180" s="568"/>
      <c r="B2180" s="568"/>
      <c r="D2180" s="568"/>
      <c r="E2180" s="568"/>
      <c r="G2180" s="568"/>
      <c r="H2180" s="568"/>
    </row>
    <row r="2181" spans="1:8">
      <c r="A2181" s="568"/>
      <c r="B2181" s="568"/>
      <c r="D2181" s="568"/>
      <c r="E2181" s="568"/>
      <c r="G2181" s="568"/>
      <c r="H2181" s="568"/>
    </row>
    <row r="2182" spans="1:8">
      <c r="A2182" s="568"/>
      <c r="B2182" s="568"/>
      <c r="D2182" s="568"/>
      <c r="E2182" s="568"/>
      <c r="G2182" s="568"/>
      <c r="H2182" s="568"/>
    </row>
    <row r="2183" spans="1:8">
      <c r="A2183" s="568"/>
      <c r="B2183" s="568"/>
      <c r="D2183" s="568"/>
      <c r="E2183" s="568"/>
      <c r="G2183" s="568"/>
      <c r="H2183" s="568"/>
    </row>
    <row r="2184" spans="1:8">
      <c r="A2184" s="568"/>
      <c r="B2184" s="568"/>
      <c r="D2184" s="568"/>
      <c r="E2184" s="568"/>
      <c r="G2184" s="568"/>
      <c r="H2184" s="568"/>
    </row>
    <row r="2185" spans="1:8">
      <c r="A2185" s="568"/>
      <c r="B2185" s="568"/>
      <c r="D2185" s="568"/>
      <c r="E2185" s="568"/>
      <c r="G2185" s="568"/>
      <c r="H2185" s="568"/>
    </row>
    <row r="2186" spans="1:8">
      <c r="A2186" s="568"/>
      <c r="B2186" s="568"/>
      <c r="D2186" s="568"/>
      <c r="E2186" s="568"/>
      <c r="G2186" s="568"/>
      <c r="H2186" s="568"/>
    </row>
    <row r="2187" spans="1:8">
      <c r="A2187" s="568"/>
      <c r="B2187" s="568"/>
      <c r="D2187" s="568"/>
      <c r="E2187" s="568"/>
      <c r="G2187" s="568"/>
      <c r="H2187" s="568"/>
    </row>
    <row r="2188" spans="1:8">
      <c r="A2188" s="568"/>
      <c r="B2188" s="568"/>
      <c r="D2188" s="568"/>
      <c r="E2188" s="568"/>
      <c r="G2188" s="568"/>
      <c r="H2188" s="568"/>
    </row>
    <row r="2189" spans="1:8">
      <c r="A2189" s="568"/>
      <c r="B2189" s="568"/>
      <c r="D2189" s="568"/>
      <c r="E2189" s="568"/>
      <c r="G2189" s="568"/>
      <c r="H2189" s="568"/>
    </row>
    <row r="2190" spans="1:8">
      <c r="A2190" s="568"/>
      <c r="B2190" s="568"/>
      <c r="D2190" s="568"/>
      <c r="E2190" s="568"/>
      <c r="G2190" s="568"/>
      <c r="H2190" s="568"/>
    </row>
    <row r="2191" spans="1:8">
      <c r="A2191" s="568"/>
      <c r="B2191" s="568"/>
      <c r="D2191" s="568"/>
      <c r="E2191" s="568"/>
      <c r="G2191" s="568"/>
      <c r="H2191" s="568"/>
    </row>
    <row r="2192" spans="1:8">
      <c r="A2192" s="568"/>
      <c r="B2192" s="568"/>
      <c r="D2192" s="568"/>
      <c r="E2192" s="568"/>
      <c r="G2192" s="568"/>
      <c r="H2192" s="568"/>
    </row>
    <row r="2193" spans="1:8">
      <c r="A2193" s="568"/>
      <c r="B2193" s="568"/>
      <c r="D2193" s="568"/>
      <c r="E2193" s="568"/>
      <c r="G2193" s="568"/>
      <c r="H2193" s="568"/>
    </row>
    <row r="2194" spans="1:8">
      <c r="A2194" s="568"/>
      <c r="B2194" s="568"/>
      <c r="D2194" s="568"/>
      <c r="E2194" s="568"/>
      <c r="G2194" s="568"/>
      <c r="H2194" s="568"/>
    </row>
    <row r="2195" spans="1:8">
      <c r="A2195" s="568"/>
      <c r="B2195" s="568"/>
      <c r="D2195" s="568"/>
      <c r="E2195" s="568"/>
      <c r="G2195" s="568"/>
      <c r="H2195" s="568"/>
    </row>
    <row r="2196" spans="1:8">
      <c r="A2196" s="568"/>
      <c r="B2196" s="568"/>
      <c r="D2196" s="568"/>
      <c r="E2196" s="568"/>
      <c r="G2196" s="568"/>
      <c r="H2196" s="568"/>
    </row>
    <row r="2197" spans="1:8">
      <c r="A2197" s="568"/>
      <c r="B2197" s="568"/>
      <c r="D2197" s="568"/>
      <c r="E2197" s="568"/>
      <c r="G2197" s="568"/>
      <c r="H2197" s="568"/>
    </row>
    <row r="2198" spans="1:8">
      <c r="A2198" s="568"/>
      <c r="B2198" s="568"/>
      <c r="D2198" s="568"/>
      <c r="E2198" s="568"/>
      <c r="G2198" s="568"/>
      <c r="H2198" s="568"/>
    </row>
    <row r="2199" spans="1:8">
      <c r="A2199" s="568"/>
      <c r="B2199" s="568"/>
      <c r="D2199" s="568"/>
      <c r="E2199" s="568"/>
      <c r="G2199" s="568"/>
      <c r="H2199" s="568"/>
    </row>
    <row r="2200" spans="1:8">
      <c r="A2200" s="568"/>
      <c r="B2200" s="568"/>
      <c r="D2200" s="568"/>
      <c r="E2200" s="568"/>
      <c r="G2200" s="568"/>
      <c r="H2200" s="568"/>
    </row>
    <row r="2201" spans="1:8">
      <c r="A2201" s="568"/>
      <c r="B2201" s="568"/>
      <c r="D2201" s="568"/>
      <c r="E2201" s="568"/>
      <c r="G2201" s="568"/>
      <c r="H2201" s="568"/>
    </row>
    <row r="2202" spans="1:8">
      <c r="A2202" s="568"/>
      <c r="B2202" s="568"/>
      <c r="D2202" s="568"/>
      <c r="E2202" s="568"/>
      <c r="G2202" s="568"/>
      <c r="H2202" s="568"/>
    </row>
    <row r="2203" spans="1:8">
      <c r="A2203" s="568"/>
      <c r="B2203" s="568"/>
      <c r="D2203" s="568"/>
      <c r="E2203" s="568"/>
      <c r="G2203" s="568"/>
      <c r="H2203" s="568"/>
    </row>
    <row r="2204" spans="1:8">
      <c r="A2204" s="568"/>
      <c r="B2204" s="568"/>
      <c r="D2204" s="568"/>
      <c r="E2204" s="568"/>
      <c r="G2204" s="568"/>
      <c r="H2204" s="568"/>
    </row>
    <row r="2205" spans="1:8">
      <c r="A2205" s="568"/>
      <c r="B2205" s="568"/>
      <c r="D2205" s="568"/>
      <c r="E2205" s="568"/>
      <c r="G2205" s="568"/>
      <c r="H2205" s="568"/>
    </row>
    <row r="2206" spans="1:8">
      <c r="A2206" s="568"/>
      <c r="B2206" s="568"/>
      <c r="D2206" s="568"/>
      <c r="E2206" s="568"/>
      <c r="G2206" s="568"/>
      <c r="H2206" s="568"/>
    </row>
    <row r="2207" spans="1:8">
      <c r="A2207" s="568"/>
      <c r="B2207" s="568"/>
      <c r="D2207" s="568"/>
      <c r="E2207" s="568"/>
      <c r="G2207" s="568"/>
      <c r="H2207" s="568"/>
    </row>
    <row r="2208" spans="1:8">
      <c r="A2208" s="568"/>
      <c r="B2208" s="568"/>
      <c r="D2208" s="568"/>
      <c r="E2208" s="568"/>
      <c r="G2208" s="568"/>
      <c r="H2208" s="568"/>
    </row>
    <row r="2209" spans="1:8">
      <c r="A2209" s="568"/>
      <c r="B2209" s="568"/>
      <c r="D2209" s="568"/>
      <c r="E2209" s="568"/>
      <c r="G2209" s="568"/>
      <c r="H2209" s="568"/>
    </row>
    <row r="2210" spans="1:8">
      <c r="A2210" s="568"/>
      <c r="B2210" s="568"/>
      <c r="D2210" s="568"/>
      <c r="E2210" s="568"/>
      <c r="G2210" s="568"/>
      <c r="H2210" s="568"/>
    </row>
    <row r="2211" spans="1:8">
      <c r="A2211" s="568"/>
      <c r="B2211" s="568"/>
      <c r="D2211" s="568"/>
      <c r="E2211" s="568"/>
      <c r="G2211" s="568"/>
      <c r="H2211" s="568"/>
    </row>
    <row r="2212" spans="1:8">
      <c r="A2212" s="568"/>
      <c r="B2212" s="568"/>
      <c r="D2212" s="568"/>
      <c r="E2212" s="568"/>
      <c r="G2212" s="568"/>
      <c r="H2212" s="568"/>
    </row>
    <row r="2213" spans="1:8">
      <c r="A2213" s="568"/>
      <c r="B2213" s="568"/>
      <c r="D2213" s="568"/>
      <c r="E2213" s="568"/>
      <c r="G2213" s="568"/>
      <c r="H2213" s="568"/>
    </row>
    <row r="2214" spans="1:8">
      <c r="A2214" s="568"/>
      <c r="B2214" s="568"/>
      <c r="D2214" s="568"/>
      <c r="E2214" s="568"/>
      <c r="G2214" s="568"/>
      <c r="H2214" s="568"/>
    </row>
    <row r="2215" spans="1:8">
      <c r="A2215" s="568"/>
      <c r="B2215" s="568"/>
      <c r="D2215" s="568"/>
      <c r="E2215" s="568"/>
      <c r="G2215" s="568"/>
      <c r="H2215" s="568"/>
    </row>
    <row r="2216" spans="1:8">
      <c r="A2216" s="568"/>
      <c r="B2216" s="568"/>
      <c r="D2216" s="568"/>
      <c r="E2216" s="568"/>
      <c r="G2216" s="568"/>
      <c r="H2216" s="568"/>
    </row>
    <row r="2217" spans="1:8">
      <c r="A2217" s="568"/>
      <c r="B2217" s="568"/>
      <c r="D2217" s="568"/>
      <c r="E2217" s="568"/>
      <c r="G2217" s="568"/>
      <c r="H2217" s="568"/>
    </row>
    <row r="2218" spans="1:8">
      <c r="A2218" s="568"/>
      <c r="B2218" s="568"/>
      <c r="D2218" s="568"/>
      <c r="E2218" s="568"/>
      <c r="G2218" s="568"/>
      <c r="H2218" s="568"/>
    </row>
    <row r="2219" spans="1:8">
      <c r="A2219" s="568"/>
      <c r="B2219" s="568"/>
      <c r="D2219" s="568"/>
      <c r="E2219" s="568"/>
      <c r="G2219" s="568"/>
      <c r="H2219" s="568"/>
    </row>
    <row r="2220" spans="1:8">
      <c r="A2220" s="568"/>
      <c r="B2220" s="568"/>
      <c r="D2220" s="568"/>
      <c r="E2220" s="568"/>
      <c r="G2220" s="568"/>
      <c r="H2220" s="568"/>
    </row>
    <row r="2221" spans="1:8">
      <c r="A2221" s="568"/>
      <c r="B2221" s="568"/>
      <c r="D2221" s="568"/>
      <c r="E2221" s="568"/>
      <c r="G2221" s="568"/>
      <c r="H2221" s="568"/>
    </row>
    <row r="2222" spans="1:8">
      <c r="A2222" s="568"/>
      <c r="B2222" s="568"/>
      <c r="D2222" s="568"/>
      <c r="E2222" s="568"/>
      <c r="G2222" s="568"/>
      <c r="H2222" s="568"/>
    </row>
    <row r="2223" spans="1:8">
      <c r="A2223" s="568"/>
      <c r="B2223" s="568"/>
      <c r="D2223" s="568"/>
      <c r="E2223" s="568"/>
      <c r="G2223" s="568"/>
      <c r="H2223" s="568"/>
    </row>
    <row r="2224" spans="1:8">
      <c r="A2224" s="568"/>
      <c r="B2224" s="568"/>
      <c r="D2224" s="568"/>
      <c r="E2224" s="568"/>
      <c r="G2224" s="568"/>
      <c r="H2224" s="568"/>
    </row>
    <row r="2225" spans="1:8">
      <c r="A2225" s="568"/>
      <c r="B2225" s="568"/>
      <c r="D2225" s="568"/>
      <c r="E2225" s="568"/>
      <c r="G2225" s="568"/>
      <c r="H2225" s="568"/>
    </row>
    <row r="2226" spans="1:8">
      <c r="A2226" s="568"/>
      <c r="B2226" s="568"/>
      <c r="D2226" s="568"/>
      <c r="E2226" s="568"/>
      <c r="G2226" s="568"/>
      <c r="H2226" s="568"/>
    </row>
    <row r="2227" spans="1:8">
      <c r="A2227" s="568"/>
      <c r="B2227" s="568"/>
      <c r="D2227" s="568"/>
      <c r="E2227" s="568"/>
      <c r="G2227" s="568"/>
      <c r="H2227" s="568"/>
    </row>
    <row r="2228" spans="1:8">
      <c r="A2228" s="568"/>
      <c r="B2228" s="568"/>
      <c r="D2228" s="568"/>
      <c r="E2228" s="568"/>
      <c r="G2228" s="568"/>
      <c r="H2228" s="568"/>
    </row>
    <row r="2229" spans="1:8">
      <c r="A2229" s="568"/>
      <c r="B2229" s="568"/>
      <c r="D2229" s="568"/>
      <c r="E2229" s="568"/>
      <c r="G2229" s="568"/>
      <c r="H2229" s="568"/>
    </row>
    <row r="2230" spans="1:8">
      <c r="A2230" s="568"/>
      <c r="B2230" s="568"/>
      <c r="D2230" s="568"/>
      <c r="E2230" s="568"/>
      <c r="G2230" s="568"/>
      <c r="H2230" s="568"/>
    </row>
    <row r="2231" spans="1:8">
      <c r="A2231" s="568"/>
      <c r="B2231" s="568"/>
      <c r="D2231" s="568"/>
      <c r="E2231" s="568"/>
      <c r="G2231" s="568"/>
      <c r="H2231" s="568"/>
    </row>
    <row r="2232" spans="1:8">
      <c r="A2232" s="568"/>
      <c r="B2232" s="568"/>
      <c r="D2232" s="568"/>
      <c r="E2232" s="568"/>
      <c r="G2232" s="568"/>
      <c r="H2232" s="568"/>
    </row>
    <row r="2233" spans="1:8">
      <c r="A2233" s="568"/>
      <c r="B2233" s="568"/>
      <c r="D2233" s="568"/>
      <c r="E2233" s="568"/>
      <c r="G2233" s="568"/>
      <c r="H2233" s="568"/>
    </row>
    <row r="2234" spans="1:8">
      <c r="A2234" s="568"/>
      <c r="B2234" s="568"/>
      <c r="D2234" s="568"/>
      <c r="E2234" s="568"/>
      <c r="G2234" s="568"/>
      <c r="H2234" s="568"/>
    </row>
    <row r="2235" spans="1:8">
      <c r="A2235" s="568"/>
      <c r="B2235" s="568"/>
      <c r="D2235" s="568"/>
      <c r="E2235" s="568"/>
      <c r="G2235" s="568"/>
      <c r="H2235" s="568"/>
    </row>
    <row r="2236" spans="1:8">
      <c r="A2236" s="568"/>
      <c r="B2236" s="568"/>
      <c r="D2236" s="568"/>
      <c r="E2236" s="568"/>
      <c r="G2236" s="568"/>
      <c r="H2236" s="568"/>
    </row>
    <row r="2237" spans="1:8">
      <c r="A2237" s="568"/>
      <c r="B2237" s="568"/>
      <c r="D2237" s="568"/>
      <c r="E2237" s="568"/>
      <c r="G2237" s="568"/>
      <c r="H2237" s="568"/>
    </row>
    <row r="2238" spans="1:8">
      <c r="A2238" s="568"/>
      <c r="B2238" s="568"/>
      <c r="D2238" s="568"/>
      <c r="E2238" s="568"/>
      <c r="G2238" s="568"/>
      <c r="H2238" s="568"/>
    </row>
    <row r="2239" spans="1:8">
      <c r="A2239" s="568"/>
      <c r="B2239" s="568"/>
      <c r="D2239" s="568"/>
      <c r="E2239" s="568"/>
      <c r="G2239" s="568"/>
      <c r="H2239" s="568"/>
    </row>
    <row r="2240" spans="1:8">
      <c r="A2240" s="568"/>
      <c r="B2240" s="568"/>
      <c r="D2240" s="568"/>
      <c r="E2240" s="568"/>
      <c r="G2240" s="568"/>
      <c r="H2240" s="568"/>
    </row>
    <row r="2241" spans="1:8">
      <c r="A2241" s="568"/>
      <c r="B2241" s="568"/>
      <c r="D2241" s="568"/>
      <c r="E2241" s="568"/>
      <c r="G2241" s="568"/>
      <c r="H2241" s="568"/>
    </row>
    <row r="2242" spans="1:8">
      <c r="A2242" s="568"/>
      <c r="B2242" s="568"/>
      <c r="D2242" s="568"/>
      <c r="E2242" s="568"/>
      <c r="G2242" s="568"/>
      <c r="H2242" s="568"/>
    </row>
    <row r="2243" spans="1:8">
      <c r="A2243" s="568"/>
      <c r="B2243" s="568"/>
      <c r="D2243" s="568"/>
      <c r="E2243" s="568"/>
      <c r="G2243" s="568"/>
      <c r="H2243" s="568"/>
    </row>
    <row r="2244" spans="1:8">
      <c r="A2244" s="568"/>
      <c r="B2244" s="568"/>
      <c r="D2244" s="568"/>
      <c r="E2244" s="568"/>
      <c r="G2244" s="568"/>
      <c r="H2244" s="568"/>
    </row>
    <row r="2245" spans="1:8">
      <c r="A2245" s="568"/>
      <c r="B2245" s="568"/>
      <c r="D2245" s="568"/>
      <c r="E2245" s="568"/>
      <c r="G2245" s="568"/>
      <c r="H2245" s="568"/>
    </row>
    <row r="2246" spans="1:8">
      <c r="A2246" s="568"/>
      <c r="B2246" s="568"/>
      <c r="D2246" s="568"/>
      <c r="E2246" s="568"/>
      <c r="G2246" s="568"/>
      <c r="H2246" s="568"/>
    </row>
    <row r="2247" spans="1:8">
      <c r="A2247" s="568"/>
      <c r="B2247" s="568"/>
      <c r="D2247" s="568"/>
      <c r="E2247" s="568"/>
      <c r="G2247" s="568"/>
      <c r="H2247" s="568"/>
    </row>
    <row r="2248" spans="1:8">
      <c r="A2248" s="568"/>
      <c r="B2248" s="568"/>
      <c r="D2248" s="568"/>
      <c r="E2248" s="568"/>
      <c r="G2248" s="568"/>
      <c r="H2248" s="568"/>
    </row>
    <row r="2249" spans="1:8">
      <c r="A2249" s="568"/>
      <c r="B2249" s="568"/>
      <c r="D2249" s="568"/>
      <c r="E2249" s="568"/>
      <c r="G2249" s="568"/>
      <c r="H2249" s="568"/>
    </row>
    <row r="2250" spans="1:8">
      <c r="A2250" s="568"/>
      <c r="B2250" s="568"/>
      <c r="D2250" s="568"/>
      <c r="E2250" s="568"/>
      <c r="G2250" s="568"/>
      <c r="H2250" s="568"/>
    </row>
    <row r="2251" spans="1:8">
      <c r="A2251" s="568"/>
      <c r="B2251" s="568"/>
      <c r="D2251" s="568"/>
      <c r="E2251" s="568"/>
      <c r="G2251" s="568"/>
      <c r="H2251" s="568"/>
    </row>
    <row r="2252" spans="1:8">
      <c r="A2252" s="568"/>
      <c r="B2252" s="568"/>
      <c r="D2252" s="568"/>
      <c r="E2252" s="568"/>
      <c r="G2252" s="568"/>
      <c r="H2252" s="568"/>
    </row>
    <row r="2253" spans="1:8">
      <c r="A2253" s="568"/>
      <c r="B2253" s="568"/>
      <c r="D2253" s="568"/>
      <c r="E2253" s="568"/>
      <c r="G2253" s="568"/>
      <c r="H2253" s="568"/>
    </row>
    <row r="2254" spans="1:8">
      <c r="A2254" s="568"/>
      <c r="B2254" s="568"/>
      <c r="D2254" s="568"/>
      <c r="E2254" s="568"/>
      <c r="G2254" s="568"/>
      <c r="H2254" s="568"/>
    </row>
    <row r="2255" spans="1:8">
      <c r="A2255" s="568"/>
      <c r="B2255" s="568"/>
      <c r="D2255" s="568"/>
      <c r="E2255" s="568"/>
      <c r="G2255" s="568"/>
      <c r="H2255" s="568"/>
    </row>
    <row r="2256" spans="1:8">
      <c r="A2256" s="568"/>
      <c r="B2256" s="568"/>
      <c r="D2256" s="568"/>
      <c r="E2256" s="568"/>
      <c r="G2256" s="568"/>
      <c r="H2256" s="568"/>
    </row>
    <row r="2257" spans="1:8">
      <c r="A2257" s="568"/>
      <c r="B2257" s="568"/>
      <c r="D2257" s="568"/>
      <c r="E2257" s="568"/>
      <c r="G2257" s="568"/>
      <c r="H2257" s="568"/>
    </row>
    <row r="2258" spans="1:8">
      <c r="A2258" s="568"/>
      <c r="B2258" s="568"/>
      <c r="D2258" s="568"/>
      <c r="E2258" s="568"/>
      <c r="G2258" s="568"/>
      <c r="H2258" s="568"/>
    </row>
    <row r="2259" spans="1:8">
      <c r="A2259" s="568"/>
      <c r="B2259" s="568"/>
      <c r="D2259" s="568"/>
      <c r="E2259" s="568"/>
      <c r="G2259" s="568"/>
      <c r="H2259" s="568"/>
    </row>
    <row r="2260" spans="1:8">
      <c r="A2260" s="568"/>
      <c r="B2260" s="568"/>
      <c r="D2260" s="568"/>
      <c r="E2260" s="568"/>
      <c r="G2260" s="568"/>
      <c r="H2260" s="568"/>
    </row>
    <row r="2261" spans="1:8">
      <c r="A2261" s="568"/>
      <c r="B2261" s="568"/>
      <c r="D2261" s="568"/>
      <c r="E2261" s="568"/>
      <c r="G2261" s="568"/>
      <c r="H2261" s="568"/>
    </row>
    <row r="2262" spans="1:8">
      <c r="A2262" s="568"/>
      <c r="B2262" s="568"/>
      <c r="D2262" s="568"/>
      <c r="E2262" s="568"/>
      <c r="G2262" s="568"/>
      <c r="H2262" s="568"/>
    </row>
    <row r="2263" spans="1:8">
      <c r="A2263" s="568"/>
      <c r="B2263" s="568"/>
      <c r="D2263" s="568"/>
      <c r="E2263" s="568"/>
      <c r="G2263" s="568"/>
      <c r="H2263" s="568"/>
    </row>
    <row r="2264" spans="1:8">
      <c r="A2264" s="568"/>
      <c r="B2264" s="568"/>
      <c r="D2264" s="568"/>
      <c r="E2264" s="568"/>
      <c r="G2264" s="568"/>
      <c r="H2264" s="568"/>
    </row>
    <row r="2265" spans="1:8">
      <c r="A2265" s="568"/>
      <c r="B2265" s="568"/>
      <c r="D2265" s="568"/>
      <c r="E2265" s="568"/>
      <c r="G2265" s="568"/>
      <c r="H2265" s="568"/>
    </row>
    <row r="2266" spans="1:8">
      <c r="A2266" s="568"/>
      <c r="B2266" s="568"/>
      <c r="D2266" s="568"/>
      <c r="E2266" s="568"/>
      <c r="G2266" s="568"/>
      <c r="H2266" s="568"/>
    </row>
    <row r="2267" spans="1:8">
      <c r="A2267" s="568"/>
      <c r="B2267" s="568"/>
      <c r="D2267" s="568"/>
      <c r="E2267" s="568"/>
      <c r="G2267" s="568"/>
      <c r="H2267" s="568"/>
    </row>
    <row r="2268" spans="1:8">
      <c r="A2268" s="568"/>
      <c r="B2268" s="568"/>
      <c r="D2268" s="568"/>
      <c r="E2268" s="568"/>
      <c r="G2268" s="568"/>
      <c r="H2268" s="568"/>
    </row>
    <row r="2269" spans="1:8">
      <c r="A2269" s="568"/>
      <c r="B2269" s="568"/>
      <c r="D2269" s="568"/>
      <c r="E2269" s="568"/>
      <c r="G2269" s="568"/>
      <c r="H2269" s="568"/>
    </row>
    <row r="2270" spans="1:8">
      <c r="A2270" s="568"/>
      <c r="B2270" s="568"/>
      <c r="D2270" s="568"/>
      <c r="E2270" s="568"/>
      <c r="G2270" s="568"/>
      <c r="H2270" s="568"/>
    </row>
    <row r="2271" spans="1:8">
      <c r="A2271" s="568"/>
      <c r="B2271" s="568"/>
      <c r="D2271" s="568"/>
      <c r="E2271" s="568"/>
      <c r="G2271" s="568"/>
      <c r="H2271" s="568"/>
    </row>
    <row r="2272" spans="1:8">
      <c r="A2272" s="568"/>
      <c r="B2272" s="568"/>
      <c r="D2272" s="568"/>
      <c r="E2272" s="568"/>
      <c r="G2272" s="568"/>
      <c r="H2272" s="568"/>
    </row>
    <row r="2273" spans="1:8">
      <c r="A2273" s="568"/>
      <c r="B2273" s="568"/>
      <c r="D2273" s="568"/>
      <c r="E2273" s="568"/>
      <c r="G2273" s="568"/>
      <c r="H2273" s="568"/>
    </row>
    <row r="2274" spans="1:8">
      <c r="A2274" s="568"/>
      <c r="B2274" s="568"/>
      <c r="D2274" s="568"/>
      <c r="E2274" s="568"/>
      <c r="G2274" s="568"/>
      <c r="H2274" s="568"/>
    </row>
    <row r="2275" spans="1:8">
      <c r="A2275" s="568"/>
      <c r="B2275" s="568"/>
      <c r="D2275" s="568"/>
      <c r="E2275" s="568"/>
      <c r="G2275" s="568"/>
      <c r="H2275" s="568"/>
    </row>
    <row r="2276" spans="1:8">
      <c r="A2276" s="568"/>
      <c r="B2276" s="568"/>
      <c r="D2276" s="568"/>
      <c r="E2276" s="568"/>
      <c r="G2276" s="568"/>
      <c r="H2276" s="568"/>
    </row>
    <row r="2277" spans="1:8">
      <c r="A2277" s="568"/>
      <c r="B2277" s="568"/>
      <c r="D2277" s="568"/>
      <c r="E2277" s="568"/>
      <c r="G2277" s="568"/>
      <c r="H2277" s="568"/>
    </row>
    <row r="2278" spans="1:8">
      <c r="A2278" s="568"/>
      <c r="B2278" s="568"/>
      <c r="D2278" s="568"/>
      <c r="E2278" s="568"/>
      <c r="G2278" s="568"/>
      <c r="H2278" s="568"/>
    </row>
    <row r="2279" spans="1:8">
      <c r="A2279" s="568"/>
      <c r="B2279" s="568"/>
      <c r="D2279" s="568"/>
      <c r="E2279" s="568"/>
      <c r="G2279" s="568"/>
      <c r="H2279" s="568"/>
    </row>
    <row r="2280" spans="1:8">
      <c r="A2280" s="568"/>
      <c r="B2280" s="568"/>
      <c r="D2280" s="568"/>
      <c r="E2280" s="568"/>
      <c r="G2280" s="568"/>
      <c r="H2280" s="568"/>
    </row>
    <row r="2281" spans="1:8">
      <c r="A2281" s="568"/>
      <c r="B2281" s="568"/>
      <c r="D2281" s="568"/>
      <c r="E2281" s="568"/>
      <c r="G2281" s="568"/>
      <c r="H2281" s="568"/>
    </row>
    <row r="2282" spans="1:8">
      <c r="A2282" s="568"/>
      <c r="B2282" s="568"/>
      <c r="D2282" s="568"/>
      <c r="E2282" s="568"/>
      <c r="G2282" s="568"/>
      <c r="H2282" s="568"/>
    </row>
    <row r="2283" spans="1:8">
      <c r="A2283" s="568"/>
      <c r="B2283" s="568"/>
      <c r="D2283" s="568"/>
      <c r="E2283" s="568"/>
      <c r="G2283" s="568"/>
      <c r="H2283" s="568"/>
    </row>
    <row r="2284" spans="1:8">
      <c r="A2284" s="568"/>
      <c r="B2284" s="568"/>
      <c r="D2284" s="568"/>
      <c r="E2284" s="568"/>
      <c r="G2284" s="568"/>
      <c r="H2284" s="568"/>
    </row>
    <row r="2285" spans="1:8">
      <c r="A2285" s="568"/>
      <c r="B2285" s="568"/>
      <c r="D2285" s="568"/>
      <c r="E2285" s="568"/>
      <c r="G2285" s="568"/>
      <c r="H2285" s="568"/>
    </row>
    <row r="2286" spans="1:8">
      <c r="A2286" s="568"/>
      <c r="B2286" s="568"/>
      <c r="D2286" s="568"/>
      <c r="E2286" s="568"/>
      <c r="G2286" s="568"/>
      <c r="H2286" s="568"/>
    </row>
    <row r="2287" spans="1:8">
      <c r="A2287" s="568"/>
      <c r="B2287" s="568"/>
      <c r="D2287" s="568"/>
      <c r="E2287" s="568"/>
      <c r="G2287" s="568"/>
      <c r="H2287" s="568"/>
    </row>
    <row r="2288" spans="1:8">
      <c r="A2288" s="568"/>
      <c r="B2288" s="568"/>
      <c r="D2288" s="568"/>
      <c r="E2288" s="568"/>
      <c r="G2288" s="568"/>
      <c r="H2288" s="568"/>
    </row>
    <row r="2289" spans="1:8">
      <c r="A2289" s="568"/>
      <c r="B2289" s="568"/>
      <c r="D2289" s="568"/>
      <c r="E2289" s="568"/>
      <c r="G2289" s="568"/>
      <c r="H2289" s="568"/>
    </row>
    <row r="2290" spans="1:8">
      <c r="A2290" s="568"/>
      <c r="B2290" s="568"/>
      <c r="D2290" s="568"/>
      <c r="E2290" s="568"/>
      <c r="G2290" s="568"/>
      <c r="H2290" s="568"/>
    </row>
    <row r="2291" spans="1:8">
      <c r="A2291" s="568"/>
      <c r="B2291" s="568"/>
      <c r="D2291" s="568"/>
      <c r="E2291" s="568"/>
      <c r="G2291" s="568"/>
      <c r="H2291" s="568"/>
    </row>
    <row r="2292" spans="1:8">
      <c r="A2292" s="568"/>
      <c r="B2292" s="568"/>
      <c r="D2292" s="568"/>
      <c r="E2292" s="568"/>
      <c r="G2292" s="568"/>
      <c r="H2292" s="568"/>
    </row>
    <row r="2293" spans="1:8">
      <c r="A2293" s="568"/>
      <c r="B2293" s="568"/>
      <c r="D2293" s="568"/>
      <c r="E2293" s="568"/>
      <c r="G2293" s="568"/>
      <c r="H2293" s="568"/>
    </row>
    <row r="2294" spans="1:8">
      <c r="A2294" s="568"/>
      <c r="B2294" s="568"/>
      <c r="D2294" s="568"/>
      <c r="E2294" s="568"/>
      <c r="G2294" s="568"/>
      <c r="H2294" s="568"/>
    </row>
    <row r="2295" spans="1:8">
      <c r="A2295" s="568"/>
      <c r="B2295" s="568"/>
      <c r="D2295" s="568"/>
      <c r="E2295" s="568"/>
      <c r="G2295" s="568"/>
      <c r="H2295" s="568"/>
    </row>
    <row r="2296" spans="1:8">
      <c r="A2296" s="568"/>
      <c r="B2296" s="568"/>
      <c r="D2296" s="568"/>
      <c r="E2296" s="568"/>
      <c r="G2296" s="568"/>
      <c r="H2296" s="568"/>
    </row>
    <row r="2297" spans="1:8">
      <c r="A2297" s="568"/>
      <c r="B2297" s="568"/>
      <c r="D2297" s="568"/>
      <c r="E2297" s="568"/>
      <c r="G2297" s="568"/>
      <c r="H2297" s="568"/>
    </row>
    <row r="2298" spans="1:8">
      <c r="A2298" s="568"/>
      <c r="B2298" s="568"/>
      <c r="D2298" s="568"/>
      <c r="E2298" s="568"/>
      <c r="G2298" s="568"/>
      <c r="H2298" s="568"/>
    </row>
    <row r="2299" spans="1:8">
      <c r="A2299" s="568"/>
      <c r="B2299" s="568"/>
      <c r="D2299" s="568"/>
      <c r="E2299" s="568"/>
      <c r="G2299" s="568"/>
      <c r="H2299" s="568"/>
    </row>
    <row r="2300" spans="1:8">
      <c r="A2300" s="568"/>
      <c r="B2300" s="568"/>
      <c r="D2300" s="568"/>
      <c r="E2300" s="568"/>
      <c r="G2300" s="568"/>
      <c r="H2300" s="568"/>
    </row>
    <row r="2301" spans="1:8">
      <c r="A2301" s="568"/>
      <c r="B2301" s="568"/>
      <c r="D2301" s="568"/>
      <c r="E2301" s="568"/>
      <c r="G2301" s="568"/>
      <c r="H2301" s="568"/>
    </row>
    <row r="2302" spans="1:8">
      <c r="A2302" s="568"/>
      <c r="B2302" s="568"/>
      <c r="D2302" s="568"/>
      <c r="E2302" s="568"/>
      <c r="G2302" s="568"/>
      <c r="H2302" s="568"/>
    </row>
    <row r="2303" spans="1:8">
      <c r="A2303" s="568"/>
      <c r="B2303" s="568"/>
      <c r="D2303" s="568"/>
      <c r="E2303" s="568"/>
      <c r="G2303" s="568"/>
      <c r="H2303" s="568"/>
    </row>
    <row r="2304" spans="1:8">
      <c r="A2304" s="568"/>
      <c r="B2304" s="568"/>
      <c r="D2304" s="568"/>
      <c r="E2304" s="568"/>
      <c r="G2304" s="568"/>
      <c r="H2304" s="568"/>
    </row>
    <row r="2305" spans="1:8">
      <c r="A2305" s="568"/>
      <c r="B2305" s="568"/>
      <c r="D2305" s="568"/>
      <c r="E2305" s="568"/>
      <c r="G2305" s="568"/>
      <c r="H2305" s="568"/>
    </row>
    <row r="2306" spans="1:8">
      <c r="A2306" s="568"/>
      <c r="B2306" s="568"/>
      <c r="D2306" s="568"/>
      <c r="E2306" s="568"/>
      <c r="G2306" s="568"/>
      <c r="H2306" s="568"/>
    </row>
    <row r="2307" spans="1:8">
      <c r="A2307" s="568"/>
      <c r="B2307" s="568"/>
      <c r="D2307" s="568"/>
      <c r="E2307" s="568"/>
      <c r="G2307" s="568"/>
      <c r="H2307" s="568"/>
    </row>
    <row r="2308" spans="1:8">
      <c r="A2308" s="568"/>
      <c r="B2308" s="568"/>
      <c r="D2308" s="568"/>
      <c r="E2308" s="568"/>
      <c r="G2308" s="568"/>
      <c r="H2308" s="568"/>
    </row>
    <row r="2309" spans="1:8">
      <c r="A2309" s="568"/>
      <c r="B2309" s="568"/>
      <c r="D2309" s="568"/>
      <c r="E2309" s="568"/>
      <c r="G2309" s="568"/>
      <c r="H2309" s="568"/>
    </row>
    <row r="2310" spans="1:8">
      <c r="A2310" s="568"/>
      <c r="B2310" s="568"/>
      <c r="D2310" s="568"/>
      <c r="E2310" s="568"/>
      <c r="G2310" s="568"/>
      <c r="H2310" s="568"/>
    </row>
    <row r="2311" spans="1:8">
      <c r="A2311" s="568"/>
      <c r="B2311" s="568"/>
      <c r="D2311" s="568"/>
      <c r="E2311" s="568"/>
      <c r="G2311" s="568"/>
      <c r="H2311" s="568"/>
    </row>
    <row r="2312" spans="1:8">
      <c r="A2312" s="568"/>
      <c r="B2312" s="568"/>
      <c r="D2312" s="568"/>
      <c r="E2312" s="568"/>
      <c r="G2312" s="568"/>
      <c r="H2312" s="568"/>
    </row>
    <row r="2313" spans="1:8">
      <c r="A2313" s="568"/>
      <c r="B2313" s="568"/>
      <c r="D2313" s="568"/>
      <c r="E2313" s="568"/>
      <c r="G2313" s="568"/>
      <c r="H2313" s="568"/>
    </row>
    <row r="2314" spans="1:8">
      <c r="A2314" s="568"/>
      <c r="B2314" s="568"/>
      <c r="D2314" s="568"/>
      <c r="E2314" s="568"/>
      <c r="G2314" s="568"/>
      <c r="H2314" s="568"/>
    </row>
    <row r="2315" spans="1:8">
      <c r="A2315" s="568"/>
      <c r="B2315" s="568"/>
      <c r="D2315" s="568"/>
      <c r="E2315" s="568"/>
      <c r="G2315" s="568"/>
      <c r="H2315" s="568"/>
    </row>
    <row r="2316" spans="1:8">
      <c r="A2316" s="568"/>
      <c r="B2316" s="568"/>
      <c r="D2316" s="568"/>
      <c r="E2316" s="568"/>
      <c r="G2316" s="568"/>
      <c r="H2316" s="568"/>
    </row>
    <row r="2317" spans="1:8">
      <c r="A2317" s="568"/>
      <c r="B2317" s="568"/>
      <c r="D2317" s="568"/>
      <c r="E2317" s="568"/>
      <c r="G2317" s="568"/>
      <c r="H2317" s="568"/>
    </row>
    <row r="2318" spans="1:8">
      <c r="A2318" s="568"/>
      <c r="B2318" s="568"/>
      <c r="D2318" s="568"/>
      <c r="E2318" s="568"/>
      <c r="G2318" s="568"/>
      <c r="H2318" s="568"/>
    </row>
    <row r="2319" spans="1:8">
      <c r="A2319" s="568"/>
      <c r="B2319" s="568"/>
      <c r="D2319" s="568"/>
      <c r="E2319" s="568"/>
      <c r="G2319" s="568"/>
      <c r="H2319" s="568"/>
    </row>
    <row r="2320" spans="1:8">
      <c r="A2320" s="568"/>
      <c r="B2320" s="568"/>
      <c r="D2320" s="568"/>
      <c r="E2320" s="568"/>
      <c r="G2320" s="568"/>
      <c r="H2320" s="568"/>
    </row>
    <row r="2321" spans="1:8">
      <c r="A2321" s="568"/>
      <c r="B2321" s="568"/>
      <c r="D2321" s="568"/>
      <c r="E2321" s="568"/>
      <c r="G2321" s="568"/>
      <c r="H2321" s="568"/>
    </row>
    <row r="2322" spans="1:8">
      <c r="A2322" s="568"/>
      <c r="B2322" s="568"/>
      <c r="D2322" s="568"/>
      <c r="E2322" s="568"/>
      <c r="G2322" s="568"/>
      <c r="H2322" s="568"/>
    </row>
    <row r="2323" spans="1:8">
      <c r="A2323" s="568"/>
      <c r="B2323" s="568"/>
      <c r="D2323" s="568"/>
      <c r="E2323" s="568"/>
      <c r="G2323" s="568"/>
      <c r="H2323" s="568"/>
    </row>
    <row r="2324" spans="1:8">
      <c r="A2324" s="568"/>
      <c r="B2324" s="568"/>
      <c r="D2324" s="568"/>
      <c r="E2324" s="568"/>
      <c r="G2324" s="568"/>
      <c r="H2324" s="568"/>
    </row>
    <row r="2325" spans="1:8">
      <c r="A2325" s="568"/>
      <c r="B2325" s="568"/>
      <c r="D2325" s="568"/>
      <c r="E2325" s="568"/>
      <c r="G2325" s="568"/>
      <c r="H2325" s="568"/>
    </row>
    <row r="2326" spans="1:8">
      <c r="A2326" s="568"/>
      <c r="B2326" s="568"/>
      <c r="D2326" s="568"/>
      <c r="E2326" s="568"/>
      <c r="G2326" s="568"/>
      <c r="H2326" s="568"/>
    </row>
    <row r="2327" spans="1:8">
      <c r="A2327" s="568"/>
      <c r="B2327" s="568"/>
      <c r="D2327" s="568"/>
      <c r="E2327" s="568"/>
      <c r="G2327" s="568"/>
      <c r="H2327" s="568"/>
    </row>
    <row r="2328" spans="1:8">
      <c r="A2328" s="568"/>
      <c r="B2328" s="568"/>
      <c r="D2328" s="568"/>
      <c r="E2328" s="568"/>
      <c r="G2328" s="568"/>
      <c r="H2328" s="568"/>
    </row>
    <row r="2329" spans="1:8">
      <c r="A2329" s="568"/>
      <c r="B2329" s="568"/>
      <c r="D2329" s="568"/>
      <c r="E2329" s="568"/>
      <c r="G2329" s="568"/>
      <c r="H2329" s="568"/>
    </row>
    <row r="2330" spans="1:8">
      <c r="A2330" s="568"/>
      <c r="B2330" s="568"/>
      <c r="D2330" s="568"/>
      <c r="E2330" s="568"/>
      <c r="G2330" s="568"/>
      <c r="H2330" s="568"/>
    </row>
    <row r="2331" spans="1:8">
      <c r="A2331" s="568"/>
      <c r="B2331" s="568"/>
      <c r="D2331" s="568"/>
      <c r="E2331" s="568"/>
      <c r="G2331" s="568"/>
      <c r="H2331" s="568"/>
    </row>
    <row r="2332" spans="1:8">
      <c r="A2332" s="568"/>
      <c r="B2332" s="568"/>
      <c r="D2332" s="568"/>
      <c r="E2332" s="568"/>
      <c r="G2332" s="568"/>
      <c r="H2332" s="568"/>
    </row>
    <row r="2333" spans="1:8">
      <c r="A2333" s="568"/>
      <c r="B2333" s="568"/>
      <c r="D2333" s="568"/>
      <c r="E2333" s="568"/>
      <c r="G2333" s="568"/>
      <c r="H2333" s="568"/>
    </row>
    <row r="2334" spans="1:8">
      <c r="A2334" s="568"/>
      <c r="B2334" s="568"/>
      <c r="D2334" s="568"/>
      <c r="E2334" s="568"/>
      <c r="G2334" s="568"/>
      <c r="H2334" s="568"/>
    </row>
    <row r="2335" spans="1:8">
      <c r="A2335" s="568"/>
      <c r="B2335" s="568"/>
      <c r="D2335" s="568"/>
      <c r="E2335" s="568"/>
      <c r="G2335" s="568"/>
      <c r="H2335" s="568"/>
    </row>
    <row r="2336" spans="1:8">
      <c r="A2336" s="568"/>
      <c r="B2336" s="568"/>
      <c r="D2336" s="568"/>
      <c r="E2336" s="568"/>
      <c r="G2336" s="568"/>
      <c r="H2336" s="568"/>
    </row>
    <row r="2337" spans="1:8">
      <c r="A2337" s="568"/>
      <c r="B2337" s="568"/>
      <c r="D2337" s="568"/>
      <c r="E2337" s="568"/>
      <c r="G2337" s="568"/>
      <c r="H2337" s="568"/>
    </row>
    <row r="2338" spans="1:8">
      <c r="A2338" s="568"/>
      <c r="B2338" s="568"/>
      <c r="D2338" s="568"/>
      <c r="E2338" s="568"/>
      <c r="G2338" s="568"/>
      <c r="H2338" s="568"/>
    </row>
    <row r="2339" spans="1:8">
      <c r="A2339" s="568"/>
      <c r="B2339" s="568"/>
      <c r="D2339" s="568"/>
      <c r="E2339" s="568"/>
      <c r="G2339" s="568"/>
      <c r="H2339" s="568"/>
    </row>
    <row r="2340" spans="1:8">
      <c r="A2340" s="568"/>
      <c r="B2340" s="568"/>
      <c r="D2340" s="568"/>
      <c r="E2340" s="568"/>
      <c r="G2340" s="568"/>
      <c r="H2340" s="568"/>
    </row>
    <row r="2341" spans="1:8">
      <c r="A2341" s="568"/>
      <c r="B2341" s="568"/>
      <c r="D2341" s="568"/>
      <c r="E2341" s="568"/>
      <c r="G2341" s="568"/>
      <c r="H2341" s="568"/>
    </row>
    <row r="2342" spans="1:8">
      <c r="A2342" s="568"/>
      <c r="B2342" s="568"/>
      <c r="D2342" s="568"/>
      <c r="E2342" s="568"/>
      <c r="G2342" s="568"/>
      <c r="H2342" s="568"/>
    </row>
  </sheetData>
  <mergeCells count="21">
    <mergeCell ref="M1:N1"/>
    <mergeCell ref="H1:I1"/>
    <mergeCell ref="A5:A6"/>
    <mergeCell ref="B5:D5"/>
    <mergeCell ref="E5:G5"/>
    <mergeCell ref="I5:I6"/>
    <mergeCell ref="J5:J6"/>
    <mergeCell ref="F1:G1"/>
    <mergeCell ref="A1:C1"/>
    <mergeCell ref="A3:G3"/>
    <mergeCell ref="A47:C47"/>
    <mergeCell ref="A50:B50"/>
    <mergeCell ref="M5:M6"/>
    <mergeCell ref="O5:O6"/>
    <mergeCell ref="K5:K6"/>
    <mergeCell ref="L5:L6"/>
    <mergeCell ref="A43:I44"/>
    <mergeCell ref="A45:I46"/>
    <mergeCell ref="A48:I48"/>
    <mergeCell ref="N5:N6"/>
    <mergeCell ref="A42:B42"/>
  </mergeCells>
  <hyperlinks>
    <hyperlink ref="M1:N1" location="Contents!A1" display="Back to Contents"/>
    <hyperlink ref="E1" location="Contents!A1" display="back to contents"/>
  </hyperlinks>
  <pageMargins left="0.15748031496062992" right="0.15748031496062992" top="0.98425196850393704" bottom="0.98425196850393704" header="0.51181102362204722" footer="0.51181102362204722"/>
  <pageSetup paperSize="9" scale="10" orientation="landscape" r:id="rId1"/>
  <headerFooter alignWithMargins="0">
    <oddFooter>&amp;L© Crown Copyright 2015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8"/>
  <sheetViews>
    <sheetView workbookViewId="0">
      <selection sqref="A1:E1"/>
    </sheetView>
  </sheetViews>
  <sheetFormatPr defaultColWidth="9.140625" defaultRowHeight="12.75" customHeight="1"/>
  <cols>
    <col min="1" max="1" width="11.28515625" style="26" customWidth="1"/>
    <col min="2" max="2" width="10.28515625" style="26" customWidth="1"/>
    <col min="3" max="3" width="10.140625" style="26" bestFit="1" customWidth="1"/>
    <col min="4" max="4" width="9" style="26" bestFit="1" customWidth="1"/>
    <col min="5" max="5" width="9.140625" style="136" customWidth="1"/>
    <col min="6" max="6" width="10" style="141" customWidth="1"/>
    <col min="7" max="7" width="4.140625" style="136" customWidth="1"/>
    <col min="8" max="8" width="34" style="141" customWidth="1"/>
    <col min="9" max="9" width="10.7109375" style="26" bestFit="1" customWidth="1"/>
    <col min="10" max="16384" width="9.140625" style="26"/>
  </cols>
  <sheetData>
    <row r="1" spans="1:14" ht="18" customHeight="1">
      <c r="A1" s="1384" t="s">
        <v>220</v>
      </c>
      <c r="B1" s="1385"/>
      <c r="C1" s="1385"/>
      <c r="D1" s="1385"/>
      <c r="E1" s="1385"/>
      <c r="F1" s="239"/>
      <c r="G1" s="1378" t="s">
        <v>251</v>
      </c>
      <c r="H1" s="1378"/>
    </row>
    <row r="2" spans="1:14" ht="12.75" customHeight="1">
      <c r="A2" s="1395"/>
      <c r="B2" s="1395"/>
      <c r="C2" s="1395"/>
      <c r="D2" s="1395"/>
      <c r="E2" s="1395"/>
      <c r="F2" s="1395"/>
      <c r="G2" s="1395"/>
      <c r="H2" s="1395"/>
      <c r="I2" s="170"/>
      <c r="J2" s="170"/>
    </row>
    <row r="3" spans="1:14" ht="18" customHeight="1">
      <c r="A3" s="1394" t="s">
        <v>156</v>
      </c>
      <c r="B3" s="1394"/>
      <c r="C3" s="1394"/>
      <c r="D3" s="1394"/>
      <c r="E3" s="1394"/>
      <c r="F3" s="1394"/>
      <c r="G3" s="1394"/>
      <c r="H3" s="1394"/>
      <c r="I3" s="238"/>
      <c r="J3" s="238"/>
    </row>
    <row r="4" spans="1:14" ht="12.75" customHeight="1">
      <c r="A4" s="52"/>
      <c r="B4" s="53"/>
      <c r="C4" s="53"/>
      <c r="D4" s="53"/>
    </row>
    <row r="5" spans="1:14" s="57" customFormat="1" ht="19.5" customHeight="1">
      <c r="A5" s="54"/>
      <c r="B5" s="55" t="s">
        <v>5</v>
      </c>
      <c r="C5" s="56" t="s">
        <v>9</v>
      </c>
      <c r="D5" s="56" t="s">
        <v>10</v>
      </c>
      <c r="E5" s="137"/>
      <c r="F5" s="142" t="s">
        <v>74</v>
      </c>
      <c r="G5" s="137"/>
      <c r="H5" s="142" t="s">
        <v>75</v>
      </c>
      <c r="I5" s="26"/>
      <c r="L5" s="145"/>
      <c r="M5" s="145"/>
      <c r="N5" s="146"/>
    </row>
    <row r="6" spans="1:14">
      <c r="A6" s="1396" t="s">
        <v>234</v>
      </c>
      <c r="B6" s="151" t="s">
        <v>78</v>
      </c>
      <c r="C6" s="140">
        <v>86728</v>
      </c>
      <c r="D6" s="140">
        <v>61614</v>
      </c>
      <c r="F6" s="143">
        <v>1971</v>
      </c>
      <c r="H6" s="144">
        <v>61614</v>
      </c>
      <c r="I6" s="60"/>
      <c r="J6" s="58"/>
      <c r="L6" s="135"/>
      <c r="M6" s="135"/>
    </row>
    <row r="7" spans="1:14">
      <c r="A7" s="1397"/>
      <c r="B7" s="152" t="s">
        <v>79</v>
      </c>
      <c r="C7" s="140">
        <v>78550</v>
      </c>
      <c r="D7" s="140">
        <v>65016.999999999993</v>
      </c>
      <c r="F7" s="143">
        <v>1972</v>
      </c>
      <c r="H7" s="144">
        <v>65016.999999999993</v>
      </c>
      <c r="I7" s="60"/>
      <c r="J7" s="58"/>
      <c r="L7" s="135"/>
      <c r="M7" s="135"/>
    </row>
    <row r="8" spans="1:14">
      <c r="A8" s="1397"/>
      <c r="B8" s="152" t="s">
        <v>80</v>
      </c>
      <c r="C8" s="140">
        <v>74392</v>
      </c>
      <c r="D8" s="140">
        <v>64545</v>
      </c>
      <c r="F8" s="143">
        <v>1973</v>
      </c>
      <c r="H8" s="144">
        <v>64545</v>
      </c>
      <c r="I8" s="60"/>
      <c r="J8" s="58"/>
      <c r="L8" s="135"/>
      <c r="M8" s="135"/>
    </row>
    <row r="9" spans="1:14">
      <c r="A9" s="1397"/>
      <c r="B9" s="152" t="s">
        <v>81</v>
      </c>
      <c r="C9" s="140">
        <v>70093</v>
      </c>
      <c r="D9" s="140">
        <v>64739.999999999993</v>
      </c>
      <c r="F9" s="143">
        <v>1974</v>
      </c>
      <c r="G9" s="138"/>
      <c r="H9" s="144">
        <v>64739.999999999993</v>
      </c>
      <c r="I9" s="60"/>
      <c r="J9" s="58"/>
      <c r="L9" s="135"/>
      <c r="M9" s="135"/>
    </row>
    <row r="10" spans="1:14">
      <c r="A10" s="1397"/>
      <c r="B10" s="152" t="s">
        <v>82</v>
      </c>
      <c r="C10" s="140">
        <v>67943</v>
      </c>
      <c r="D10" s="140">
        <v>63125</v>
      </c>
      <c r="F10" s="143">
        <v>1975</v>
      </c>
      <c r="G10" s="138"/>
      <c r="H10" s="144">
        <v>63125</v>
      </c>
      <c r="I10" s="60"/>
      <c r="J10" s="58"/>
      <c r="L10" s="135"/>
      <c r="M10" s="135"/>
    </row>
    <row r="11" spans="1:14">
      <c r="A11" s="1397"/>
      <c r="B11" s="152" t="s">
        <v>83</v>
      </c>
      <c r="C11" s="140">
        <v>64894.999999999993</v>
      </c>
      <c r="D11" s="140">
        <v>65253</v>
      </c>
      <c r="F11" s="143">
        <v>1976</v>
      </c>
      <c r="G11" s="138"/>
      <c r="H11" s="144">
        <v>64894.999999999993</v>
      </c>
      <c r="I11" s="60"/>
      <c r="J11" s="58"/>
      <c r="L11" s="135"/>
      <c r="M11" s="135"/>
    </row>
    <row r="12" spans="1:14">
      <c r="A12" s="1397"/>
      <c r="B12" s="152" t="s">
        <v>84</v>
      </c>
      <c r="C12" s="140">
        <v>62342</v>
      </c>
      <c r="D12" s="140">
        <v>62294</v>
      </c>
      <c r="F12" s="143">
        <v>1977</v>
      </c>
      <c r="G12" s="138"/>
      <c r="H12" s="144">
        <v>62294</v>
      </c>
      <c r="I12" s="60"/>
      <c r="J12" s="58"/>
      <c r="L12" s="135"/>
      <c r="M12" s="135"/>
    </row>
    <row r="13" spans="1:14">
      <c r="A13" s="1397"/>
      <c r="B13" s="152" t="s">
        <v>85</v>
      </c>
      <c r="C13" s="140">
        <v>64295</v>
      </c>
      <c r="D13" s="140">
        <v>65123.000000000007</v>
      </c>
      <c r="F13" s="143">
        <v>1978</v>
      </c>
      <c r="G13" s="138"/>
      <c r="H13" s="144">
        <v>64295</v>
      </c>
      <c r="I13" s="60"/>
      <c r="J13" s="58"/>
      <c r="L13" s="135"/>
      <c r="M13" s="135"/>
    </row>
    <row r="14" spans="1:14">
      <c r="A14" s="1397"/>
      <c r="B14" s="152" t="s">
        <v>86</v>
      </c>
      <c r="C14" s="140">
        <v>68366</v>
      </c>
      <c r="D14" s="140">
        <v>65747</v>
      </c>
      <c r="E14" s="136" t="s">
        <v>76</v>
      </c>
      <c r="F14" s="143">
        <v>1979</v>
      </c>
      <c r="H14" s="144">
        <v>65747</v>
      </c>
      <c r="I14" s="60"/>
      <c r="J14" s="58"/>
      <c r="L14" s="135"/>
      <c r="M14" s="135"/>
    </row>
    <row r="15" spans="1:14">
      <c r="A15" s="1397"/>
      <c r="B15" s="152" t="s">
        <v>87</v>
      </c>
      <c r="C15" s="140">
        <v>68892</v>
      </c>
      <c r="D15" s="140">
        <v>63299</v>
      </c>
      <c r="E15" s="139"/>
      <c r="F15" s="143">
        <v>1980</v>
      </c>
      <c r="G15" s="139"/>
      <c r="H15" s="144">
        <v>63299</v>
      </c>
      <c r="I15" s="60"/>
      <c r="J15" s="58"/>
      <c r="L15" s="135"/>
      <c r="M15" s="135"/>
    </row>
    <row r="16" spans="1:14">
      <c r="A16" s="1397"/>
      <c r="B16" s="152" t="s">
        <v>88</v>
      </c>
      <c r="C16" s="140">
        <v>69054</v>
      </c>
      <c r="D16" s="140">
        <v>63828</v>
      </c>
      <c r="E16" s="139"/>
      <c r="F16" s="143">
        <v>1981</v>
      </c>
      <c r="G16" s="139"/>
      <c r="H16" s="144">
        <v>63828</v>
      </c>
      <c r="I16" s="60"/>
      <c r="J16" s="58"/>
      <c r="L16" s="135"/>
      <c r="M16" s="135"/>
    </row>
    <row r="17" spans="1:13" ht="12.75" customHeight="1">
      <c r="A17" s="1397"/>
      <c r="B17" s="152" t="s">
        <v>89</v>
      </c>
      <c r="C17" s="140">
        <v>66196</v>
      </c>
      <c r="D17" s="140">
        <v>65022.000000000007</v>
      </c>
      <c r="E17" s="139"/>
      <c r="F17" s="143">
        <v>1982</v>
      </c>
      <c r="G17" s="139"/>
      <c r="H17" s="144">
        <v>65022.000000000007</v>
      </c>
      <c r="I17" s="60"/>
      <c r="J17" s="58"/>
      <c r="L17" s="135"/>
      <c r="M17" s="135"/>
    </row>
    <row r="18" spans="1:13">
      <c r="A18" s="1397"/>
      <c r="B18" s="152" t="s">
        <v>90</v>
      </c>
      <c r="C18" s="140">
        <v>65078</v>
      </c>
      <c r="D18" s="140">
        <v>63454</v>
      </c>
      <c r="F18" s="143">
        <v>1983</v>
      </c>
      <c r="H18" s="144">
        <v>63454</v>
      </c>
      <c r="I18" s="60"/>
      <c r="J18" s="58"/>
      <c r="L18" s="135"/>
      <c r="M18" s="135"/>
    </row>
    <row r="19" spans="1:13">
      <c r="A19" s="1397"/>
      <c r="B19" s="152" t="s">
        <v>91</v>
      </c>
      <c r="C19" s="140">
        <v>65105.999999999993</v>
      </c>
      <c r="D19" s="140">
        <v>62345</v>
      </c>
      <c r="E19" s="138"/>
      <c r="F19" s="143">
        <v>1984</v>
      </c>
      <c r="H19" s="144">
        <v>62345</v>
      </c>
      <c r="I19" s="60"/>
      <c r="J19" s="58"/>
      <c r="L19" s="135"/>
      <c r="M19" s="135"/>
    </row>
    <row r="20" spans="1:13" ht="14.25" customHeight="1">
      <c r="A20" s="1397"/>
      <c r="B20" s="152" t="s">
        <v>92</v>
      </c>
      <c r="C20" s="140">
        <v>66676</v>
      </c>
      <c r="D20" s="140">
        <v>63967</v>
      </c>
      <c r="E20" s="138"/>
      <c r="F20" s="143">
        <v>1985</v>
      </c>
      <c r="H20" s="144">
        <v>63967</v>
      </c>
      <c r="I20" s="60"/>
      <c r="J20" s="58"/>
      <c r="L20" s="135"/>
      <c r="M20" s="135"/>
    </row>
    <row r="21" spans="1:13" ht="14.25" customHeight="1">
      <c r="A21" s="1397"/>
      <c r="B21" s="152" t="s">
        <v>93</v>
      </c>
      <c r="C21" s="140">
        <v>65812</v>
      </c>
      <c r="D21" s="140">
        <v>63467</v>
      </c>
      <c r="F21" s="143">
        <v>1986</v>
      </c>
      <c r="H21" s="144">
        <v>63467</v>
      </c>
      <c r="I21" s="60"/>
      <c r="J21" s="58"/>
      <c r="L21" s="135"/>
      <c r="M21" s="135"/>
    </row>
    <row r="22" spans="1:13">
      <c r="A22" s="1397"/>
      <c r="B22" s="152" t="s">
        <v>94</v>
      </c>
      <c r="C22" s="140">
        <v>66241</v>
      </c>
      <c r="D22" s="140">
        <v>62014</v>
      </c>
      <c r="F22" s="143">
        <v>1987</v>
      </c>
      <c r="H22" s="144">
        <v>62014</v>
      </c>
      <c r="I22" s="60"/>
      <c r="J22" s="58"/>
      <c r="L22" s="135"/>
      <c r="M22" s="135"/>
    </row>
    <row r="23" spans="1:13">
      <c r="A23" s="1397"/>
      <c r="B23" s="152" t="s">
        <v>95</v>
      </c>
      <c r="C23" s="140">
        <v>66212</v>
      </c>
      <c r="D23" s="140">
        <v>61957</v>
      </c>
      <c r="F23" s="143">
        <v>1988</v>
      </c>
      <c r="H23" s="144">
        <v>61957</v>
      </c>
      <c r="I23" s="60"/>
      <c r="J23" s="58"/>
      <c r="L23" s="135"/>
      <c r="M23" s="135"/>
    </row>
    <row r="24" spans="1:13">
      <c r="A24" s="1397"/>
      <c r="B24" s="152" t="s">
        <v>96</v>
      </c>
      <c r="C24" s="140">
        <v>63480</v>
      </c>
      <c r="D24" s="140">
        <v>65016.999999999993</v>
      </c>
      <c r="F24" s="143">
        <v>1989</v>
      </c>
      <c r="H24" s="144">
        <v>63480</v>
      </c>
      <c r="I24" s="60"/>
      <c r="J24" s="58"/>
      <c r="L24" s="135"/>
      <c r="M24" s="135"/>
    </row>
    <row r="25" spans="1:13">
      <c r="A25" s="1397"/>
      <c r="B25" s="152" t="s">
        <v>97</v>
      </c>
      <c r="C25" s="140">
        <v>65973</v>
      </c>
      <c r="D25" s="140">
        <v>61527</v>
      </c>
      <c r="F25" s="143">
        <v>1990</v>
      </c>
      <c r="H25" s="144">
        <v>61527</v>
      </c>
      <c r="I25" s="60"/>
      <c r="J25" s="58"/>
      <c r="L25" s="135"/>
      <c r="M25" s="135"/>
    </row>
    <row r="26" spans="1:13">
      <c r="A26" s="1397"/>
      <c r="B26" s="152" t="s">
        <v>98</v>
      </c>
      <c r="C26" s="140">
        <v>67024</v>
      </c>
      <c r="D26" s="140">
        <v>61041</v>
      </c>
      <c r="F26" s="143">
        <v>1991</v>
      </c>
      <c r="H26" s="144">
        <v>61041</v>
      </c>
      <c r="I26" s="60"/>
      <c r="J26" s="58"/>
      <c r="L26" s="135"/>
      <c r="M26" s="135"/>
    </row>
    <row r="27" spans="1:13">
      <c r="A27" s="1397"/>
      <c r="B27" s="152" t="s">
        <v>99</v>
      </c>
      <c r="C27" s="140">
        <v>65789</v>
      </c>
      <c r="D27" s="140">
        <v>60937</v>
      </c>
      <c r="F27" s="143">
        <v>1992</v>
      </c>
      <c r="H27" s="144">
        <v>60937</v>
      </c>
      <c r="I27" s="60"/>
      <c r="J27" s="58"/>
      <c r="L27" s="135"/>
      <c r="M27" s="135"/>
    </row>
    <row r="28" spans="1:13">
      <c r="A28" s="1397"/>
      <c r="B28" s="152" t="s">
        <v>100</v>
      </c>
      <c r="C28" s="140">
        <v>63337</v>
      </c>
      <c r="D28" s="140">
        <v>64049.000000000007</v>
      </c>
      <c r="F28" s="143">
        <v>1993</v>
      </c>
      <c r="H28" s="144">
        <v>63337</v>
      </c>
      <c r="I28" s="60"/>
      <c r="J28" s="58"/>
      <c r="L28" s="135"/>
      <c r="M28" s="135"/>
    </row>
    <row r="29" spans="1:13">
      <c r="A29" s="1397"/>
      <c r="B29" s="152" t="s">
        <v>101</v>
      </c>
      <c r="C29" s="140">
        <v>61656</v>
      </c>
      <c r="D29" s="140">
        <v>59328</v>
      </c>
      <c r="F29" s="143">
        <v>1994</v>
      </c>
      <c r="H29" s="144">
        <v>59328</v>
      </c>
      <c r="I29" s="60"/>
      <c r="J29" s="58"/>
      <c r="L29" s="135"/>
      <c r="M29" s="135"/>
    </row>
    <row r="30" spans="1:13">
      <c r="A30" s="1397"/>
      <c r="B30" s="152" t="s">
        <v>102</v>
      </c>
      <c r="C30" s="140">
        <v>60051</v>
      </c>
      <c r="D30" s="140">
        <v>60500</v>
      </c>
      <c r="F30" s="143">
        <v>1995</v>
      </c>
      <c r="H30" s="144">
        <v>60051</v>
      </c>
      <c r="I30" s="60"/>
      <c r="J30" s="58"/>
      <c r="L30" s="135"/>
      <c r="M30" s="135"/>
    </row>
    <row r="31" spans="1:13">
      <c r="A31" s="1397"/>
      <c r="B31" s="152" t="s">
        <v>103</v>
      </c>
      <c r="C31" s="140">
        <v>59296</v>
      </c>
      <c r="D31" s="140">
        <v>60654</v>
      </c>
      <c r="F31" s="143">
        <v>1996</v>
      </c>
      <c r="H31" s="144">
        <v>59296</v>
      </c>
      <c r="I31" s="60"/>
      <c r="J31" s="58"/>
      <c r="L31" s="135"/>
      <c r="M31" s="135"/>
    </row>
    <row r="32" spans="1:13">
      <c r="A32" s="1397"/>
      <c r="B32" s="152" t="s">
        <v>104</v>
      </c>
      <c r="C32" s="140">
        <v>59440</v>
      </c>
      <c r="D32" s="140">
        <v>59494</v>
      </c>
      <c r="F32" s="143">
        <v>1997</v>
      </c>
      <c r="H32" s="144">
        <v>59440</v>
      </c>
      <c r="I32" s="60"/>
      <c r="J32" s="58"/>
      <c r="L32" s="135"/>
      <c r="M32" s="135"/>
    </row>
    <row r="33" spans="1:13">
      <c r="A33" s="1397"/>
      <c r="B33" s="152" t="s">
        <v>105</v>
      </c>
      <c r="C33" s="140">
        <v>57319</v>
      </c>
      <c r="D33" s="140">
        <v>59164</v>
      </c>
      <c r="F33" s="143">
        <v>1998</v>
      </c>
      <c r="H33" s="144">
        <v>57319</v>
      </c>
      <c r="I33" s="60"/>
      <c r="J33" s="58"/>
      <c r="L33" s="135"/>
      <c r="M33" s="135"/>
    </row>
    <row r="34" spans="1:13">
      <c r="A34" s="1397"/>
      <c r="B34" s="152" t="s">
        <v>106</v>
      </c>
      <c r="C34" s="140">
        <v>55147</v>
      </c>
      <c r="D34" s="140">
        <v>60281</v>
      </c>
      <c r="F34" s="141">
        <v>1999</v>
      </c>
      <c r="H34" s="144">
        <v>55147</v>
      </c>
      <c r="I34" s="60"/>
      <c r="J34" s="58"/>
      <c r="L34" s="135"/>
      <c r="M34" s="135"/>
    </row>
    <row r="35" spans="1:13">
      <c r="A35" s="1397"/>
      <c r="B35" s="152" t="s">
        <v>107</v>
      </c>
      <c r="C35" s="140">
        <v>53076</v>
      </c>
      <c r="D35" s="140">
        <v>57799</v>
      </c>
      <c r="F35" s="141">
        <v>2000</v>
      </c>
      <c r="H35" s="144">
        <v>53076</v>
      </c>
      <c r="I35" s="60"/>
      <c r="J35" s="58"/>
      <c r="L35" s="135"/>
      <c r="M35" s="135"/>
    </row>
    <row r="36" spans="1:13" s="59" customFormat="1">
      <c r="A36" s="1397"/>
      <c r="B36" s="152" t="s">
        <v>108</v>
      </c>
      <c r="C36" s="147">
        <v>52527</v>
      </c>
      <c r="D36" s="147">
        <v>57382</v>
      </c>
      <c r="E36" s="148"/>
      <c r="F36" s="149">
        <v>2001</v>
      </c>
      <c r="G36" s="148"/>
      <c r="H36" s="144">
        <v>52527</v>
      </c>
      <c r="I36" s="60"/>
      <c r="J36" s="60"/>
      <c r="L36" s="150"/>
      <c r="M36" s="150"/>
    </row>
    <row r="37" spans="1:13" s="59" customFormat="1">
      <c r="A37" s="1397"/>
      <c r="B37" s="61" t="s">
        <v>25</v>
      </c>
      <c r="C37" s="60">
        <v>51238</v>
      </c>
      <c r="D37" s="60">
        <v>57305</v>
      </c>
      <c r="E37" s="148"/>
      <c r="F37" s="149">
        <v>2002</v>
      </c>
      <c r="G37" s="148"/>
      <c r="H37" s="149">
        <v>51238</v>
      </c>
      <c r="I37" s="60"/>
      <c r="J37" s="60"/>
    </row>
    <row r="38" spans="1:13" s="59" customFormat="1">
      <c r="A38" s="1397"/>
      <c r="B38" s="61" t="s">
        <v>26</v>
      </c>
      <c r="C38" s="60">
        <v>51794</v>
      </c>
      <c r="D38" s="60">
        <v>58328</v>
      </c>
      <c r="E38" s="148"/>
      <c r="F38" s="149">
        <v>2003</v>
      </c>
      <c r="G38" s="148"/>
      <c r="H38" s="149">
        <v>51794</v>
      </c>
      <c r="I38" s="60"/>
      <c r="J38" s="60"/>
    </row>
    <row r="39" spans="1:13" s="59" customFormat="1">
      <c r="A39" s="1397"/>
      <c r="B39" s="61" t="s">
        <v>27</v>
      </c>
      <c r="C39" s="60">
        <v>53577</v>
      </c>
      <c r="D39" s="60">
        <v>57597</v>
      </c>
      <c r="E39" s="148"/>
      <c r="F39" s="149">
        <v>2004</v>
      </c>
      <c r="G39" s="148"/>
      <c r="H39" s="149">
        <v>53577</v>
      </c>
      <c r="I39" s="60"/>
      <c r="J39" s="60"/>
    </row>
    <row r="40" spans="1:13" s="59" customFormat="1">
      <c r="A40" s="1397"/>
      <c r="B40" s="61" t="s">
        <v>28</v>
      </c>
      <c r="C40" s="60">
        <v>54276</v>
      </c>
      <c r="D40" s="60">
        <v>56544</v>
      </c>
      <c r="E40" s="148"/>
      <c r="F40" s="149">
        <v>2005</v>
      </c>
      <c r="G40" s="148"/>
      <c r="H40" s="149">
        <v>54276</v>
      </c>
      <c r="I40" s="60"/>
      <c r="J40" s="60"/>
    </row>
    <row r="41" spans="1:13" s="59" customFormat="1">
      <c r="A41" s="1397"/>
      <c r="B41" s="61" t="s">
        <v>29</v>
      </c>
      <c r="C41" s="60">
        <v>54965</v>
      </c>
      <c r="D41" s="60">
        <v>55257</v>
      </c>
      <c r="E41" s="148"/>
      <c r="F41" s="149">
        <v>2006</v>
      </c>
      <c r="G41" s="148"/>
      <c r="H41" s="149">
        <v>54965</v>
      </c>
      <c r="I41" s="60"/>
      <c r="J41" s="60"/>
    </row>
    <row r="42" spans="1:13" s="59" customFormat="1">
      <c r="A42" s="1397"/>
      <c r="B42" s="61" t="s">
        <v>30</v>
      </c>
      <c r="C42" s="60">
        <v>56723</v>
      </c>
      <c r="D42" s="60">
        <v>55644</v>
      </c>
      <c r="E42" s="148"/>
      <c r="F42" s="149">
        <v>2007</v>
      </c>
      <c r="G42" s="148"/>
      <c r="H42" s="149">
        <v>55644</v>
      </c>
      <c r="I42" s="60"/>
      <c r="J42" s="60"/>
    </row>
    <row r="43" spans="1:13" s="59" customFormat="1">
      <c r="A43" s="1397"/>
      <c r="B43" s="61" t="s">
        <v>31</v>
      </c>
      <c r="C43" s="60">
        <v>59239</v>
      </c>
      <c r="D43" s="60">
        <v>55297</v>
      </c>
      <c r="E43" s="148"/>
      <c r="F43" s="149">
        <v>2008</v>
      </c>
      <c r="G43" s="148"/>
      <c r="H43" s="149">
        <v>55297</v>
      </c>
      <c r="I43" s="60"/>
      <c r="J43" s="60"/>
    </row>
    <row r="44" spans="1:13" s="59" customFormat="1">
      <c r="A44" s="1397"/>
      <c r="B44" s="61" t="s">
        <v>32</v>
      </c>
      <c r="C44" s="60">
        <v>59330</v>
      </c>
      <c r="D44" s="60">
        <v>54746</v>
      </c>
      <c r="E44" s="148"/>
      <c r="F44" s="149">
        <v>2009</v>
      </c>
      <c r="G44" s="148"/>
      <c r="H44" s="149">
        <v>54746</v>
      </c>
      <c r="I44" s="60"/>
      <c r="J44" s="60"/>
    </row>
    <row r="45" spans="1:13" s="59" customFormat="1">
      <c r="A45" s="1397"/>
      <c r="B45" s="61" t="s">
        <v>33</v>
      </c>
      <c r="C45" s="60">
        <v>58937</v>
      </c>
      <c r="D45" s="60">
        <v>53749</v>
      </c>
      <c r="E45" s="148"/>
      <c r="F45" s="149">
        <v>2010</v>
      </c>
      <c r="G45" s="148"/>
      <c r="H45" s="149">
        <v>53749</v>
      </c>
      <c r="I45" s="60"/>
      <c r="J45" s="60"/>
    </row>
    <row r="46" spans="1:13" s="59" customFormat="1">
      <c r="A46" s="1397"/>
      <c r="B46" s="61" t="s">
        <v>34</v>
      </c>
      <c r="C46" s="60">
        <v>58766</v>
      </c>
      <c r="D46" s="60">
        <v>53955</v>
      </c>
      <c r="E46" s="148"/>
      <c r="F46" s="149">
        <v>2011</v>
      </c>
      <c r="G46" s="148"/>
      <c r="H46" s="149">
        <v>53955</v>
      </c>
      <c r="I46" s="60"/>
      <c r="J46" s="60"/>
    </row>
    <row r="47" spans="1:13" s="59" customFormat="1" ht="10.5" customHeight="1">
      <c r="A47" s="1397"/>
      <c r="B47" s="61" t="s">
        <v>35</v>
      </c>
      <c r="C47" s="60">
        <v>58458</v>
      </c>
      <c r="D47" s="60">
        <v>54235</v>
      </c>
      <c r="E47" s="148"/>
      <c r="F47" s="149">
        <v>2012</v>
      </c>
      <c r="G47" s="148"/>
      <c r="H47" s="149">
        <v>54235</v>
      </c>
      <c r="I47" s="60"/>
      <c r="J47" s="60"/>
    </row>
    <row r="48" spans="1:13" s="59" customFormat="1">
      <c r="A48" s="1397"/>
      <c r="B48" s="61" t="s">
        <v>36</v>
      </c>
      <c r="C48" s="60">
        <v>56843</v>
      </c>
      <c r="D48" s="60">
        <v>55934</v>
      </c>
      <c r="E48" s="148"/>
      <c r="F48" s="149">
        <v>2013</v>
      </c>
      <c r="G48" s="148"/>
      <c r="H48" s="149">
        <v>55934</v>
      </c>
      <c r="I48" s="60"/>
      <c r="J48" s="60"/>
    </row>
    <row r="49" spans="1:10">
      <c r="A49" s="1397"/>
      <c r="B49" s="61" t="s">
        <v>37</v>
      </c>
      <c r="C49" s="58">
        <v>56101</v>
      </c>
      <c r="D49" s="58">
        <v>52584</v>
      </c>
      <c r="F49" s="141">
        <v>2014</v>
      </c>
      <c r="H49" s="141">
        <v>52584</v>
      </c>
      <c r="I49" s="58"/>
      <c r="J49" s="58"/>
    </row>
    <row r="50" spans="1:10">
      <c r="A50" s="1397"/>
      <c r="B50" s="61" t="s">
        <v>38</v>
      </c>
      <c r="C50" s="58">
        <v>55809</v>
      </c>
      <c r="D50" s="58">
        <v>57841</v>
      </c>
      <c r="F50" s="141">
        <v>2015</v>
      </c>
      <c r="H50" s="141">
        <v>55809</v>
      </c>
      <c r="I50" s="58"/>
      <c r="J50" s="58"/>
    </row>
    <row r="51" spans="1:10">
      <c r="A51" s="1397"/>
      <c r="B51" s="61" t="s">
        <v>39</v>
      </c>
      <c r="C51" s="60">
        <v>55256</v>
      </c>
      <c r="D51" s="60">
        <v>56077</v>
      </c>
      <c r="F51" s="141">
        <v>2016</v>
      </c>
      <c r="H51" s="141">
        <v>55256</v>
      </c>
      <c r="I51" s="58"/>
      <c r="J51" s="58"/>
    </row>
    <row r="52" spans="1:10">
      <c r="A52" s="1398"/>
      <c r="B52" s="33" t="s">
        <v>40</v>
      </c>
      <c r="C52" s="66">
        <v>53436</v>
      </c>
      <c r="D52" s="66">
        <v>57246</v>
      </c>
      <c r="F52" s="141">
        <v>2017</v>
      </c>
      <c r="H52" s="141">
        <v>53436</v>
      </c>
      <c r="I52" s="58"/>
      <c r="J52" s="58"/>
    </row>
    <row r="53" spans="1:10" ht="12.75" customHeight="1">
      <c r="A53" s="206" t="s">
        <v>18</v>
      </c>
      <c r="B53" s="30" t="s">
        <v>41</v>
      </c>
      <c r="C53" s="58">
        <v>55452</v>
      </c>
      <c r="D53" s="58">
        <v>55900</v>
      </c>
      <c r="F53" s="141">
        <v>2018</v>
      </c>
      <c r="H53" s="141">
        <v>55452</v>
      </c>
      <c r="I53" s="58"/>
      <c r="J53" s="58"/>
    </row>
    <row r="54" spans="1:10" ht="12.75" customHeight="1">
      <c r="B54" s="30" t="s">
        <v>42</v>
      </c>
      <c r="C54" s="58">
        <v>55892</v>
      </c>
      <c r="D54" s="58">
        <v>56154</v>
      </c>
      <c r="F54" s="141">
        <v>2019</v>
      </c>
      <c r="H54" s="141">
        <v>55892</v>
      </c>
      <c r="I54" s="58"/>
      <c r="J54" s="58"/>
    </row>
    <row r="55" spans="1:10">
      <c r="B55" s="30" t="s">
        <v>43</v>
      </c>
      <c r="C55" s="58">
        <v>56234</v>
      </c>
      <c r="D55" s="58">
        <v>56391</v>
      </c>
      <c r="F55" s="141">
        <v>2020</v>
      </c>
      <c r="H55" s="141">
        <v>56234</v>
      </c>
      <c r="I55" s="58"/>
      <c r="J55" s="58"/>
    </row>
    <row r="56" spans="1:10">
      <c r="B56" s="30" t="s">
        <v>44</v>
      </c>
      <c r="C56" s="58">
        <v>56502</v>
      </c>
      <c r="D56" s="58">
        <v>56637</v>
      </c>
      <c r="F56" s="141">
        <v>2021</v>
      </c>
      <c r="H56" s="141">
        <v>56502</v>
      </c>
      <c r="I56" s="58"/>
      <c r="J56" s="58"/>
    </row>
    <row r="57" spans="1:10">
      <c r="B57" s="30" t="s">
        <v>45</v>
      </c>
      <c r="C57" s="58">
        <v>56723</v>
      </c>
      <c r="D57" s="58">
        <v>56885</v>
      </c>
      <c r="F57" s="141">
        <v>2022</v>
      </c>
      <c r="H57" s="141">
        <v>56723</v>
      </c>
      <c r="I57" s="58"/>
      <c r="J57" s="58"/>
    </row>
    <row r="58" spans="1:10">
      <c r="B58" s="30" t="s">
        <v>46</v>
      </c>
      <c r="C58" s="58">
        <v>56848</v>
      </c>
      <c r="D58" s="58">
        <v>57155</v>
      </c>
      <c r="F58" s="141">
        <v>2023</v>
      </c>
      <c r="H58" s="141">
        <v>56848</v>
      </c>
      <c r="I58" s="58"/>
      <c r="J58" s="58"/>
    </row>
    <row r="59" spans="1:10">
      <c r="B59" s="30" t="s">
        <v>47</v>
      </c>
      <c r="C59" s="58">
        <v>56844</v>
      </c>
      <c r="D59" s="58">
        <v>57437</v>
      </c>
      <c r="F59" s="141">
        <v>2024</v>
      </c>
      <c r="H59" s="141">
        <v>56844</v>
      </c>
      <c r="I59" s="58"/>
      <c r="J59" s="58"/>
    </row>
    <row r="60" spans="1:10">
      <c r="B60" s="30" t="s">
        <v>48</v>
      </c>
      <c r="C60" s="58">
        <v>56744</v>
      </c>
      <c r="D60" s="58">
        <v>57759</v>
      </c>
      <c r="F60" s="141">
        <v>2025</v>
      </c>
      <c r="H60" s="141">
        <v>56744</v>
      </c>
      <c r="I60" s="58"/>
      <c r="J60" s="58"/>
    </row>
    <row r="61" spans="1:10">
      <c r="B61" s="30" t="s">
        <v>49</v>
      </c>
      <c r="C61" s="58">
        <v>56562</v>
      </c>
      <c r="D61" s="58">
        <v>58122</v>
      </c>
      <c r="F61" s="141">
        <v>2026</v>
      </c>
      <c r="H61" s="141">
        <v>56562</v>
      </c>
      <c r="I61" s="58"/>
      <c r="J61" s="58"/>
    </row>
    <row r="62" spans="1:10">
      <c r="B62" s="30" t="s">
        <v>50</v>
      </c>
      <c r="C62" s="58">
        <v>56322</v>
      </c>
      <c r="D62" s="58">
        <v>58532</v>
      </c>
      <c r="F62" s="141">
        <v>2027</v>
      </c>
      <c r="H62" s="141">
        <v>56322</v>
      </c>
      <c r="I62" s="58"/>
      <c r="J62" s="58"/>
    </row>
    <row r="63" spans="1:10">
      <c r="B63" s="30" t="s">
        <v>51</v>
      </c>
      <c r="C63" s="58">
        <v>56042</v>
      </c>
      <c r="D63" s="58">
        <v>58920</v>
      </c>
      <c r="F63" s="141">
        <v>2028</v>
      </c>
      <c r="H63" s="141">
        <v>56042</v>
      </c>
      <c r="I63" s="58"/>
      <c r="J63" s="58"/>
    </row>
    <row r="64" spans="1:10">
      <c r="B64" s="30" t="s">
        <v>52</v>
      </c>
      <c r="C64" s="58">
        <v>55731</v>
      </c>
      <c r="D64" s="58">
        <v>59351</v>
      </c>
      <c r="F64" s="141">
        <v>2029</v>
      </c>
      <c r="H64" s="141">
        <v>55731</v>
      </c>
      <c r="I64" s="58"/>
      <c r="J64" s="58"/>
    </row>
    <row r="65" spans="1:10">
      <c r="B65" s="30" t="s">
        <v>53</v>
      </c>
      <c r="C65" s="58">
        <v>55403</v>
      </c>
      <c r="D65" s="58">
        <v>59818</v>
      </c>
      <c r="F65" s="141">
        <v>2030</v>
      </c>
      <c r="H65" s="141">
        <v>55403</v>
      </c>
      <c r="I65" s="58"/>
      <c r="J65" s="58"/>
    </row>
    <row r="66" spans="1:10">
      <c r="B66" s="30" t="s">
        <v>54</v>
      </c>
      <c r="C66" s="58">
        <v>55088</v>
      </c>
      <c r="D66" s="58">
        <v>60310</v>
      </c>
      <c r="F66" s="141">
        <v>2031</v>
      </c>
      <c r="H66" s="141">
        <v>55088</v>
      </c>
      <c r="I66" s="58"/>
      <c r="J66" s="58"/>
    </row>
    <row r="67" spans="1:10" s="59" customFormat="1">
      <c r="B67" s="61" t="s">
        <v>55</v>
      </c>
      <c r="C67" s="60">
        <v>54807</v>
      </c>
      <c r="D67" s="60">
        <v>60832</v>
      </c>
      <c r="E67" s="148"/>
      <c r="F67" s="149">
        <v>2032</v>
      </c>
      <c r="G67" s="148"/>
      <c r="H67" s="149">
        <v>54807</v>
      </c>
      <c r="I67" s="60"/>
    </row>
    <row r="68" spans="1:10">
      <c r="B68" s="30" t="s">
        <v>56</v>
      </c>
      <c r="C68" s="58">
        <v>54567</v>
      </c>
      <c r="D68" s="58">
        <v>61365</v>
      </c>
      <c r="F68" s="141">
        <v>2033</v>
      </c>
      <c r="H68" s="141">
        <v>54567</v>
      </c>
      <c r="I68" s="58"/>
    </row>
    <row r="69" spans="1:10">
      <c r="B69" s="30" t="s">
        <v>57</v>
      </c>
      <c r="C69" s="58">
        <v>54372</v>
      </c>
      <c r="D69" s="58">
        <v>61923</v>
      </c>
      <c r="F69" s="141">
        <v>2034</v>
      </c>
      <c r="H69" s="141">
        <v>54372</v>
      </c>
      <c r="I69" s="58"/>
    </row>
    <row r="70" spans="1:10">
      <c r="B70" s="30" t="s">
        <v>58</v>
      </c>
      <c r="C70" s="58">
        <v>54264</v>
      </c>
      <c r="D70" s="58">
        <v>62489</v>
      </c>
      <c r="F70" s="141">
        <v>2035</v>
      </c>
      <c r="H70" s="141">
        <v>54264</v>
      </c>
      <c r="I70" s="58"/>
    </row>
    <row r="71" spans="1:10">
      <c r="B71" s="30" t="s">
        <v>59</v>
      </c>
      <c r="C71" s="58">
        <v>54238</v>
      </c>
      <c r="D71" s="58">
        <v>63044</v>
      </c>
      <c r="F71" s="141">
        <v>2036</v>
      </c>
      <c r="H71" s="141">
        <v>54238</v>
      </c>
      <c r="I71" s="58"/>
    </row>
    <row r="72" spans="1:10">
      <c r="B72" s="61" t="s">
        <v>60</v>
      </c>
      <c r="C72" s="58">
        <v>54299</v>
      </c>
      <c r="D72" s="58">
        <v>63595</v>
      </c>
      <c r="F72" s="141">
        <v>2037</v>
      </c>
      <c r="H72" s="141">
        <v>54299</v>
      </c>
      <c r="I72" s="58"/>
    </row>
    <row r="73" spans="1:10">
      <c r="B73" s="61" t="s">
        <v>61</v>
      </c>
      <c r="C73" s="58">
        <v>54440</v>
      </c>
      <c r="D73" s="58">
        <v>64152</v>
      </c>
      <c r="F73" s="141">
        <v>2038</v>
      </c>
      <c r="H73" s="141">
        <v>54440</v>
      </c>
      <c r="I73" s="58"/>
    </row>
    <row r="74" spans="1:10">
      <c r="A74" s="59"/>
      <c r="B74" s="61" t="s">
        <v>62</v>
      </c>
      <c r="C74" s="60">
        <v>54643</v>
      </c>
      <c r="D74" s="60">
        <v>64700</v>
      </c>
      <c r="F74" s="141">
        <v>2039</v>
      </c>
      <c r="H74" s="141">
        <v>54643</v>
      </c>
      <c r="I74" s="58"/>
    </row>
    <row r="75" spans="1:10">
      <c r="A75" s="59"/>
      <c r="B75" s="61" t="s">
        <v>63</v>
      </c>
      <c r="C75" s="60">
        <v>54849</v>
      </c>
      <c r="D75" s="60">
        <v>65229</v>
      </c>
      <c r="F75" s="141">
        <v>2040</v>
      </c>
      <c r="H75" s="141">
        <v>54849</v>
      </c>
      <c r="I75" s="58"/>
    </row>
    <row r="76" spans="1:10" ht="12.75" customHeight="1">
      <c r="A76" s="52"/>
      <c r="B76" s="33" t="s">
        <v>64</v>
      </c>
      <c r="C76" s="66">
        <v>54988</v>
      </c>
      <c r="D76" s="66">
        <v>65756</v>
      </c>
      <c r="F76" s="141">
        <v>2041</v>
      </c>
      <c r="H76" s="141">
        <v>54988</v>
      </c>
      <c r="I76" s="58"/>
    </row>
    <row r="78" spans="1:10" ht="10.5" customHeight="1">
      <c r="A78" s="1377" t="s">
        <v>155</v>
      </c>
      <c r="B78" s="1377"/>
      <c r="C78" s="1377"/>
    </row>
  </sheetData>
  <mergeCells count="6">
    <mergeCell ref="A1:E1"/>
    <mergeCell ref="A3:H3"/>
    <mergeCell ref="A78:C78"/>
    <mergeCell ref="A2:H2"/>
    <mergeCell ref="G1:H1"/>
    <mergeCell ref="A6:A52"/>
  </mergeCells>
  <hyperlinks>
    <hyperlink ref="G1:H1" location="Contents!A1" display="Back to Contents"/>
  </hyperlinks>
  <pageMargins left="0.15748031496062992" right="0.15748031496062992" top="0.98425196850393704" bottom="0.98425196850393704" header="0.51181102362204722" footer="0.51181102362204722"/>
  <pageSetup paperSize="9" scale="37" orientation="landscape" r:id="rId1"/>
  <headerFooter alignWithMargins="0">
    <oddFooter>&amp;L© Crown Copyright 2015</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6"/>
  <sheetViews>
    <sheetView zoomScaleNormal="100" workbookViewId="0">
      <selection sqref="A1:C1"/>
    </sheetView>
  </sheetViews>
  <sheetFormatPr defaultColWidth="9.28515625" defaultRowHeight="15"/>
  <cols>
    <col min="1" max="1" width="26.28515625" style="611" customWidth="1"/>
    <col min="2" max="2" width="17.28515625" style="611" customWidth="1"/>
    <col min="3" max="3" width="16.5703125" style="611" customWidth="1"/>
    <col min="4" max="4" width="16.42578125" style="611" customWidth="1"/>
    <col min="5" max="5" width="3.28515625" style="611" customWidth="1"/>
    <col min="6" max="6" width="18" style="611" customWidth="1"/>
    <col min="7" max="7" width="16.7109375" style="611" customWidth="1"/>
    <col min="8" max="8" width="16.42578125" style="611" customWidth="1"/>
    <col min="9" max="9" width="9.28515625" style="611"/>
    <col min="10" max="11" width="10.85546875" style="617" customWidth="1"/>
    <col min="12" max="12" width="18.42578125" style="617" customWidth="1"/>
    <col min="13" max="13" width="10.85546875" style="617" customWidth="1"/>
    <col min="14" max="16" width="9.28515625" style="611"/>
    <col min="17" max="17" width="26.28515625" style="616" bestFit="1" customWidth="1"/>
    <col min="18" max="18" width="15" style="616" customWidth="1"/>
    <col min="19" max="19" width="19.28515625" style="616" bestFit="1" customWidth="1"/>
    <col min="20" max="20" width="55.5703125" style="616" bestFit="1" customWidth="1"/>
    <col min="21" max="21" width="20.28515625" style="616" bestFit="1" customWidth="1"/>
    <col min="22" max="256" width="9.28515625" style="611"/>
    <col min="257" max="257" width="26.28515625" style="611" customWidth="1"/>
    <col min="258" max="258" width="17.28515625" style="611" customWidth="1"/>
    <col min="259" max="259" width="16.5703125" style="611" customWidth="1"/>
    <col min="260" max="260" width="16.42578125" style="611" customWidth="1"/>
    <col min="261" max="261" width="3.28515625" style="611" customWidth="1"/>
    <col min="262" max="262" width="18" style="611" customWidth="1"/>
    <col min="263" max="263" width="16.7109375" style="611" customWidth="1"/>
    <col min="264" max="264" width="16.42578125" style="611" customWidth="1"/>
    <col min="265" max="272" width="9.28515625" style="611"/>
    <col min="273" max="273" width="26.28515625" style="611" bestFit="1" customWidth="1"/>
    <col min="274" max="274" width="15" style="611" customWidth="1"/>
    <col min="275" max="275" width="19.28515625" style="611" bestFit="1" customWidth="1"/>
    <col min="276" max="276" width="55.5703125" style="611" bestFit="1" customWidth="1"/>
    <col min="277" max="277" width="20.28515625" style="611" bestFit="1" customWidth="1"/>
    <col min="278" max="512" width="9.28515625" style="611"/>
    <col min="513" max="513" width="26.28515625" style="611" customWidth="1"/>
    <col min="514" max="514" width="17.28515625" style="611" customWidth="1"/>
    <col min="515" max="515" width="16.5703125" style="611" customWidth="1"/>
    <col min="516" max="516" width="16.42578125" style="611" customWidth="1"/>
    <col min="517" max="517" width="3.28515625" style="611" customWidth="1"/>
    <col min="518" max="518" width="18" style="611" customWidth="1"/>
    <col min="519" max="519" width="16.7109375" style="611" customWidth="1"/>
    <col min="520" max="520" width="16.42578125" style="611" customWidth="1"/>
    <col min="521" max="528" width="9.28515625" style="611"/>
    <col min="529" max="529" width="26.28515625" style="611" bestFit="1" customWidth="1"/>
    <col min="530" max="530" width="15" style="611" customWidth="1"/>
    <col min="531" max="531" width="19.28515625" style="611" bestFit="1" customWidth="1"/>
    <col min="532" max="532" width="55.5703125" style="611" bestFit="1" customWidth="1"/>
    <col min="533" max="533" width="20.28515625" style="611" bestFit="1" customWidth="1"/>
    <col min="534" max="768" width="9.28515625" style="611"/>
    <col min="769" max="769" width="26.28515625" style="611" customWidth="1"/>
    <col min="770" max="770" width="17.28515625" style="611" customWidth="1"/>
    <col min="771" max="771" width="16.5703125" style="611" customWidth="1"/>
    <col min="772" max="772" width="16.42578125" style="611" customWidth="1"/>
    <col min="773" max="773" width="3.28515625" style="611" customWidth="1"/>
    <col min="774" max="774" width="18" style="611" customWidth="1"/>
    <col min="775" max="775" width="16.7109375" style="611" customWidth="1"/>
    <col min="776" max="776" width="16.42578125" style="611" customWidth="1"/>
    <col min="777" max="784" width="9.28515625" style="611"/>
    <col min="785" max="785" width="26.28515625" style="611" bestFit="1" customWidth="1"/>
    <col min="786" max="786" width="15" style="611" customWidth="1"/>
    <col min="787" max="787" width="19.28515625" style="611" bestFit="1" customWidth="1"/>
    <col min="788" max="788" width="55.5703125" style="611" bestFit="1" customWidth="1"/>
    <col min="789" max="789" width="20.28515625" style="611" bestFit="1" customWidth="1"/>
    <col min="790" max="1024" width="9.28515625" style="611"/>
    <col min="1025" max="1025" width="26.28515625" style="611" customWidth="1"/>
    <col min="1026" max="1026" width="17.28515625" style="611" customWidth="1"/>
    <col min="1027" max="1027" width="16.5703125" style="611" customWidth="1"/>
    <col min="1028" max="1028" width="16.42578125" style="611" customWidth="1"/>
    <col min="1029" max="1029" width="3.28515625" style="611" customWidth="1"/>
    <col min="1030" max="1030" width="18" style="611" customWidth="1"/>
    <col min="1031" max="1031" width="16.7109375" style="611" customWidth="1"/>
    <col min="1032" max="1032" width="16.42578125" style="611" customWidth="1"/>
    <col min="1033" max="1040" width="9.28515625" style="611"/>
    <col min="1041" max="1041" width="26.28515625" style="611" bestFit="1" customWidth="1"/>
    <col min="1042" max="1042" width="15" style="611" customWidth="1"/>
    <col min="1043" max="1043" width="19.28515625" style="611" bestFit="1" customWidth="1"/>
    <col min="1044" max="1044" width="55.5703125" style="611" bestFit="1" customWidth="1"/>
    <col min="1045" max="1045" width="20.28515625" style="611" bestFit="1" customWidth="1"/>
    <col min="1046" max="1280" width="9.28515625" style="611"/>
    <col min="1281" max="1281" width="26.28515625" style="611" customWidth="1"/>
    <col min="1282" max="1282" width="17.28515625" style="611" customWidth="1"/>
    <col min="1283" max="1283" width="16.5703125" style="611" customWidth="1"/>
    <col min="1284" max="1284" width="16.42578125" style="611" customWidth="1"/>
    <col min="1285" max="1285" width="3.28515625" style="611" customWidth="1"/>
    <col min="1286" max="1286" width="18" style="611" customWidth="1"/>
    <col min="1287" max="1287" width="16.7109375" style="611" customWidth="1"/>
    <col min="1288" max="1288" width="16.42578125" style="611" customWidth="1"/>
    <col min="1289" max="1296" width="9.28515625" style="611"/>
    <col min="1297" max="1297" width="26.28515625" style="611" bestFit="1" customWidth="1"/>
    <col min="1298" max="1298" width="15" style="611" customWidth="1"/>
    <col min="1299" max="1299" width="19.28515625" style="611" bestFit="1" customWidth="1"/>
    <col min="1300" max="1300" width="55.5703125" style="611" bestFit="1" customWidth="1"/>
    <col min="1301" max="1301" width="20.28515625" style="611" bestFit="1" customWidth="1"/>
    <col min="1302" max="1536" width="9.28515625" style="611"/>
    <col min="1537" max="1537" width="26.28515625" style="611" customWidth="1"/>
    <col min="1538" max="1538" width="17.28515625" style="611" customWidth="1"/>
    <col min="1539" max="1539" width="16.5703125" style="611" customWidth="1"/>
    <col min="1540" max="1540" width="16.42578125" style="611" customWidth="1"/>
    <col min="1541" max="1541" width="3.28515625" style="611" customWidth="1"/>
    <col min="1542" max="1542" width="18" style="611" customWidth="1"/>
    <col min="1543" max="1543" width="16.7109375" style="611" customWidth="1"/>
    <col min="1544" max="1544" width="16.42578125" style="611" customWidth="1"/>
    <col min="1545" max="1552" width="9.28515625" style="611"/>
    <col min="1553" max="1553" width="26.28515625" style="611" bestFit="1" customWidth="1"/>
    <col min="1554" max="1554" width="15" style="611" customWidth="1"/>
    <col min="1555" max="1555" width="19.28515625" style="611" bestFit="1" customWidth="1"/>
    <col min="1556" max="1556" width="55.5703125" style="611" bestFit="1" customWidth="1"/>
    <col min="1557" max="1557" width="20.28515625" style="611" bestFit="1" customWidth="1"/>
    <col min="1558" max="1792" width="9.28515625" style="611"/>
    <col min="1793" max="1793" width="26.28515625" style="611" customWidth="1"/>
    <col min="1794" max="1794" width="17.28515625" style="611" customWidth="1"/>
    <col min="1795" max="1795" width="16.5703125" style="611" customWidth="1"/>
    <col min="1796" max="1796" width="16.42578125" style="611" customWidth="1"/>
    <col min="1797" max="1797" width="3.28515625" style="611" customWidth="1"/>
    <col min="1798" max="1798" width="18" style="611" customWidth="1"/>
    <col min="1799" max="1799" width="16.7109375" style="611" customWidth="1"/>
    <col min="1800" max="1800" width="16.42578125" style="611" customWidth="1"/>
    <col min="1801" max="1808" width="9.28515625" style="611"/>
    <col min="1809" max="1809" width="26.28515625" style="611" bestFit="1" customWidth="1"/>
    <col min="1810" max="1810" width="15" style="611" customWidth="1"/>
    <col min="1811" max="1811" width="19.28515625" style="611" bestFit="1" customWidth="1"/>
    <col min="1812" max="1812" width="55.5703125" style="611" bestFit="1" customWidth="1"/>
    <col min="1813" max="1813" width="20.28515625" style="611" bestFit="1" customWidth="1"/>
    <col min="1814" max="2048" width="9.28515625" style="611"/>
    <col min="2049" max="2049" width="26.28515625" style="611" customWidth="1"/>
    <col min="2050" max="2050" width="17.28515625" style="611" customWidth="1"/>
    <col min="2051" max="2051" width="16.5703125" style="611" customWidth="1"/>
    <col min="2052" max="2052" width="16.42578125" style="611" customWidth="1"/>
    <col min="2053" max="2053" width="3.28515625" style="611" customWidth="1"/>
    <col min="2054" max="2054" width="18" style="611" customWidth="1"/>
    <col min="2055" max="2055" width="16.7109375" style="611" customWidth="1"/>
    <col min="2056" max="2056" width="16.42578125" style="611" customWidth="1"/>
    <col min="2057" max="2064" width="9.28515625" style="611"/>
    <col min="2065" max="2065" width="26.28515625" style="611" bestFit="1" customWidth="1"/>
    <col min="2066" max="2066" width="15" style="611" customWidth="1"/>
    <col min="2067" max="2067" width="19.28515625" style="611" bestFit="1" customWidth="1"/>
    <col min="2068" max="2068" width="55.5703125" style="611" bestFit="1" customWidth="1"/>
    <col min="2069" max="2069" width="20.28515625" style="611" bestFit="1" customWidth="1"/>
    <col min="2070" max="2304" width="9.28515625" style="611"/>
    <col min="2305" max="2305" width="26.28515625" style="611" customWidth="1"/>
    <col min="2306" max="2306" width="17.28515625" style="611" customWidth="1"/>
    <col min="2307" max="2307" width="16.5703125" style="611" customWidth="1"/>
    <col min="2308" max="2308" width="16.42578125" style="611" customWidth="1"/>
    <col min="2309" max="2309" width="3.28515625" style="611" customWidth="1"/>
    <col min="2310" max="2310" width="18" style="611" customWidth="1"/>
    <col min="2311" max="2311" width="16.7109375" style="611" customWidth="1"/>
    <col min="2312" max="2312" width="16.42578125" style="611" customWidth="1"/>
    <col min="2313" max="2320" width="9.28515625" style="611"/>
    <col min="2321" max="2321" width="26.28515625" style="611" bestFit="1" customWidth="1"/>
    <col min="2322" max="2322" width="15" style="611" customWidth="1"/>
    <col min="2323" max="2323" width="19.28515625" style="611" bestFit="1" customWidth="1"/>
    <col min="2324" max="2324" width="55.5703125" style="611" bestFit="1" customWidth="1"/>
    <col min="2325" max="2325" width="20.28515625" style="611" bestFit="1" customWidth="1"/>
    <col min="2326" max="2560" width="9.28515625" style="611"/>
    <col min="2561" max="2561" width="26.28515625" style="611" customWidth="1"/>
    <col min="2562" max="2562" width="17.28515625" style="611" customWidth="1"/>
    <col min="2563" max="2563" width="16.5703125" style="611" customWidth="1"/>
    <col min="2564" max="2564" width="16.42578125" style="611" customWidth="1"/>
    <col min="2565" max="2565" width="3.28515625" style="611" customWidth="1"/>
    <col min="2566" max="2566" width="18" style="611" customWidth="1"/>
    <col min="2567" max="2567" width="16.7109375" style="611" customWidth="1"/>
    <col min="2568" max="2568" width="16.42578125" style="611" customWidth="1"/>
    <col min="2569" max="2576" width="9.28515625" style="611"/>
    <col min="2577" max="2577" width="26.28515625" style="611" bestFit="1" customWidth="1"/>
    <col min="2578" max="2578" width="15" style="611" customWidth="1"/>
    <col min="2579" max="2579" width="19.28515625" style="611" bestFit="1" customWidth="1"/>
    <col min="2580" max="2580" width="55.5703125" style="611" bestFit="1" customWidth="1"/>
    <col min="2581" max="2581" width="20.28515625" style="611" bestFit="1" customWidth="1"/>
    <col min="2582" max="2816" width="9.28515625" style="611"/>
    <col min="2817" max="2817" width="26.28515625" style="611" customWidth="1"/>
    <col min="2818" max="2818" width="17.28515625" style="611" customWidth="1"/>
    <col min="2819" max="2819" width="16.5703125" style="611" customWidth="1"/>
    <col min="2820" max="2820" width="16.42578125" style="611" customWidth="1"/>
    <col min="2821" max="2821" width="3.28515625" style="611" customWidth="1"/>
    <col min="2822" max="2822" width="18" style="611" customWidth="1"/>
    <col min="2823" max="2823" width="16.7109375" style="611" customWidth="1"/>
    <col min="2824" max="2824" width="16.42578125" style="611" customWidth="1"/>
    <col min="2825" max="2832" width="9.28515625" style="611"/>
    <col min="2833" max="2833" width="26.28515625" style="611" bestFit="1" customWidth="1"/>
    <col min="2834" max="2834" width="15" style="611" customWidth="1"/>
    <col min="2835" max="2835" width="19.28515625" style="611" bestFit="1" customWidth="1"/>
    <col min="2836" max="2836" width="55.5703125" style="611" bestFit="1" customWidth="1"/>
    <col min="2837" max="2837" width="20.28515625" style="611" bestFit="1" customWidth="1"/>
    <col min="2838" max="3072" width="9.28515625" style="611"/>
    <col min="3073" max="3073" width="26.28515625" style="611" customWidth="1"/>
    <col min="3074" max="3074" width="17.28515625" style="611" customWidth="1"/>
    <col min="3075" max="3075" width="16.5703125" style="611" customWidth="1"/>
    <col min="3076" max="3076" width="16.42578125" style="611" customWidth="1"/>
    <col min="3077" max="3077" width="3.28515625" style="611" customWidth="1"/>
    <col min="3078" max="3078" width="18" style="611" customWidth="1"/>
    <col min="3079" max="3079" width="16.7109375" style="611" customWidth="1"/>
    <col min="3080" max="3080" width="16.42578125" style="611" customWidth="1"/>
    <col min="3081" max="3088" width="9.28515625" style="611"/>
    <col min="3089" max="3089" width="26.28515625" style="611" bestFit="1" customWidth="1"/>
    <col min="3090" max="3090" width="15" style="611" customWidth="1"/>
    <col min="3091" max="3091" width="19.28515625" style="611" bestFit="1" customWidth="1"/>
    <col min="3092" max="3092" width="55.5703125" style="611" bestFit="1" customWidth="1"/>
    <col min="3093" max="3093" width="20.28515625" style="611" bestFit="1" customWidth="1"/>
    <col min="3094" max="3328" width="9.28515625" style="611"/>
    <col min="3329" max="3329" width="26.28515625" style="611" customWidth="1"/>
    <col min="3330" max="3330" width="17.28515625" style="611" customWidth="1"/>
    <col min="3331" max="3331" width="16.5703125" style="611" customWidth="1"/>
    <col min="3332" max="3332" width="16.42578125" style="611" customWidth="1"/>
    <col min="3333" max="3333" width="3.28515625" style="611" customWidth="1"/>
    <col min="3334" max="3334" width="18" style="611" customWidth="1"/>
    <col min="3335" max="3335" width="16.7109375" style="611" customWidth="1"/>
    <col min="3336" max="3336" width="16.42578125" style="611" customWidth="1"/>
    <col min="3337" max="3344" width="9.28515625" style="611"/>
    <col min="3345" max="3345" width="26.28515625" style="611" bestFit="1" customWidth="1"/>
    <col min="3346" max="3346" width="15" style="611" customWidth="1"/>
    <col min="3347" max="3347" width="19.28515625" style="611" bestFit="1" customWidth="1"/>
    <col min="3348" max="3348" width="55.5703125" style="611" bestFit="1" customWidth="1"/>
    <col min="3349" max="3349" width="20.28515625" style="611" bestFit="1" customWidth="1"/>
    <col min="3350" max="3584" width="9.28515625" style="611"/>
    <col min="3585" max="3585" width="26.28515625" style="611" customWidth="1"/>
    <col min="3586" max="3586" width="17.28515625" style="611" customWidth="1"/>
    <col min="3587" max="3587" width="16.5703125" style="611" customWidth="1"/>
    <col min="3588" max="3588" width="16.42578125" style="611" customWidth="1"/>
    <col min="3589" max="3589" width="3.28515625" style="611" customWidth="1"/>
    <col min="3590" max="3590" width="18" style="611" customWidth="1"/>
    <col min="3591" max="3591" width="16.7109375" style="611" customWidth="1"/>
    <col min="3592" max="3592" width="16.42578125" style="611" customWidth="1"/>
    <col min="3593" max="3600" width="9.28515625" style="611"/>
    <col min="3601" max="3601" width="26.28515625" style="611" bestFit="1" customWidth="1"/>
    <col min="3602" max="3602" width="15" style="611" customWidth="1"/>
    <col min="3603" max="3603" width="19.28515625" style="611" bestFit="1" customWidth="1"/>
    <col min="3604" max="3604" width="55.5703125" style="611" bestFit="1" customWidth="1"/>
    <col min="3605" max="3605" width="20.28515625" style="611" bestFit="1" customWidth="1"/>
    <col min="3606" max="3840" width="9.28515625" style="611"/>
    <col min="3841" max="3841" width="26.28515625" style="611" customWidth="1"/>
    <col min="3842" max="3842" width="17.28515625" style="611" customWidth="1"/>
    <col min="3843" max="3843" width="16.5703125" style="611" customWidth="1"/>
    <col min="3844" max="3844" width="16.42578125" style="611" customWidth="1"/>
    <col min="3845" max="3845" width="3.28515625" style="611" customWidth="1"/>
    <col min="3846" max="3846" width="18" style="611" customWidth="1"/>
    <col min="3847" max="3847" width="16.7109375" style="611" customWidth="1"/>
    <col min="3848" max="3848" width="16.42578125" style="611" customWidth="1"/>
    <col min="3849" max="3856" width="9.28515625" style="611"/>
    <col min="3857" max="3857" width="26.28515625" style="611" bestFit="1" customWidth="1"/>
    <col min="3858" max="3858" width="15" style="611" customWidth="1"/>
    <col min="3859" max="3859" width="19.28515625" style="611" bestFit="1" customWidth="1"/>
    <col min="3860" max="3860" width="55.5703125" style="611" bestFit="1" customWidth="1"/>
    <col min="3861" max="3861" width="20.28515625" style="611" bestFit="1" customWidth="1"/>
    <col min="3862" max="4096" width="9.28515625" style="611"/>
    <col min="4097" max="4097" width="26.28515625" style="611" customWidth="1"/>
    <col min="4098" max="4098" width="17.28515625" style="611" customWidth="1"/>
    <col min="4099" max="4099" width="16.5703125" style="611" customWidth="1"/>
    <col min="4100" max="4100" width="16.42578125" style="611" customWidth="1"/>
    <col min="4101" max="4101" width="3.28515625" style="611" customWidth="1"/>
    <col min="4102" max="4102" width="18" style="611" customWidth="1"/>
    <col min="4103" max="4103" width="16.7109375" style="611" customWidth="1"/>
    <col min="4104" max="4104" width="16.42578125" style="611" customWidth="1"/>
    <col min="4105" max="4112" width="9.28515625" style="611"/>
    <col min="4113" max="4113" width="26.28515625" style="611" bestFit="1" customWidth="1"/>
    <col min="4114" max="4114" width="15" style="611" customWidth="1"/>
    <col min="4115" max="4115" width="19.28515625" style="611" bestFit="1" customWidth="1"/>
    <col min="4116" max="4116" width="55.5703125" style="611" bestFit="1" customWidth="1"/>
    <col min="4117" max="4117" width="20.28515625" style="611" bestFit="1" customWidth="1"/>
    <col min="4118" max="4352" width="9.28515625" style="611"/>
    <col min="4353" max="4353" width="26.28515625" style="611" customWidth="1"/>
    <col min="4354" max="4354" width="17.28515625" style="611" customWidth="1"/>
    <col min="4355" max="4355" width="16.5703125" style="611" customWidth="1"/>
    <col min="4356" max="4356" width="16.42578125" style="611" customWidth="1"/>
    <col min="4357" max="4357" width="3.28515625" style="611" customWidth="1"/>
    <col min="4358" max="4358" width="18" style="611" customWidth="1"/>
    <col min="4359" max="4359" width="16.7109375" style="611" customWidth="1"/>
    <col min="4360" max="4360" width="16.42578125" style="611" customWidth="1"/>
    <col min="4361" max="4368" width="9.28515625" style="611"/>
    <col min="4369" max="4369" width="26.28515625" style="611" bestFit="1" customWidth="1"/>
    <col min="4370" max="4370" width="15" style="611" customWidth="1"/>
    <col min="4371" max="4371" width="19.28515625" style="611" bestFit="1" customWidth="1"/>
    <col min="4372" max="4372" width="55.5703125" style="611" bestFit="1" customWidth="1"/>
    <col min="4373" max="4373" width="20.28515625" style="611" bestFit="1" customWidth="1"/>
    <col min="4374" max="4608" width="9.28515625" style="611"/>
    <col min="4609" max="4609" width="26.28515625" style="611" customWidth="1"/>
    <col min="4610" max="4610" width="17.28515625" style="611" customWidth="1"/>
    <col min="4611" max="4611" width="16.5703125" style="611" customWidth="1"/>
    <col min="4612" max="4612" width="16.42578125" style="611" customWidth="1"/>
    <col min="4613" max="4613" width="3.28515625" style="611" customWidth="1"/>
    <col min="4614" max="4614" width="18" style="611" customWidth="1"/>
    <col min="4615" max="4615" width="16.7109375" style="611" customWidth="1"/>
    <col min="4616" max="4616" width="16.42578125" style="611" customWidth="1"/>
    <col min="4617" max="4624" width="9.28515625" style="611"/>
    <col min="4625" max="4625" width="26.28515625" style="611" bestFit="1" customWidth="1"/>
    <col min="4626" max="4626" width="15" style="611" customWidth="1"/>
    <col min="4627" max="4627" width="19.28515625" style="611" bestFit="1" customWidth="1"/>
    <col min="4628" max="4628" width="55.5703125" style="611" bestFit="1" customWidth="1"/>
    <col min="4629" max="4629" width="20.28515625" style="611" bestFit="1" customWidth="1"/>
    <col min="4630" max="4864" width="9.28515625" style="611"/>
    <col min="4865" max="4865" width="26.28515625" style="611" customWidth="1"/>
    <col min="4866" max="4866" width="17.28515625" style="611" customWidth="1"/>
    <col min="4867" max="4867" width="16.5703125" style="611" customWidth="1"/>
    <col min="4868" max="4868" width="16.42578125" style="611" customWidth="1"/>
    <col min="4869" max="4869" width="3.28515625" style="611" customWidth="1"/>
    <col min="4870" max="4870" width="18" style="611" customWidth="1"/>
    <col min="4871" max="4871" width="16.7109375" style="611" customWidth="1"/>
    <col min="4872" max="4872" width="16.42578125" style="611" customWidth="1"/>
    <col min="4873" max="4880" width="9.28515625" style="611"/>
    <col min="4881" max="4881" width="26.28515625" style="611" bestFit="1" customWidth="1"/>
    <col min="4882" max="4882" width="15" style="611" customWidth="1"/>
    <col min="4883" max="4883" width="19.28515625" style="611" bestFit="1" customWidth="1"/>
    <col min="4884" max="4884" width="55.5703125" style="611" bestFit="1" customWidth="1"/>
    <col min="4885" max="4885" width="20.28515625" style="611" bestFit="1" customWidth="1"/>
    <col min="4886" max="5120" width="9.28515625" style="611"/>
    <col min="5121" max="5121" width="26.28515625" style="611" customWidth="1"/>
    <col min="5122" max="5122" width="17.28515625" style="611" customWidth="1"/>
    <col min="5123" max="5123" width="16.5703125" style="611" customWidth="1"/>
    <col min="5124" max="5124" width="16.42578125" style="611" customWidth="1"/>
    <col min="5125" max="5125" width="3.28515625" style="611" customWidth="1"/>
    <col min="5126" max="5126" width="18" style="611" customWidth="1"/>
    <col min="5127" max="5127" width="16.7109375" style="611" customWidth="1"/>
    <col min="5128" max="5128" width="16.42578125" style="611" customWidth="1"/>
    <col min="5129" max="5136" width="9.28515625" style="611"/>
    <col min="5137" max="5137" width="26.28515625" style="611" bestFit="1" customWidth="1"/>
    <col min="5138" max="5138" width="15" style="611" customWidth="1"/>
    <col min="5139" max="5139" width="19.28515625" style="611" bestFit="1" customWidth="1"/>
    <col min="5140" max="5140" width="55.5703125" style="611" bestFit="1" customWidth="1"/>
    <col min="5141" max="5141" width="20.28515625" style="611" bestFit="1" customWidth="1"/>
    <col min="5142" max="5376" width="9.28515625" style="611"/>
    <col min="5377" max="5377" width="26.28515625" style="611" customWidth="1"/>
    <col min="5378" max="5378" width="17.28515625" style="611" customWidth="1"/>
    <col min="5379" max="5379" width="16.5703125" style="611" customWidth="1"/>
    <col min="5380" max="5380" width="16.42578125" style="611" customWidth="1"/>
    <col min="5381" max="5381" width="3.28515625" style="611" customWidth="1"/>
    <col min="5382" max="5382" width="18" style="611" customWidth="1"/>
    <col min="5383" max="5383" width="16.7109375" style="611" customWidth="1"/>
    <col min="5384" max="5384" width="16.42578125" style="611" customWidth="1"/>
    <col min="5385" max="5392" width="9.28515625" style="611"/>
    <col min="5393" max="5393" width="26.28515625" style="611" bestFit="1" customWidth="1"/>
    <col min="5394" max="5394" width="15" style="611" customWidth="1"/>
    <col min="5395" max="5395" width="19.28515625" style="611" bestFit="1" customWidth="1"/>
    <col min="5396" max="5396" width="55.5703125" style="611" bestFit="1" customWidth="1"/>
    <col min="5397" max="5397" width="20.28515625" style="611" bestFit="1" customWidth="1"/>
    <col min="5398" max="5632" width="9.28515625" style="611"/>
    <col min="5633" max="5633" width="26.28515625" style="611" customWidth="1"/>
    <col min="5634" max="5634" width="17.28515625" style="611" customWidth="1"/>
    <col min="5635" max="5635" width="16.5703125" style="611" customWidth="1"/>
    <col min="5636" max="5636" width="16.42578125" style="611" customWidth="1"/>
    <col min="5637" max="5637" width="3.28515625" style="611" customWidth="1"/>
    <col min="5638" max="5638" width="18" style="611" customWidth="1"/>
    <col min="5639" max="5639" width="16.7109375" style="611" customWidth="1"/>
    <col min="5640" max="5640" width="16.42578125" style="611" customWidth="1"/>
    <col min="5641" max="5648" width="9.28515625" style="611"/>
    <col min="5649" max="5649" width="26.28515625" style="611" bestFit="1" customWidth="1"/>
    <col min="5650" max="5650" width="15" style="611" customWidth="1"/>
    <col min="5651" max="5651" width="19.28515625" style="611" bestFit="1" customWidth="1"/>
    <col min="5652" max="5652" width="55.5703125" style="611" bestFit="1" customWidth="1"/>
    <col min="5653" max="5653" width="20.28515625" style="611" bestFit="1" customWidth="1"/>
    <col min="5654" max="5888" width="9.28515625" style="611"/>
    <col min="5889" max="5889" width="26.28515625" style="611" customWidth="1"/>
    <col min="5890" max="5890" width="17.28515625" style="611" customWidth="1"/>
    <col min="5891" max="5891" width="16.5703125" style="611" customWidth="1"/>
    <col min="5892" max="5892" width="16.42578125" style="611" customWidth="1"/>
    <col min="5893" max="5893" width="3.28515625" style="611" customWidth="1"/>
    <col min="5894" max="5894" width="18" style="611" customWidth="1"/>
    <col min="5895" max="5895" width="16.7109375" style="611" customWidth="1"/>
    <col min="5896" max="5896" width="16.42578125" style="611" customWidth="1"/>
    <col min="5897" max="5904" width="9.28515625" style="611"/>
    <col min="5905" max="5905" width="26.28515625" style="611" bestFit="1" customWidth="1"/>
    <col min="5906" max="5906" width="15" style="611" customWidth="1"/>
    <col min="5907" max="5907" width="19.28515625" style="611" bestFit="1" customWidth="1"/>
    <col min="5908" max="5908" width="55.5703125" style="611" bestFit="1" customWidth="1"/>
    <col min="5909" max="5909" width="20.28515625" style="611" bestFit="1" customWidth="1"/>
    <col min="5910" max="6144" width="9.28515625" style="611"/>
    <col min="6145" max="6145" width="26.28515625" style="611" customWidth="1"/>
    <col min="6146" max="6146" width="17.28515625" style="611" customWidth="1"/>
    <col min="6147" max="6147" width="16.5703125" style="611" customWidth="1"/>
    <col min="6148" max="6148" width="16.42578125" style="611" customWidth="1"/>
    <col min="6149" max="6149" width="3.28515625" style="611" customWidth="1"/>
    <col min="6150" max="6150" width="18" style="611" customWidth="1"/>
    <col min="6151" max="6151" width="16.7109375" style="611" customWidth="1"/>
    <col min="6152" max="6152" width="16.42578125" style="611" customWidth="1"/>
    <col min="6153" max="6160" width="9.28515625" style="611"/>
    <col min="6161" max="6161" width="26.28515625" style="611" bestFit="1" customWidth="1"/>
    <col min="6162" max="6162" width="15" style="611" customWidth="1"/>
    <col min="6163" max="6163" width="19.28515625" style="611" bestFit="1" customWidth="1"/>
    <col min="6164" max="6164" width="55.5703125" style="611" bestFit="1" customWidth="1"/>
    <col min="6165" max="6165" width="20.28515625" style="611" bestFit="1" customWidth="1"/>
    <col min="6166" max="6400" width="9.28515625" style="611"/>
    <col min="6401" max="6401" width="26.28515625" style="611" customWidth="1"/>
    <col min="6402" max="6402" width="17.28515625" style="611" customWidth="1"/>
    <col min="6403" max="6403" width="16.5703125" style="611" customWidth="1"/>
    <col min="6404" max="6404" width="16.42578125" style="611" customWidth="1"/>
    <col min="6405" max="6405" width="3.28515625" style="611" customWidth="1"/>
    <col min="6406" max="6406" width="18" style="611" customWidth="1"/>
    <col min="6407" max="6407" width="16.7109375" style="611" customWidth="1"/>
    <col min="6408" max="6408" width="16.42578125" style="611" customWidth="1"/>
    <col min="6409" max="6416" width="9.28515625" style="611"/>
    <col min="6417" max="6417" width="26.28515625" style="611" bestFit="1" customWidth="1"/>
    <col min="6418" max="6418" width="15" style="611" customWidth="1"/>
    <col min="6419" max="6419" width="19.28515625" style="611" bestFit="1" customWidth="1"/>
    <col min="6420" max="6420" width="55.5703125" style="611" bestFit="1" customWidth="1"/>
    <col min="6421" max="6421" width="20.28515625" style="611" bestFit="1" customWidth="1"/>
    <col min="6422" max="6656" width="9.28515625" style="611"/>
    <col min="6657" max="6657" width="26.28515625" style="611" customWidth="1"/>
    <col min="6658" max="6658" width="17.28515625" style="611" customWidth="1"/>
    <col min="6659" max="6659" width="16.5703125" style="611" customWidth="1"/>
    <col min="6660" max="6660" width="16.42578125" style="611" customWidth="1"/>
    <col min="6661" max="6661" width="3.28515625" style="611" customWidth="1"/>
    <col min="6662" max="6662" width="18" style="611" customWidth="1"/>
    <col min="6663" max="6663" width="16.7109375" style="611" customWidth="1"/>
    <col min="6664" max="6664" width="16.42578125" style="611" customWidth="1"/>
    <col min="6665" max="6672" width="9.28515625" style="611"/>
    <col min="6673" max="6673" width="26.28515625" style="611" bestFit="1" customWidth="1"/>
    <col min="6674" max="6674" width="15" style="611" customWidth="1"/>
    <col min="6675" max="6675" width="19.28515625" style="611" bestFit="1" customWidth="1"/>
    <col min="6676" max="6676" width="55.5703125" style="611" bestFit="1" customWidth="1"/>
    <col min="6677" max="6677" width="20.28515625" style="611" bestFit="1" customWidth="1"/>
    <col min="6678" max="6912" width="9.28515625" style="611"/>
    <col min="6913" max="6913" width="26.28515625" style="611" customWidth="1"/>
    <col min="6914" max="6914" width="17.28515625" style="611" customWidth="1"/>
    <col min="6915" max="6915" width="16.5703125" style="611" customWidth="1"/>
    <col min="6916" max="6916" width="16.42578125" style="611" customWidth="1"/>
    <col min="6917" max="6917" width="3.28515625" style="611" customWidth="1"/>
    <col min="6918" max="6918" width="18" style="611" customWidth="1"/>
    <col min="6919" max="6919" width="16.7109375" style="611" customWidth="1"/>
    <col min="6920" max="6920" width="16.42578125" style="611" customWidth="1"/>
    <col min="6921" max="6928" width="9.28515625" style="611"/>
    <col min="6929" max="6929" width="26.28515625" style="611" bestFit="1" customWidth="1"/>
    <col min="6930" max="6930" width="15" style="611" customWidth="1"/>
    <col min="6931" max="6931" width="19.28515625" style="611" bestFit="1" customWidth="1"/>
    <col min="6932" max="6932" width="55.5703125" style="611" bestFit="1" customWidth="1"/>
    <col min="6933" max="6933" width="20.28515625" style="611" bestFit="1" customWidth="1"/>
    <col min="6934" max="7168" width="9.28515625" style="611"/>
    <col min="7169" max="7169" width="26.28515625" style="611" customWidth="1"/>
    <col min="7170" max="7170" width="17.28515625" style="611" customWidth="1"/>
    <col min="7171" max="7171" width="16.5703125" style="611" customWidth="1"/>
    <col min="7172" max="7172" width="16.42578125" style="611" customWidth="1"/>
    <col min="7173" max="7173" width="3.28515625" style="611" customWidth="1"/>
    <col min="7174" max="7174" width="18" style="611" customWidth="1"/>
    <col min="7175" max="7175" width="16.7109375" style="611" customWidth="1"/>
    <col min="7176" max="7176" width="16.42578125" style="611" customWidth="1"/>
    <col min="7177" max="7184" width="9.28515625" style="611"/>
    <col min="7185" max="7185" width="26.28515625" style="611" bestFit="1" customWidth="1"/>
    <col min="7186" max="7186" width="15" style="611" customWidth="1"/>
    <col min="7187" max="7187" width="19.28515625" style="611" bestFit="1" customWidth="1"/>
    <col min="7188" max="7188" width="55.5703125" style="611" bestFit="1" customWidth="1"/>
    <col min="7189" max="7189" width="20.28515625" style="611" bestFit="1" customWidth="1"/>
    <col min="7190" max="7424" width="9.28515625" style="611"/>
    <col min="7425" max="7425" width="26.28515625" style="611" customWidth="1"/>
    <col min="7426" max="7426" width="17.28515625" style="611" customWidth="1"/>
    <col min="7427" max="7427" width="16.5703125" style="611" customWidth="1"/>
    <col min="7428" max="7428" width="16.42578125" style="611" customWidth="1"/>
    <col min="7429" max="7429" width="3.28515625" style="611" customWidth="1"/>
    <col min="7430" max="7430" width="18" style="611" customWidth="1"/>
    <col min="7431" max="7431" width="16.7109375" style="611" customWidth="1"/>
    <col min="7432" max="7432" width="16.42578125" style="611" customWidth="1"/>
    <col min="7433" max="7440" width="9.28515625" style="611"/>
    <col min="7441" max="7441" width="26.28515625" style="611" bestFit="1" customWidth="1"/>
    <col min="7442" max="7442" width="15" style="611" customWidth="1"/>
    <col min="7443" max="7443" width="19.28515625" style="611" bestFit="1" customWidth="1"/>
    <col min="7444" max="7444" width="55.5703125" style="611" bestFit="1" customWidth="1"/>
    <col min="7445" max="7445" width="20.28515625" style="611" bestFit="1" customWidth="1"/>
    <col min="7446" max="7680" width="9.28515625" style="611"/>
    <col min="7681" max="7681" width="26.28515625" style="611" customWidth="1"/>
    <col min="7682" max="7682" width="17.28515625" style="611" customWidth="1"/>
    <col min="7683" max="7683" width="16.5703125" style="611" customWidth="1"/>
    <col min="7684" max="7684" width="16.42578125" style="611" customWidth="1"/>
    <col min="7685" max="7685" width="3.28515625" style="611" customWidth="1"/>
    <col min="7686" max="7686" width="18" style="611" customWidth="1"/>
    <col min="7687" max="7687" width="16.7109375" style="611" customWidth="1"/>
    <col min="7688" max="7688" width="16.42578125" style="611" customWidth="1"/>
    <col min="7689" max="7696" width="9.28515625" style="611"/>
    <col min="7697" max="7697" width="26.28515625" style="611" bestFit="1" customWidth="1"/>
    <col min="7698" max="7698" width="15" style="611" customWidth="1"/>
    <col min="7699" max="7699" width="19.28515625" style="611" bestFit="1" customWidth="1"/>
    <col min="7700" max="7700" width="55.5703125" style="611" bestFit="1" customWidth="1"/>
    <col min="7701" max="7701" width="20.28515625" style="611" bestFit="1" customWidth="1"/>
    <col min="7702" max="7936" width="9.28515625" style="611"/>
    <col min="7937" max="7937" width="26.28515625" style="611" customWidth="1"/>
    <col min="7938" max="7938" width="17.28515625" style="611" customWidth="1"/>
    <col min="7939" max="7939" width="16.5703125" style="611" customWidth="1"/>
    <col min="7940" max="7940" width="16.42578125" style="611" customWidth="1"/>
    <col min="7941" max="7941" width="3.28515625" style="611" customWidth="1"/>
    <col min="7942" max="7942" width="18" style="611" customWidth="1"/>
    <col min="7943" max="7943" width="16.7109375" style="611" customWidth="1"/>
    <col min="7944" max="7944" width="16.42578125" style="611" customWidth="1"/>
    <col min="7945" max="7952" width="9.28515625" style="611"/>
    <col min="7953" max="7953" width="26.28515625" style="611" bestFit="1" customWidth="1"/>
    <col min="7954" max="7954" width="15" style="611" customWidth="1"/>
    <col min="7955" max="7955" width="19.28515625" style="611" bestFit="1" customWidth="1"/>
    <col min="7956" max="7956" width="55.5703125" style="611" bestFit="1" customWidth="1"/>
    <col min="7957" max="7957" width="20.28515625" style="611" bestFit="1" customWidth="1"/>
    <col min="7958" max="8192" width="9.28515625" style="611"/>
    <col min="8193" max="8193" width="26.28515625" style="611" customWidth="1"/>
    <col min="8194" max="8194" width="17.28515625" style="611" customWidth="1"/>
    <col min="8195" max="8195" width="16.5703125" style="611" customWidth="1"/>
    <col min="8196" max="8196" width="16.42578125" style="611" customWidth="1"/>
    <col min="8197" max="8197" width="3.28515625" style="611" customWidth="1"/>
    <col min="8198" max="8198" width="18" style="611" customWidth="1"/>
    <col min="8199" max="8199" width="16.7109375" style="611" customWidth="1"/>
    <col min="8200" max="8200" width="16.42578125" style="611" customWidth="1"/>
    <col min="8201" max="8208" width="9.28515625" style="611"/>
    <col min="8209" max="8209" width="26.28515625" style="611" bestFit="1" customWidth="1"/>
    <col min="8210" max="8210" width="15" style="611" customWidth="1"/>
    <col min="8211" max="8211" width="19.28515625" style="611" bestFit="1" customWidth="1"/>
    <col min="8212" max="8212" width="55.5703125" style="611" bestFit="1" customWidth="1"/>
    <col min="8213" max="8213" width="20.28515625" style="611" bestFit="1" customWidth="1"/>
    <col min="8214" max="8448" width="9.28515625" style="611"/>
    <col min="8449" max="8449" width="26.28515625" style="611" customWidth="1"/>
    <col min="8450" max="8450" width="17.28515625" style="611" customWidth="1"/>
    <col min="8451" max="8451" width="16.5703125" style="611" customWidth="1"/>
    <col min="8452" max="8452" width="16.42578125" style="611" customWidth="1"/>
    <col min="8453" max="8453" width="3.28515625" style="611" customWidth="1"/>
    <col min="8454" max="8454" width="18" style="611" customWidth="1"/>
    <col min="8455" max="8455" width="16.7109375" style="611" customWidth="1"/>
    <col min="8456" max="8456" width="16.42578125" style="611" customWidth="1"/>
    <col min="8457" max="8464" width="9.28515625" style="611"/>
    <col min="8465" max="8465" width="26.28515625" style="611" bestFit="1" customWidth="1"/>
    <col min="8466" max="8466" width="15" style="611" customWidth="1"/>
    <col min="8467" max="8467" width="19.28515625" style="611" bestFit="1" customWidth="1"/>
    <col min="8468" max="8468" width="55.5703125" style="611" bestFit="1" customWidth="1"/>
    <col min="8469" max="8469" width="20.28515625" style="611" bestFit="1" customWidth="1"/>
    <col min="8470" max="8704" width="9.28515625" style="611"/>
    <col min="8705" max="8705" width="26.28515625" style="611" customWidth="1"/>
    <col min="8706" max="8706" width="17.28515625" style="611" customWidth="1"/>
    <col min="8707" max="8707" width="16.5703125" style="611" customWidth="1"/>
    <col min="8708" max="8708" width="16.42578125" style="611" customWidth="1"/>
    <col min="8709" max="8709" width="3.28515625" style="611" customWidth="1"/>
    <col min="8710" max="8710" width="18" style="611" customWidth="1"/>
    <col min="8711" max="8711" width="16.7109375" style="611" customWidth="1"/>
    <col min="8712" max="8712" width="16.42578125" style="611" customWidth="1"/>
    <col min="8713" max="8720" width="9.28515625" style="611"/>
    <col min="8721" max="8721" width="26.28515625" style="611" bestFit="1" customWidth="1"/>
    <col min="8722" max="8722" width="15" style="611" customWidth="1"/>
    <col min="8723" max="8723" width="19.28515625" style="611" bestFit="1" customWidth="1"/>
    <col min="8724" max="8724" width="55.5703125" style="611" bestFit="1" customWidth="1"/>
    <col min="8725" max="8725" width="20.28515625" style="611" bestFit="1" customWidth="1"/>
    <col min="8726" max="8960" width="9.28515625" style="611"/>
    <col min="8961" max="8961" width="26.28515625" style="611" customWidth="1"/>
    <col min="8962" max="8962" width="17.28515625" style="611" customWidth="1"/>
    <col min="8963" max="8963" width="16.5703125" style="611" customWidth="1"/>
    <col min="8964" max="8964" width="16.42578125" style="611" customWidth="1"/>
    <col min="8965" max="8965" width="3.28515625" style="611" customWidth="1"/>
    <col min="8966" max="8966" width="18" style="611" customWidth="1"/>
    <col min="8967" max="8967" width="16.7109375" style="611" customWidth="1"/>
    <col min="8968" max="8968" width="16.42578125" style="611" customWidth="1"/>
    <col min="8969" max="8976" width="9.28515625" style="611"/>
    <col min="8977" max="8977" width="26.28515625" style="611" bestFit="1" customWidth="1"/>
    <col min="8978" max="8978" width="15" style="611" customWidth="1"/>
    <col min="8979" max="8979" width="19.28515625" style="611" bestFit="1" customWidth="1"/>
    <col min="8980" max="8980" width="55.5703125" style="611" bestFit="1" customWidth="1"/>
    <col min="8981" max="8981" width="20.28515625" style="611" bestFit="1" customWidth="1"/>
    <col min="8982" max="9216" width="9.28515625" style="611"/>
    <col min="9217" max="9217" width="26.28515625" style="611" customWidth="1"/>
    <col min="9218" max="9218" width="17.28515625" style="611" customWidth="1"/>
    <col min="9219" max="9219" width="16.5703125" style="611" customWidth="1"/>
    <col min="9220" max="9220" width="16.42578125" style="611" customWidth="1"/>
    <col min="9221" max="9221" width="3.28515625" style="611" customWidth="1"/>
    <col min="9222" max="9222" width="18" style="611" customWidth="1"/>
    <col min="9223" max="9223" width="16.7109375" style="611" customWidth="1"/>
    <col min="9224" max="9224" width="16.42578125" style="611" customWidth="1"/>
    <col min="9225" max="9232" width="9.28515625" style="611"/>
    <col min="9233" max="9233" width="26.28515625" style="611" bestFit="1" customWidth="1"/>
    <col min="9234" max="9234" width="15" style="611" customWidth="1"/>
    <col min="9235" max="9235" width="19.28515625" style="611" bestFit="1" customWidth="1"/>
    <col min="9236" max="9236" width="55.5703125" style="611" bestFit="1" customWidth="1"/>
    <col min="9237" max="9237" width="20.28515625" style="611" bestFit="1" customWidth="1"/>
    <col min="9238" max="9472" width="9.28515625" style="611"/>
    <col min="9473" max="9473" width="26.28515625" style="611" customWidth="1"/>
    <col min="9474" max="9474" width="17.28515625" style="611" customWidth="1"/>
    <col min="9475" max="9475" width="16.5703125" style="611" customWidth="1"/>
    <col min="9476" max="9476" width="16.42578125" style="611" customWidth="1"/>
    <col min="9477" max="9477" width="3.28515625" style="611" customWidth="1"/>
    <col min="9478" max="9478" width="18" style="611" customWidth="1"/>
    <col min="9479" max="9479" width="16.7109375" style="611" customWidth="1"/>
    <col min="9480" max="9480" width="16.42578125" style="611" customWidth="1"/>
    <col min="9481" max="9488" width="9.28515625" style="611"/>
    <col min="9489" max="9489" width="26.28515625" style="611" bestFit="1" customWidth="1"/>
    <col min="9490" max="9490" width="15" style="611" customWidth="1"/>
    <col min="9491" max="9491" width="19.28515625" style="611" bestFit="1" customWidth="1"/>
    <col min="9492" max="9492" width="55.5703125" style="611" bestFit="1" customWidth="1"/>
    <col min="9493" max="9493" width="20.28515625" style="611" bestFit="1" customWidth="1"/>
    <col min="9494" max="9728" width="9.28515625" style="611"/>
    <col min="9729" max="9729" width="26.28515625" style="611" customWidth="1"/>
    <col min="9730" max="9730" width="17.28515625" style="611" customWidth="1"/>
    <col min="9731" max="9731" width="16.5703125" style="611" customWidth="1"/>
    <col min="9732" max="9732" width="16.42578125" style="611" customWidth="1"/>
    <col min="9733" max="9733" width="3.28515625" style="611" customWidth="1"/>
    <col min="9734" max="9734" width="18" style="611" customWidth="1"/>
    <col min="9735" max="9735" width="16.7109375" style="611" customWidth="1"/>
    <col min="9736" max="9736" width="16.42578125" style="611" customWidth="1"/>
    <col min="9737" max="9744" width="9.28515625" style="611"/>
    <col min="9745" max="9745" width="26.28515625" style="611" bestFit="1" customWidth="1"/>
    <col min="9746" max="9746" width="15" style="611" customWidth="1"/>
    <col min="9747" max="9747" width="19.28515625" style="611" bestFit="1" customWidth="1"/>
    <col min="9748" max="9748" width="55.5703125" style="611" bestFit="1" customWidth="1"/>
    <col min="9749" max="9749" width="20.28515625" style="611" bestFit="1" customWidth="1"/>
    <col min="9750" max="9984" width="9.28515625" style="611"/>
    <col min="9985" max="9985" width="26.28515625" style="611" customWidth="1"/>
    <col min="9986" max="9986" width="17.28515625" style="611" customWidth="1"/>
    <col min="9987" max="9987" width="16.5703125" style="611" customWidth="1"/>
    <col min="9988" max="9988" width="16.42578125" style="611" customWidth="1"/>
    <col min="9989" max="9989" width="3.28515625" style="611" customWidth="1"/>
    <col min="9990" max="9990" width="18" style="611" customWidth="1"/>
    <col min="9991" max="9991" width="16.7109375" style="611" customWidth="1"/>
    <col min="9992" max="9992" width="16.42578125" style="611" customWidth="1"/>
    <col min="9993" max="10000" width="9.28515625" style="611"/>
    <col min="10001" max="10001" width="26.28515625" style="611" bestFit="1" customWidth="1"/>
    <col min="10002" max="10002" width="15" style="611" customWidth="1"/>
    <col min="10003" max="10003" width="19.28515625" style="611" bestFit="1" customWidth="1"/>
    <col min="10004" max="10004" width="55.5703125" style="611" bestFit="1" customWidth="1"/>
    <col min="10005" max="10005" width="20.28515625" style="611" bestFit="1" customWidth="1"/>
    <col min="10006" max="10240" width="9.28515625" style="611"/>
    <col min="10241" max="10241" width="26.28515625" style="611" customWidth="1"/>
    <col min="10242" max="10242" width="17.28515625" style="611" customWidth="1"/>
    <col min="10243" max="10243" width="16.5703125" style="611" customWidth="1"/>
    <col min="10244" max="10244" width="16.42578125" style="611" customWidth="1"/>
    <col min="10245" max="10245" width="3.28515625" style="611" customWidth="1"/>
    <col min="10246" max="10246" width="18" style="611" customWidth="1"/>
    <col min="10247" max="10247" width="16.7109375" style="611" customWidth="1"/>
    <col min="10248" max="10248" width="16.42578125" style="611" customWidth="1"/>
    <col min="10249" max="10256" width="9.28515625" style="611"/>
    <col min="10257" max="10257" width="26.28515625" style="611" bestFit="1" customWidth="1"/>
    <col min="10258" max="10258" width="15" style="611" customWidth="1"/>
    <col min="10259" max="10259" width="19.28515625" style="611" bestFit="1" customWidth="1"/>
    <col min="10260" max="10260" width="55.5703125" style="611" bestFit="1" customWidth="1"/>
    <col min="10261" max="10261" width="20.28515625" style="611" bestFit="1" customWidth="1"/>
    <col min="10262" max="10496" width="9.28515625" style="611"/>
    <col min="10497" max="10497" width="26.28515625" style="611" customWidth="1"/>
    <col min="10498" max="10498" width="17.28515625" style="611" customWidth="1"/>
    <col min="10499" max="10499" width="16.5703125" style="611" customWidth="1"/>
    <col min="10500" max="10500" width="16.42578125" style="611" customWidth="1"/>
    <col min="10501" max="10501" width="3.28515625" style="611" customWidth="1"/>
    <col min="10502" max="10502" width="18" style="611" customWidth="1"/>
    <col min="10503" max="10503" width="16.7109375" style="611" customWidth="1"/>
    <col min="10504" max="10504" width="16.42578125" style="611" customWidth="1"/>
    <col min="10505" max="10512" width="9.28515625" style="611"/>
    <col min="10513" max="10513" width="26.28515625" style="611" bestFit="1" customWidth="1"/>
    <col min="10514" max="10514" width="15" style="611" customWidth="1"/>
    <col min="10515" max="10515" width="19.28515625" style="611" bestFit="1" customWidth="1"/>
    <col min="10516" max="10516" width="55.5703125" style="611" bestFit="1" customWidth="1"/>
    <col min="10517" max="10517" width="20.28515625" style="611" bestFit="1" customWidth="1"/>
    <col min="10518" max="10752" width="9.28515625" style="611"/>
    <col min="10753" max="10753" width="26.28515625" style="611" customWidth="1"/>
    <col min="10754" max="10754" width="17.28515625" style="611" customWidth="1"/>
    <col min="10755" max="10755" width="16.5703125" style="611" customWidth="1"/>
    <col min="10756" max="10756" width="16.42578125" style="611" customWidth="1"/>
    <col min="10757" max="10757" width="3.28515625" style="611" customWidth="1"/>
    <col min="10758" max="10758" width="18" style="611" customWidth="1"/>
    <col min="10759" max="10759" width="16.7109375" style="611" customWidth="1"/>
    <col min="10760" max="10760" width="16.42578125" style="611" customWidth="1"/>
    <col min="10761" max="10768" width="9.28515625" style="611"/>
    <col min="10769" max="10769" width="26.28515625" style="611" bestFit="1" customWidth="1"/>
    <col min="10770" max="10770" width="15" style="611" customWidth="1"/>
    <col min="10771" max="10771" width="19.28515625" style="611" bestFit="1" customWidth="1"/>
    <col min="10772" max="10772" width="55.5703125" style="611" bestFit="1" customWidth="1"/>
    <col min="10773" max="10773" width="20.28515625" style="611" bestFit="1" customWidth="1"/>
    <col min="10774" max="11008" width="9.28515625" style="611"/>
    <col min="11009" max="11009" width="26.28515625" style="611" customWidth="1"/>
    <col min="11010" max="11010" width="17.28515625" style="611" customWidth="1"/>
    <col min="11011" max="11011" width="16.5703125" style="611" customWidth="1"/>
    <col min="11012" max="11012" width="16.42578125" style="611" customWidth="1"/>
    <col min="11013" max="11013" width="3.28515625" style="611" customWidth="1"/>
    <col min="11014" max="11014" width="18" style="611" customWidth="1"/>
    <col min="11015" max="11015" width="16.7109375" style="611" customWidth="1"/>
    <col min="11016" max="11016" width="16.42578125" style="611" customWidth="1"/>
    <col min="11017" max="11024" width="9.28515625" style="611"/>
    <col min="11025" max="11025" width="26.28515625" style="611" bestFit="1" customWidth="1"/>
    <col min="11026" max="11026" width="15" style="611" customWidth="1"/>
    <col min="11027" max="11027" width="19.28515625" style="611" bestFit="1" customWidth="1"/>
    <col min="11028" max="11028" width="55.5703125" style="611" bestFit="1" customWidth="1"/>
    <col min="11029" max="11029" width="20.28515625" style="611" bestFit="1" customWidth="1"/>
    <col min="11030" max="11264" width="9.28515625" style="611"/>
    <col min="11265" max="11265" width="26.28515625" style="611" customWidth="1"/>
    <col min="11266" max="11266" width="17.28515625" style="611" customWidth="1"/>
    <col min="11267" max="11267" width="16.5703125" style="611" customWidth="1"/>
    <col min="11268" max="11268" width="16.42578125" style="611" customWidth="1"/>
    <col min="11269" max="11269" width="3.28515625" style="611" customWidth="1"/>
    <col min="11270" max="11270" width="18" style="611" customWidth="1"/>
    <col min="11271" max="11271" width="16.7109375" style="611" customWidth="1"/>
    <col min="11272" max="11272" width="16.42578125" style="611" customWidth="1"/>
    <col min="11273" max="11280" width="9.28515625" style="611"/>
    <col min="11281" max="11281" width="26.28515625" style="611" bestFit="1" customWidth="1"/>
    <col min="11282" max="11282" width="15" style="611" customWidth="1"/>
    <col min="11283" max="11283" width="19.28515625" style="611" bestFit="1" customWidth="1"/>
    <col min="11284" max="11284" width="55.5703125" style="611" bestFit="1" customWidth="1"/>
    <col min="11285" max="11285" width="20.28515625" style="611" bestFit="1" customWidth="1"/>
    <col min="11286" max="11520" width="9.28515625" style="611"/>
    <col min="11521" max="11521" width="26.28515625" style="611" customWidth="1"/>
    <col min="11522" max="11522" width="17.28515625" style="611" customWidth="1"/>
    <col min="11523" max="11523" width="16.5703125" style="611" customWidth="1"/>
    <col min="11524" max="11524" width="16.42578125" style="611" customWidth="1"/>
    <col min="11525" max="11525" width="3.28515625" style="611" customWidth="1"/>
    <col min="11526" max="11526" width="18" style="611" customWidth="1"/>
    <col min="11527" max="11527" width="16.7109375" style="611" customWidth="1"/>
    <col min="11528" max="11528" width="16.42578125" style="611" customWidth="1"/>
    <col min="11529" max="11536" width="9.28515625" style="611"/>
    <col min="11537" max="11537" width="26.28515625" style="611" bestFit="1" customWidth="1"/>
    <col min="11538" max="11538" width="15" style="611" customWidth="1"/>
    <col min="11539" max="11539" width="19.28515625" style="611" bestFit="1" customWidth="1"/>
    <col min="11540" max="11540" width="55.5703125" style="611" bestFit="1" customWidth="1"/>
    <col min="11541" max="11541" width="20.28515625" style="611" bestFit="1" customWidth="1"/>
    <col min="11542" max="11776" width="9.28515625" style="611"/>
    <col min="11777" max="11777" width="26.28515625" style="611" customWidth="1"/>
    <col min="11778" max="11778" width="17.28515625" style="611" customWidth="1"/>
    <col min="11779" max="11779" width="16.5703125" style="611" customWidth="1"/>
    <col min="11780" max="11780" width="16.42578125" style="611" customWidth="1"/>
    <col min="11781" max="11781" width="3.28515625" style="611" customWidth="1"/>
    <col min="11782" max="11782" width="18" style="611" customWidth="1"/>
    <col min="11783" max="11783" width="16.7109375" style="611" customWidth="1"/>
    <col min="11784" max="11784" width="16.42578125" style="611" customWidth="1"/>
    <col min="11785" max="11792" width="9.28515625" style="611"/>
    <col min="11793" max="11793" width="26.28515625" style="611" bestFit="1" customWidth="1"/>
    <col min="11794" max="11794" width="15" style="611" customWidth="1"/>
    <col min="11795" max="11795" width="19.28515625" style="611" bestFit="1" customWidth="1"/>
    <col min="11796" max="11796" width="55.5703125" style="611" bestFit="1" customWidth="1"/>
    <col min="11797" max="11797" width="20.28515625" style="611" bestFit="1" customWidth="1"/>
    <col min="11798" max="12032" width="9.28515625" style="611"/>
    <col min="12033" max="12033" width="26.28515625" style="611" customWidth="1"/>
    <col min="12034" max="12034" width="17.28515625" style="611" customWidth="1"/>
    <col min="12035" max="12035" width="16.5703125" style="611" customWidth="1"/>
    <col min="12036" max="12036" width="16.42578125" style="611" customWidth="1"/>
    <col min="12037" max="12037" width="3.28515625" style="611" customWidth="1"/>
    <col min="12038" max="12038" width="18" style="611" customWidth="1"/>
    <col min="12039" max="12039" width="16.7109375" style="611" customWidth="1"/>
    <col min="12040" max="12040" width="16.42578125" style="611" customWidth="1"/>
    <col min="12041" max="12048" width="9.28515625" style="611"/>
    <col min="12049" max="12049" width="26.28515625" style="611" bestFit="1" customWidth="1"/>
    <col min="12050" max="12050" width="15" style="611" customWidth="1"/>
    <col min="12051" max="12051" width="19.28515625" style="611" bestFit="1" customWidth="1"/>
    <col min="12052" max="12052" width="55.5703125" style="611" bestFit="1" customWidth="1"/>
    <col min="12053" max="12053" width="20.28515625" style="611" bestFit="1" customWidth="1"/>
    <col min="12054" max="12288" width="9.28515625" style="611"/>
    <col min="12289" max="12289" width="26.28515625" style="611" customWidth="1"/>
    <col min="12290" max="12290" width="17.28515625" style="611" customWidth="1"/>
    <col min="12291" max="12291" width="16.5703125" style="611" customWidth="1"/>
    <col min="12292" max="12292" width="16.42578125" style="611" customWidth="1"/>
    <col min="12293" max="12293" width="3.28515625" style="611" customWidth="1"/>
    <col min="12294" max="12294" width="18" style="611" customWidth="1"/>
    <col min="12295" max="12295" width="16.7109375" style="611" customWidth="1"/>
    <col min="12296" max="12296" width="16.42578125" style="611" customWidth="1"/>
    <col min="12297" max="12304" width="9.28515625" style="611"/>
    <col min="12305" max="12305" width="26.28515625" style="611" bestFit="1" customWidth="1"/>
    <col min="12306" max="12306" width="15" style="611" customWidth="1"/>
    <col min="12307" max="12307" width="19.28515625" style="611" bestFit="1" customWidth="1"/>
    <col min="12308" max="12308" width="55.5703125" style="611" bestFit="1" customWidth="1"/>
    <col min="12309" max="12309" width="20.28515625" style="611" bestFit="1" customWidth="1"/>
    <col min="12310" max="12544" width="9.28515625" style="611"/>
    <col min="12545" max="12545" width="26.28515625" style="611" customWidth="1"/>
    <col min="12546" max="12546" width="17.28515625" style="611" customWidth="1"/>
    <col min="12547" max="12547" width="16.5703125" style="611" customWidth="1"/>
    <col min="12548" max="12548" width="16.42578125" style="611" customWidth="1"/>
    <col min="12549" max="12549" width="3.28515625" style="611" customWidth="1"/>
    <col min="12550" max="12550" width="18" style="611" customWidth="1"/>
    <col min="12551" max="12551" width="16.7109375" style="611" customWidth="1"/>
    <col min="12552" max="12552" width="16.42578125" style="611" customWidth="1"/>
    <col min="12553" max="12560" width="9.28515625" style="611"/>
    <col min="12561" max="12561" width="26.28515625" style="611" bestFit="1" customWidth="1"/>
    <col min="12562" max="12562" width="15" style="611" customWidth="1"/>
    <col min="12563" max="12563" width="19.28515625" style="611" bestFit="1" customWidth="1"/>
    <col min="12564" max="12564" width="55.5703125" style="611" bestFit="1" customWidth="1"/>
    <col min="12565" max="12565" width="20.28515625" style="611" bestFit="1" customWidth="1"/>
    <col min="12566" max="12800" width="9.28515625" style="611"/>
    <col min="12801" max="12801" width="26.28515625" style="611" customWidth="1"/>
    <col min="12802" max="12802" width="17.28515625" style="611" customWidth="1"/>
    <col min="12803" max="12803" width="16.5703125" style="611" customWidth="1"/>
    <col min="12804" max="12804" width="16.42578125" style="611" customWidth="1"/>
    <col min="12805" max="12805" width="3.28515625" style="611" customWidth="1"/>
    <col min="12806" max="12806" width="18" style="611" customWidth="1"/>
    <col min="12807" max="12807" width="16.7109375" style="611" customWidth="1"/>
    <col min="12808" max="12808" width="16.42578125" style="611" customWidth="1"/>
    <col min="12809" max="12816" width="9.28515625" style="611"/>
    <col min="12817" max="12817" width="26.28515625" style="611" bestFit="1" customWidth="1"/>
    <col min="12818" max="12818" width="15" style="611" customWidth="1"/>
    <col min="12819" max="12819" width="19.28515625" style="611" bestFit="1" customWidth="1"/>
    <col min="12820" max="12820" width="55.5703125" style="611" bestFit="1" customWidth="1"/>
    <col min="12821" max="12821" width="20.28515625" style="611" bestFit="1" customWidth="1"/>
    <col min="12822" max="13056" width="9.28515625" style="611"/>
    <col min="13057" max="13057" width="26.28515625" style="611" customWidth="1"/>
    <col min="13058" max="13058" width="17.28515625" style="611" customWidth="1"/>
    <col min="13059" max="13059" width="16.5703125" style="611" customWidth="1"/>
    <col min="13060" max="13060" width="16.42578125" style="611" customWidth="1"/>
    <col min="13061" max="13061" width="3.28515625" style="611" customWidth="1"/>
    <col min="13062" max="13062" width="18" style="611" customWidth="1"/>
    <col min="13063" max="13063" width="16.7109375" style="611" customWidth="1"/>
    <col min="13064" max="13064" width="16.42578125" style="611" customWidth="1"/>
    <col min="13065" max="13072" width="9.28515625" style="611"/>
    <col min="13073" max="13073" width="26.28515625" style="611" bestFit="1" customWidth="1"/>
    <col min="13074" max="13074" width="15" style="611" customWidth="1"/>
    <col min="13075" max="13075" width="19.28515625" style="611" bestFit="1" customWidth="1"/>
    <col min="13076" max="13076" width="55.5703125" style="611" bestFit="1" customWidth="1"/>
    <col min="13077" max="13077" width="20.28515625" style="611" bestFit="1" customWidth="1"/>
    <col min="13078" max="13312" width="9.28515625" style="611"/>
    <col min="13313" max="13313" width="26.28515625" style="611" customWidth="1"/>
    <col min="13314" max="13314" width="17.28515625" style="611" customWidth="1"/>
    <col min="13315" max="13315" width="16.5703125" style="611" customWidth="1"/>
    <col min="13316" max="13316" width="16.42578125" style="611" customWidth="1"/>
    <col min="13317" max="13317" width="3.28515625" style="611" customWidth="1"/>
    <col min="13318" max="13318" width="18" style="611" customWidth="1"/>
    <col min="13319" max="13319" width="16.7109375" style="611" customWidth="1"/>
    <col min="13320" max="13320" width="16.42578125" style="611" customWidth="1"/>
    <col min="13321" max="13328" width="9.28515625" style="611"/>
    <col min="13329" max="13329" width="26.28515625" style="611" bestFit="1" customWidth="1"/>
    <col min="13330" max="13330" width="15" style="611" customWidth="1"/>
    <col min="13331" max="13331" width="19.28515625" style="611" bestFit="1" customWidth="1"/>
    <col min="13332" max="13332" width="55.5703125" style="611" bestFit="1" customWidth="1"/>
    <col min="13333" max="13333" width="20.28515625" style="611" bestFit="1" customWidth="1"/>
    <col min="13334" max="13568" width="9.28515625" style="611"/>
    <col min="13569" max="13569" width="26.28515625" style="611" customWidth="1"/>
    <col min="13570" max="13570" width="17.28515625" style="611" customWidth="1"/>
    <col min="13571" max="13571" width="16.5703125" style="611" customWidth="1"/>
    <col min="13572" max="13572" width="16.42578125" style="611" customWidth="1"/>
    <col min="13573" max="13573" width="3.28515625" style="611" customWidth="1"/>
    <col min="13574" max="13574" width="18" style="611" customWidth="1"/>
    <col min="13575" max="13575" width="16.7109375" style="611" customWidth="1"/>
    <col min="13576" max="13576" width="16.42578125" style="611" customWidth="1"/>
    <col min="13577" max="13584" width="9.28515625" style="611"/>
    <col min="13585" max="13585" width="26.28515625" style="611" bestFit="1" customWidth="1"/>
    <col min="13586" max="13586" width="15" style="611" customWidth="1"/>
    <col min="13587" max="13587" width="19.28515625" style="611" bestFit="1" customWidth="1"/>
    <col min="13588" max="13588" width="55.5703125" style="611" bestFit="1" customWidth="1"/>
    <col min="13589" max="13589" width="20.28515625" style="611" bestFit="1" customWidth="1"/>
    <col min="13590" max="13824" width="9.28515625" style="611"/>
    <col min="13825" max="13825" width="26.28515625" style="611" customWidth="1"/>
    <col min="13826" max="13826" width="17.28515625" style="611" customWidth="1"/>
    <col min="13827" max="13827" width="16.5703125" style="611" customWidth="1"/>
    <col min="13828" max="13828" width="16.42578125" style="611" customWidth="1"/>
    <col min="13829" max="13829" width="3.28515625" style="611" customWidth="1"/>
    <col min="13830" max="13830" width="18" style="611" customWidth="1"/>
    <col min="13831" max="13831" width="16.7109375" style="611" customWidth="1"/>
    <col min="13832" max="13832" width="16.42578125" style="611" customWidth="1"/>
    <col min="13833" max="13840" width="9.28515625" style="611"/>
    <col min="13841" max="13841" width="26.28515625" style="611" bestFit="1" customWidth="1"/>
    <col min="13842" max="13842" width="15" style="611" customWidth="1"/>
    <col min="13843" max="13843" width="19.28515625" style="611" bestFit="1" customWidth="1"/>
    <col min="13844" max="13844" width="55.5703125" style="611" bestFit="1" customWidth="1"/>
    <col min="13845" max="13845" width="20.28515625" style="611" bestFit="1" customWidth="1"/>
    <col min="13846" max="14080" width="9.28515625" style="611"/>
    <col min="14081" max="14081" width="26.28515625" style="611" customWidth="1"/>
    <col min="14082" max="14082" width="17.28515625" style="611" customWidth="1"/>
    <col min="14083" max="14083" width="16.5703125" style="611" customWidth="1"/>
    <col min="14084" max="14084" width="16.42578125" style="611" customWidth="1"/>
    <col min="14085" max="14085" width="3.28515625" style="611" customWidth="1"/>
    <col min="14086" max="14086" width="18" style="611" customWidth="1"/>
    <col min="14087" max="14087" width="16.7109375" style="611" customWidth="1"/>
    <col min="14088" max="14088" width="16.42578125" style="611" customWidth="1"/>
    <col min="14089" max="14096" width="9.28515625" style="611"/>
    <col min="14097" max="14097" width="26.28515625" style="611" bestFit="1" customWidth="1"/>
    <col min="14098" max="14098" width="15" style="611" customWidth="1"/>
    <col min="14099" max="14099" width="19.28515625" style="611" bestFit="1" customWidth="1"/>
    <col min="14100" max="14100" width="55.5703125" style="611" bestFit="1" customWidth="1"/>
    <col min="14101" max="14101" width="20.28515625" style="611" bestFit="1" customWidth="1"/>
    <col min="14102" max="14336" width="9.28515625" style="611"/>
    <col min="14337" max="14337" width="26.28515625" style="611" customWidth="1"/>
    <col min="14338" max="14338" width="17.28515625" style="611" customWidth="1"/>
    <col min="14339" max="14339" width="16.5703125" style="611" customWidth="1"/>
    <col min="14340" max="14340" width="16.42578125" style="611" customWidth="1"/>
    <col min="14341" max="14341" width="3.28515625" style="611" customWidth="1"/>
    <col min="14342" max="14342" width="18" style="611" customWidth="1"/>
    <col min="14343" max="14343" width="16.7109375" style="611" customWidth="1"/>
    <col min="14344" max="14344" width="16.42578125" style="611" customWidth="1"/>
    <col min="14345" max="14352" width="9.28515625" style="611"/>
    <col min="14353" max="14353" width="26.28515625" style="611" bestFit="1" customWidth="1"/>
    <col min="14354" max="14354" width="15" style="611" customWidth="1"/>
    <col min="14355" max="14355" width="19.28515625" style="611" bestFit="1" customWidth="1"/>
    <col min="14356" max="14356" width="55.5703125" style="611" bestFit="1" customWidth="1"/>
    <col min="14357" max="14357" width="20.28515625" style="611" bestFit="1" customWidth="1"/>
    <col min="14358" max="14592" width="9.28515625" style="611"/>
    <col min="14593" max="14593" width="26.28515625" style="611" customWidth="1"/>
    <col min="14594" max="14594" width="17.28515625" style="611" customWidth="1"/>
    <col min="14595" max="14595" width="16.5703125" style="611" customWidth="1"/>
    <col min="14596" max="14596" width="16.42578125" style="611" customWidth="1"/>
    <col min="14597" max="14597" width="3.28515625" style="611" customWidth="1"/>
    <col min="14598" max="14598" width="18" style="611" customWidth="1"/>
    <col min="14599" max="14599" width="16.7109375" style="611" customWidth="1"/>
    <col min="14600" max="14600" width="16.42578125" style="611" customWidth="1"/>
    <col min="14601" max="14608" width="9.28515625" style="611"/>
    <col min="14609" max="14609" width="26.28515625" style="611" bestFit="1" customWidth="1"/>
    <col min="14610" max="14610" width="15" style="611" customWidth="1"/>
    <col min="14611" max="14611" width="19.28515625" style="611" bestFit="1" customWidth="1"/>
    <col min="14612" max="14612" width="55.5703125" style="611" bestFit="1" customWidth="1"/>
    <col min="14613" max="14613" width="20.28515625" style="611" bestFit="1" customWidth="1"/>
    <col min="14614" max="14848" width="9.28515625" style="611"/>
    <col min="14849" max="14849" width="26.28515625" style="611" customWidth="1"/>
    <col min="14850" max="14850" width="17.28515625" style="611" customWidth="1"/>
    <col min="14851" max="14851" width="16.5703125" style="611" customWidth="1"/>
    <col min="14852" max="14852" width="16.42578125" style="611" customWidth="1"/>
    <col min="14853" max="14853" width="3.28515625" style="611" customWidth="1"/>
    <col min="14854" max="14854" width="18" style="611" customWidth="1"/>
    <col min="14855" max="14855" width="16.7109375" style="611" customWidth="1"/>
    <col min="14856" max="14856" width="16.42578125" style="611" customWidth="1"/>
    <col min="14857" max="14864" width="9.28515625" style="611"/>
    <col min="14865" max="14865" width="26.28515625" style="611" bestFit="1" customWidth="1"/>
    <col min="14866" max="14866" width="15" style="611" customWidth="1"/>
    <col min="14867" max="14867" width="19.28515625" style="611" bestFit="1" customWidth="1"/>
    <col min="14868" max="14868" width="55.5703125" style="611" bestFit="1" customWidth="1"/>
    <col min="14869" max="14869" width="20.28515625" style="611" bestFit="1" customWidth="1"/>
    <col min="14870" max="15104" width="9.28515625" style="611"/>
    <col min="15105" max="15105" width="26.28515625" style="611" customWidth="1"/>
    <col min="15106" max="15106" width="17.28515625" style="611" customWidth="1"/>
    <col min="15107" max="15107" width="16.5703125" style="611" customWidth="1"/>
    <col min="15108" max="15108" width="16.42578125" style="611" customWidth="1"/>
    <col min="15109" max="15109" width="3.28515625" style="611" customWidth="1"/>
    <col min="15110" max="15110" width="18" style="611" customWidth="1"/>
    <col min="15111" max="15111" width="16.7109375" style="611" customWidth="1"/>
    <col min="15112" max="15112" width="16.42578125" style="611" customWidth="1"/>
    <col min="15113" max="15120" width="9.28515625" style="611"/>
    <col min="15121" max="15121" width="26.28515625" style="611" bestFit="1" customWidth="1"/>
    <col min="15122" max="15122" width="15" style="611" customWidth="1"/>
    <col min="15123" max="15123" width="19.28515625" style="611" bestFit="1" customWidth="1"/>
    <col min="15124" max="15124" width="55.5703125" style="611" bestFit="1" customWidth="1"/>
    <col min="15125" max="15125" width="20.28515625" style="611" bestFit="1" customWidth="1"/>
    <col min="15126" max="15360" width="9.28515625" style="611"/>
    <col min="15361" max="15361" width="26.28515625" style="611" customWidth="1"/>
    <col min="15362" max="15362" width="17.28515625" style="611" customWidth="1"/>
    <col min="15363" max="15363" width="16.5703125" style="611" customWidth="1"/>
    <col min="15364" max="15364" width="16.42578125" style="611" customWidth="1"/>
    <col min="15365" max="15365" width="3.28515625" style="611" customWidth="1"/>
    <col min="15366" max="15366" width="18" style="611" customWidth="1"/>
    <col min="15367" max="15367" width="16.7109375" style="611" customWidth="1"/>
    <col min="15368" max="15368" width="16.42578125" style="611" customWidth="1"/>
    <col min="15369" max="15376" width="9.28515625" style="611"/>
    <col min="15377" max="15377" width="26.28515625" style="611" bestFit="1" customWidth="1"/>
    <col min="15378" max="15378" width="15" style="611" customWidth="1"/>
    <col min="15379" max="15379" width="19.28515625" style="611" bestFit="1" customWidth="1"/>
    <col min="15380" max="15380" width="55.5703125" style="611" bestFit="1" customWidth="1"/>
    <col min="15381" max="15381" width="20.28515625" style="611" bestFit="1" customWidth="1"/>
    <col min="15382" max="15616" width="9.28515625" style="611"/>
    <col min="15617" max="15617" width="26.28515625" style="611" customWidth="1"/>
    <col min="15618" max="15618" width="17.28515625" style="611" customWidth="1"/>
    <col min="15619" max="15619" width="16.5703125" style="611" customWidth="1"/>
    <col min="15620" max="15620" width="16.42578125" style="611" customWidth="1"/>
    <col min="15621" max="15621" width="3.28515625" style="611" customWidth="1"/>
    <col min="15622" max="15622" width="18" style="611" customWidth="1"/>
    <col min="15623" max="15623" width="16.7109375" style="611" customWidth="1"/>
    <col min="15624" max="15624" width="16.42578125" style="611" customWidth="1"/>
    <col min="15625" max="15632" width="9.28515625" style="611"/>
    <col min="15633" max="15633" width="26.28515625" style="611" bestFit="1" customWidth="1"/>
    <col min="15634" max="15634" width="15" style="611" customWidth="1"/>
    <col min="15635" max="15635" width="19.28515625" style="611" bestFit="1" customWidth="1"/>
    <col min="15636" max="15636" width="55.5703125" style="611" bestFit="1" customWidth="1"/>
    <col min="15637" max="15637" width="20.28515625" style="611" bestFit="1" customWidth="1"/>
    <col min="15638" max="15872" width="9.28515625" style="611"/>
    <col min="15873" max="15873" width="26.28515625" style="611" customWidth="1"/>
    <col min="15874" max="15874" width="17.28515625" style="611" customWidth="1"/>
    <col min="15875" max="15875" width="16.5703125" style="611" customWidth="1"/>
    <col min="15876" max="15876" width="16.42578125" style="611" customWidth="1"/>
    <col min="15877" max="15877" width="3.28515625" style="611" customWidth="1"/>
    <col min="15878" max="15878" width="18" style="611" customWidth="1"/>
    <col min="15879" max="15879" width="16.7109375" style="611" customWidth="1"/>
    <col min="15880" max="15880" width="16.42578125" style="611" customWidth="1"/>
    <col min="15881" max="15888" width="9.28515625" style="611"/>
    <col min="15889" max="15889" width="26.28515625" style="611" bestFit="1" customWidth="1"/>
    <col min="15890" max="15890" width="15" style="611" customWidth="1"/>
    <col min="15891" max="15891" width="19.28515625" style="611" bestFit="1" customWidth="1"/>
    <col min="15892" max="15892" width="55.5703125" style="611" bestFit="1" customWidth="1"/>
    <col min="15893" max="15893" width="20.28515625" style="611" bestFit="1" customWidth="1"/>
    <col min="15894" max="16128" width="9.28515625" style="611"/>
    <col min="16129" max="16129" width="26.28515625" style="611" customWidth="1"/>
    <col min="16130" max="16130" width="17.28515625" style="611" customWidth="1"/>
    <col min="16131" max="16131" width="16.5703125" style="611" customWidth="1"/>
    <col min="16132" max="16132" width="16.42578125" style="611" customWidth="1"/>
    <col min="16133" max="16133" width="3.28515625" style="611" customWidth="1"/>
    <col min="16134" max="16134" width="18" style="611" customWidth="1"/>
    <col min="16135" max="16135" width="16.7109375" style="611" customWidth="1"/>
    <col min="16136" max="16136" width="16.42578125" style="611" customWidth="1"/>
    <col min="16137" max="16144" width="9.28515625" style="611"/>
    <col min="16145" max="16145" width="26.28515625" style="611" bestFit="1" customWidth="1"/>
    <col min="16146" max="16146" width="15" style="611" customWidth="1"/>
    <col min="16147" max="16147" width="19.28515625" style="611" bestFit="1" customWidth="1"/>
    <col min="16148" max="16148" width="55.5703125" style="611" bestFit="1" customWidth="1"/>
    <col min="16149" max="16149" width="20.28515625" style="611" bestFit="1" customWidth="1"/>
    <col min="16150" max="16384" width="9.28515625" style="611"/>
  </cols>
  <sheetData>
    <row r="1" spans="1:21" ht="18" customHeight="1">
      <c r="A1" s="1514" t="s">
        <v>404</v>
      </c>
      <c r="B1" s="1514"/>
      <c r="C1" s="1514"/>
      <c r="D1" s="553"/>
      <c r="E1" s="1436" t="s">
        <v>251</v>
      </c>
      <c r="F1" s="1436"/>
      <c r="G1" s="1378"/>
      <c r="H1" s="1378"/>
      <c r="M1" s="1378" t="s">
        <v>388</v>
      </c>
      <c r="N1" s="1378"/>
      <c r="Q1" s="611"/>
      <c r="R1" s="611"/>
      <c r="S1" s="611"/>
      <c r="T1" s="611"/>
      <c r="U1" s="611"/>
    </row>
    <row r="2" spans="1:21" ht="12.75" customHeight="1">
      <c r="A2" s="553"/>
      <c r="B2" s="553"/>
      <c r="C2" s="553"/>
      <c r="D2" s="553"/>
      <c r="F2" s="653"/>
      <c r="G2" s="323"/>
      <c r="H2" s="323"/>
      <c r="M2" s="323"/>
      <c r="N2" s="323"/>
      <c r="Q2" s="611"/>
      <c r="R2" s="611"/>
      <c r="S2" s="611"/>
      <c r="T2" s="611"/>
      <c r="U2" s="611"/>
    </row>
    <row r="3" spans="1:21" s="616" customFormat="1" ht="18" customHeight="1">
      <c r="A3" s="1517" t="s">
        <v>975</v>
      </c>
      <c r="B3" s="1517"/>
      <c r="C3" s="1517"/>
      <c r="D3" s="1517"/>
      <c r="E3" s="1517"/>
      <c r="F3" s="1517"/>
      <c r="G3" s="1517"/>
      <c r="H3" s="1517"/>
      <c r="I3" s="652"/>
      <c r="J3" s="652"/>
      <c r="K3" s="652"/>
      <c r="L3" s="617"/>
      <c r="M3" s="617"/>
      <c r="N3" s="611"/>
      <c r="O3" s="611"/>
      <c r="P3" s="611"/>
    </row>
    <row r="4" spans="1:21" s="616" customFormat="1" ht="15" customHeight="1">
      <c r="A4" s="563"/>
      <c r="B4" s="651"/>
      <c r="C4" s="651"/>
      <c r="D4" s="651"/>
      <c r="E4" s="651"/>
      <c r="F4" s="651"/>
      <c r="G4" s="651"/>
      <c r="H4" s="651"/>
      <c r="I4" s="651"/>
      <c r="J4" s="650"/>
      <c r="K4" s="650"/>
      <c r="L4" s="617"/>
      <c r="M4" s="617"/>
      <c r="N4" s="611"/>
      <c r="O4" s="611"/>
      <c r="P4" s="611"/>
    </row>
    <row r="5" spans="1:21" s="647" customFormat="1" ht="18" customHeight="1">
      <c r="A5" s="568"/>
      <c r="B5" s="1538" t="s">
        <v>2</v>
      </c>
      <c r="C5" s="1538"/>
      <c r="D5" s="1538"/>
      <c r="E5" s="649"/>
      <c r="F5" s="1538" t="s">
        <v>3</v>
      </c>
      <c r="G5" s="1538"/>
      <c r="H5" s="1538"/>
      <c r="I5" s="565"/>
      <c r="J5" s="648"/>
      <c r="K5" s="648"/>
      <c r="L5" s="648"/>
      <c r="M5" s="648"/>
      <c r="N5" s="565"/>
      <c r="O5" s="565"/>
      <c r="P5" s="565"/>
    </row>
    <row r="6" spans="1:21" s="616" customFormat="1" ht="34.5" customHeight="1">
      <c r="A6" s="621"/>
      <c r="B6" s="645" t="s">
        <v>416</v>
      </c>
      <c r="C6" s="645" t="s">
        <v>395</v>
      </c>
      <c r="D6" s="645" t="s">
        <v>394</v>
      </c>
      <c r="E6" s="646"/>
      <c r="F6" s="645" t="s">
        <v>416</v>
      </c>
      <c r="G6" s="645" t="s">
        <v>395</v>
      </c>
      <c r="H6" s="645" t="s">
        <v>394</v>
      </c>
      <c r="I6" s="611"/>
      <c r="J6" s="617"/>
      <c r="K6" s="617"/>
      <c r="L6" s="617"/>
      <c r="M6" s="617"/>
      <c r="N6" s="611"/>
      <c r="O6" s="611"/>
      <c r="P6" s="611"/>
      <c r="R6" s="644"/>
    </row>
    <row r="7" spans="1:21" s="616" customFormat="1" ht="16.5" customHeight="1">
      <c r="A7" s="1535" t="s">
        <v>415</v>
      </c>
      <c r="B7" s="642" t="s">
        <v>414</v>
      </c>
      <c r="C7" s="642" t="s">
        <v>414</v>
      </c>
      <c r="D7" s="642" t="s">
        <v>414</v>
      </c>
      <c r="E7" s="643"/>
      <c r="F7" s="642" t="s">
        <v>414</v>
      </c>
      <c r="G7" s="642" t="s">
        <v>414</v>
      </c>
      <c r="H7" s="642" t="s">
        <v>414</v>
      </c>
      <c r="I7" s="611"/>
      <c r="J7" s="617"/>
      <c r="K7" s="617"/>
      <c r="L7" s="617"/>
      <c r="M7" s="617"/>
      <c r="N7" s="611"/>
      <c r="O7" s="611"/>
      <c r="P7" s="611"/>
    </row>
    <row r="8" spans="1:21" s="616" customFormat="1">
      <c r="A8" s="1535"/>
      <c r="B8" s="640">
        <v>77.089146333104949</v>
      </c>
      <c r="C8" s="640">
        <v>76.994521235287763</v>
      </c>
      <c r="D8" s="640">
        <v>77.183771430922135</v>
      </c>
      <c r="E8" s="641"/>
      <c r="F8" s="640">
        <v>81.140952427779396</v>
      </c>
      <c r="G8" s="640">
        <v>81.054063286558275</v>
      </c>
      <c r="H8" s="640">
        <v>81.227841569000518</v>
      </c>
      <c r="I8" s="611"/>
      <c r="J8" s="617"/>
      <c r="K8" s="617"/>
      <c r="L8" s="617"/>
      <c r="M8" s="617"/>
      <c r="N8" s="611"/>
      <c r="O8" s="611"/>
      <c r="P8" s="611"/>
    </row>
    <row r="9" spans="1:21" s="635" customFormat="1" ht="28.5" customHeight="1">
      <c r="A9" s="1534" t="s">
        <v>413</v>
      </c>
      <c r="B9" s="1534"/>
      <c r="C9" s="1534"/>
      <c r="D9" s="1534"/>
      <c r="E9" s="1534"/>
      <c r="F9" s="1534"/>
      <c r="G9" s="639"/>
      <c r="H9" s="639"/>
      <c r="I9" s="636"/>
      <c r="J9" s="638"/>
      <c r="K9" s="638"/>
      <c r="L9" s="638"/>
      <c r="M9" s="638"/>
      <c r="N9" s="637"/>
      <c r="O9" s="636"/>
      <c r="P9" s="636"/>
    </row>
    <row r="10" spans="1:21" s="616" customFormat="1" ht="23.25" customHeight="1">
      <c r="A10" s="625" t="s">
        <v>412</v>
      </c>
      <c r="B10" s="623">
        <v>75.909831115490817</v>
      </c>
      <c r="C10" s="623">
        <v>75.745747794609301</v>
      </c>
      <c r="D10" s="623">
        <v>76.073914436372334</v>
      </c>
      <c r="E10" s="624"/>
      <c r="F10" s="623">
        <v>80.591353280469974</v>
      </c>
      <c r="G10" s="623">
        <v>80.439266454264981</v>
      </c>
      <c r="H10" s="623">
        <v>80.743440106674967</v>
      </c>
      <c r="I10" s="565"/>
      <c r="J10" s="588">
        <f t="shared" ref="J10:J15" si="0">C10</f>
        <v>75.745747794609301</v>
      </c>
      <c r="K10" s="588">
        <f t="shared" ref="K10:K15" si="1">D10-C10</f>
        <v>0.32816664176303334</v>
      </c>
      <c r="L10" s="588">
        <f t="shared" ref="L10:L15" si="2">G10-D10</f>
        <v>4.365352017892647</v>
      </c>
      <c r="M10" s="588">
        <f t="shared" ref="M10:M15" si="3">H10-G10</f>
        <v>0.30417365240998606</v>
      </c>
      <c r="N10" s="621"/>
      <c r="O10" s="611"/>
      <c r="P10" s="611"/>
    </row>
    <row r="11" spans="1:21" s="616" customFormat="1" ht="15.75" customHeight="1">
      <c r="A11" s="625" t="s">
        <v>411</v>
      </c>
      <c r="B11" s="623">
        <v>76.612541108082198</v>
      </c>
      <c r="C11" s="623">
        <v>76.450492215670309</v>
      </c>
      <c r="D11" s="623">
        <v>76.774590000494086</v>
      </c>
      <c r="E11" s="624"/>
      <c r="F11" s="623">
        <v>80.627279881714756</v>
      </c>
      <c r="G11" s="623">
        <v>80.483245750593056</v>
      </c>
      <c r="H11" s="623">
        <v>80.771314012836456</v>
      </c>
      <c r="I11" s="565"/>
      <c r="J11" s="588">
        <f t="shared" si="0"/>
        <v>76.450492215670309</v>
      </c>
      <c r="K11" s="588">
        <f t="shared" si="1"/>
        <v>0.3240977848237776</v>
      </c>
      <c r="L11" s="588">
        <f t="shared" si="2"/>
        <v>3.7086557500989699</v>
      </c>
      <c r="M11" s="588">
        <f t="shared" si="3"/>
        <v>0.28806826224339943</v>
      </c>
      <c r="N11" s="621"/>
      <c r="O11" s="611"/>
      <c r="P11" s="611"/>
    </row>
    <row r="12" spans="1:21" s="616" customFormat="1">
      <c r="A12" s="625" t="s">
        <v>410</v>
      </c>
      <c r="B12" s="623">
        <v>78.125383758295428</v>
      </c>
      <c r="C12" s="623">
        <v>77.81913167862858</v>
      </c>
      <c r="D12" s="623">
        <v>78.431635837962276</v>
      </c>
      <c r="E12" s="624"/>
      <c r="F12" s="623">
        <v>81.577065441595252</v>
      </c>
      <c r="G12" s="623">
        <v>81.292148626927158</v>
      </c>
      <c r="H12" s="623">
        <v>81.861982256263346</v>
      </c>
      <c r="I12" s="565"/>
      <c r="J12" s="588">
        <f t="shared" si="0"/>
        <v>77.81913167862858</v>
      </c>
      <c r="K12" s="588">
        <f t="shared" si="1"/>
        <v>0.61250415933369595</v>
      </c>
      <c r="L12" s="588">
        <f t="shared" si="2"/>
        <v>2.8605127889648827</v>
      </c>
      <c r="M12" s="588">
        <f t="shared" si="3"/>
        <v>0.56983362933618764</v>
      </c>
      <c r="N12" s="621"/>
      <c r="O12" s="611"/>
      <c r="P12" s="611"/>
    </row>
    <row r="13" spans="1:21" s="616" customFormat="1">
      <c r="A13" s="625" t="s">
        <v>409</v>
      </c>
      <c r="B13" s="623">
        <v>76.963542319592221</v>
      </c>
      <c r="C13" s="623">
        <v>76.45636340412625</v>
      </c>
      <c r="D13" s="623">
        <v>77.470721235058193</v>
      </c>
      <c r="E13" s="624"/>
      <c r="F13" s="623">
        <v>81.637100843907561</v>
      </c>
      <c r="G13" s="623">
        <v>81.192724111760015</v>
      </c>
      <c r="H13" s="623">
        <v>82.081477576055107</v>
      </c>
      <c r="I13" s="565"/>
      <c r="J13" s="588">
        <f t="shared" si="0"/>
        <v>76.45636340412625</v>
      </c>
      <c r="K13" s="588">
        <f t="shared" si="1"/>
        <v>1.0143578309319423</v>
      </c>
      <c r="L13" s="588">
        <f t="shared" si="2"/>
        <v>3.7220028767018221</v>
      </c>
      <c r="M13" s="588">
        <f t="shared" si="3"/>
        <v>0.8887534642950925</v>
      </c>
      <c r="N13" s="621"/>
      <c r="O13" s="611"/>
      <c r="P13" s="611"/>
    </row>
    <row r="14" spans="1:21" s="616" customFormat="1">
      <c r="A14" s="625" t="s">
        <v>408</v>
      </c>
      <c r="B14" s="623">
        <v>79.51096899334911</v>
      </c>
      <c r="C14" s="623">
        <v>79.241538377691768</v>
      </c>
      <c r="D14" s="623">
        <v>79.780399609006452</v>
      </c>
      <c r="E14" s="624"/>
      <c r="F14" s="623">
        <v>82.557117420952707</v>
      </c>
      <c r="G14" s="623">
        <v>82.297148466644259</v>
      </c>
      <c r="H14" s="623">
        <v>82.817086375261155</v>
      </c>
      <c r="I14" s="565"/>
      <c r="J14" s="588">
        <f t="shared" si="0"/>
        <v>79.241538377691768</v>
      </c>
      <c r="K14" s="588">
        <f t="shared" si="1"/>
        <v>0.53886123131468366</v>
      </c>
      <c r="L14" s="588">
        <f t="shared" si="2"/>
        <v>2.5167488576378076</v>
      </c>
      <c r="M14" s="588">
        <f t="shared" si="3"/>
        <v>0.51993790861689604</v>
      </c>
      <c r="N14" s="621"/>
      <c r="O14" s="611"/>
      <c r="P14" s="611"/>
    </row>
    <row r="15" spans="1:21" s="616" customFormat="1" ht="15" customHeight="1">
      <c r="A15" s="634" t="s">
        <v>407</v>
      </c>
      <c r="B15" s="632">
        <v>79.147068318175187</v>
      </c>
      <c r="C15" s="632">
        <v>78.770423429494485</v>
      </c>
      <c r="D15" s="632">
        <v>79.523713206855888</v>
      </c>
      <c r="E15" s="633"/>
      <c r="F15" s="632">
        <v>82.818393469348408</v>
      </c>
      <c r="G15" s="632">
        <v>82.472621872264114</v>
      </c>
      <c r="H15" s="632">
        <v>83.164165066432702</v>
      </c>
      <c r="I15" s="565"/>
      <c r="J15" s="588">
        <f t="shared" si="0"/>
        <v>78.770423429494485</v>
      </c>
      <c r="K15" s="588">
        <f t="shared" si="1"/>
        <v>0.75328977736140246</v>
      </c>
      <c r="L15" s="588">
        <f t="shared" si="2"/>
        <v>2.9489086654082257</v>
      </c>
      <c r="M15" s="588">
        <f t="shared" si="3"/>
        <v>0.69154319416858812</v>
      </c>
      <c r="N15" s="621"/>
      <c r="O15" s="611"/>
      <c r="P15" s="611"/>
    </row>
    <row r="16" spans="1:21" s="616" customFormat="1" ht="15" customHeight="1">
      <c r="A16" s="625"/>
      <c r="B16" s="623"/>
      <c r="C16" s="623"/>
      <c r="D16" s="623"/>
      <c r="E16" s="624"/>
      <c r="F16" s="623"/>
      <c r="G16" s="623"/>
      <c r="H16" s="623"/>
      <c r="I16" s="565"/>
      <c r="J16" s="588"/>
      <c r="K16" s="588"/>
      <c r="L16" s="588"/>
      <c r="M16" s="588"/>
      <c r="N16" s="621"/>
      <c r="O16" s="611"/>
      <c r="P16" s="611"/>
    </row>
    <row r="17" spans="1:21" s="626" customFormat="1" ht="10.5" customHeight="1">
      <c r="A17" s="1536" t="s">
        <v>308</v>
      </c>
      <c r="B17" s="1536"/>
      <c r="J17" s="630"/>
      <c r="K17" s="630"/>
      <c r="L17" s="630"/>
      <c r="M17" s="630"/>
      <c r="N17" s="629"/>
      <c r="Q17" s="627"/>
      <c r="R17" s="627"/>
      <c r="S17" s="627"/>
      <c r="T17" s="627"/>
      <c r="U17" s="627"/>
    </row>
    <row r="18" spans="1:21" s="626" customFormat="1" ht="11.25">
      <c r="A18" s="1533" t="s">
        <v>406</v>
      </c>
      <c r="B18" s="1533"/>
      <c r="C18" s="1533"/>
      <c r="D18" s="1533"/>
      <c r="E18" s="1533"/>
      <c r="F18" s="1533"/>
      <c r="G18" s="1533"/>
      <c r="H18" s="631"/>
      <c r="J18" s="630"/>
      <c r="K18" s="630"/>
      <c r="L18" s="630"/>
      <c r="M18" s="630"/>
      <c r="N18" s="629"/>
      <c r="Q18" s="627"/>
      <c r="R18" s="627"/>
      <c r="S18" s="627"/>
      <c r="T18" s="627"/>
      <c r="U18" s="627"/>
    </row>
    <row r="19" spans="1:21" s="626" customFormat="1" ht="11.25">
      <c r="A19" s="1533"/>
      <c r="B19" s="1533"/>
      <c r="C19" s="1533"/>
      <c r="D19" s="1533"/>
      <c r="E19" s="1533"/>
      <c r="F19" s="1533"/>
      <c r="G19" s="1533"/>
      <c r="H19" s="631"/>
      <c r="J19" s="630"/>
      <c r="K19" s="630"/>
      <c r="L19" s="630"/>
      <c r="M19" s="630"/>
      <c r="N19" s="629"/>
      <c r="Q19" s="627"/>
      <c r="R19" s="627"/>
      <c r="S19" s="627"/>
      <c r="T19" s="627"/>
      <c r="U19" s="627"/>
    </row>
    <row r="20" spans="1:21" s="626" customFormat="1" ht="11.25">
      <c r="A20" s="1537" t="s">
        <v>405</v>
      </c>
      <c r="B20" s="1537"/>
      <c r="C20" s="1537"/>
      <c r="J20" s="630"/>
      <c r="K20" s="630"/>
      <c r="L20" s="630"/>
      <c r="M20" s="630"/>
      <c r="N20" s="629"/>
      <c r="Q20" s="627"/>
      <c r="R20" s="627"/>
      <c r="S20" s="627"/>
      <c r="T20" s="627"/>
      <c r="U20" s="627"/>
    </row>
    <row r="21" spans="1:21" s="626" customFormat="1" ht="11.25" customHeight="1">
      <c r="A21" s="1533" t="s">
        <v>1075</v>
      </c>
      <c r="B21" s="1533"/>
      <c r="C21" s="1533"/>
      <c r="D21" s="1533"/>
      <c r="E21" s="1533"/>
      <c r="F21" s="1533"/>
      <c r="G21" s="1533"/>
      <c r="H21" s="1533"/>
      <c r="J21" s="628"/>
      <c r="K21" s="628"/>
      <c r="L21" s="628"/>
      <c r="M21" s="628"/>
      <c r="Q21" s="627"/>
      <c r="R21" s="627"/>
      <c r="S21" s="627"/>
      <c r="T21" s="627"/>
      <c r="U21" s="627"/>
    </row>
    <row r="22" spans="1:21" s="626" customFormat="1" ht="11.25" customHeight="1">
      <c r="A22" s="1533"/>
      <c r="B22" s="1533"/>
      <c r="C22" s="1533"/>
      <c r="D22" s="1533"/>
      <c r="E22" s="1533"/>
      <c r="F22" s="1533"/>
      <c r="G22" s="1533"/>
      <c r="H22" s="1533"/>
      <c r="J22" s="628"/>
      <c r="K22" s="628"/>
      <c r="L22" s="628"/>
      <c r="M22" s="628"/>
      <c r="Q22" s="627"/>
      <c r="R22" s="627"/>
      <c r="S22" s="627"/>
      <c r="T22" s="627"/>
      <c r="U22" s="627"/>
    </row>
    <row r="23" spans="1:21" s="626" customFormat="1" ht="0.75" customHeight="1">
      <c r="A23" s="1533"/>
      <c r="B23" s="1533"/>
      <c r="C23" s="1533"/>
      <c r="D23" s="1533"/>
      <c r="E23" s="1533"/>
      <c r="F23" s="1533"/>
      <c r="G23" s="1533"/>
      <c r="H23" s="1533"/>
      <c r="J23" s="628"/>
      <c r="K23" s="628"/>
      <c r="L23" s="628"/>
      <c r="M23" s="628"/>
      <c r="Q23" s="627"/>
      <c r="R23" s="627"/>
      <c r="S23" s="627"/>
      <c r="T23" s="627"/>
      <c r="U23" s="627"/>
    </row>
    <row r="24" spans="1:21" s="626" customFormat="1" ht="11.25">
      <c r="J24" s="628"/>
      <c r="K24" s="628"/>
      <c r="L24" s="628"/>
      <c r="M24" s="628"/>
      <c r="Q24" s="627"/>
      <c r="R24" s="627"/>
      <c r="S24" s="627"/>
      <c r="T24" s="627"/>
      <c r="U24" s="627"/>
    </row>
    <row r="25" spans="1:21" s="626" customFormat="1" ht="10.5" customHeight="1">
      <c r="A25" s="1532" t="s">
        <v>155</v>
      </c>
      <c r="B25" s="1532"/>
      <c r="J25" s="628"/>
      <c r="K25" s="628"/>
      <c r="L25" s="628"/>
      <c r="M25" s="628"/>
      <c r="Q25" s="627"/>
      <c r="R25" s="627"/>
      <c r="S25" s="627"/>
      <c r="T25" s="627"/>
      <c r="U25" s="627"/>
    </row>
    <row r="26" spans="1:21" ht="15.75" customHeight="1">
      <c r="A26" s="619"/>
      <c r="B26" s="619"/>
      <c r="C26" s="619"/>
      <c r="D26" s="619"/>
      <c r="H26" s="616"/>
      <c r="I26" s="616"/>
      <c r="J26" s="618"/>
      <c r="K26" s="618"/>
      <c r="L26" s="618"/>
      <c r="M26" s="618"/>
      <c r="Q26" s="611"/>
      <c r="R26" s="611"/>
      <c r="S26" s="611"/>
      <c r="T26" s="611"/>
      <c r="U26" s="611"/>
    </row>
    <row r="27" spans="1:21">
      <c r="A27" s="619"/>
      <c r="B27" s="619"/>
      <c r="C27" s="619"/>
      <c r="D27" s="619"/>
      <c r="H27" s="616"/>
      <c r="I27" s="616"/>
      <c r="J27" s="618"/>
      <c r="K27" s="618"/>
      <c r="L27" s="618"/>
      <c r="M27" s="618"/>
      <c r="Q27" s="611"/>
      <c r="R27" s="611"/>
      <c r="S27" s="611"/>
      <c r="T27" s="611"/>
      <c r="U27" s="611"/>
    </row>
    <row r="28" spans="1:21">
      <c r="A28" s="625"/>
      <c r="B28" s="623"/>
      <c r="C28" s="623"/>
      <c r="D28" s="623"/>
      <c r="E28" s="624"/>
      <c r="F28" s="623"/>
      <c r="G28" s="623"/>
      <c r="H28" s="623"/>
      <c r="I28" s="616"/>
      <c r="J28" s="618"/>
      <c r="K28" s="618"/>
      <c r="L28" s="618"/>
      <c r="M28" s="618"/>
      <c r="Q28" s="611"/>
      <c r="R28" s="611"/>
      <c r="S28" s="611"/>
      <c r="T28" s="611"/>
      <c r="U28" s="611"/>
    </row>
    <row r="29" spans="1:21">
      <c r="A29" s="625"/>
      <c r="B29" s="623"/>
      <c r="C29" s="623"/>
      <c r="D29" s="623"/>
      <c r="E29" s="624"/>
      <c r="F29" s="623"/>
      <c r="G29" s="623"/>
      <c r="H29" s="623"/>
      <c r="I29" s="616"/>
      <c r="J29" s="618"/>
      <c r="K29" s="618"/>
      <c r="L29" s="618"/>
      <c r="M29" s="618"/>
      <c r="Q29" s="611"/>
      <c r="R29" s="611"/>
      <c r="S29" s="611"/>
      <c r="T29" s="611"/>
      <c r="U29" s="611"/>
    </row>
    <row r="30" spans="1:21">
      <c r="A30" s="625"/>
      <c r="B30" s="623"/>
      <c r="C30" s="623"/>
      <c r="D30" s="623"/>
      <c r="E30" s="624"/>
      <c r="F30" s="623"/>
      <c r="G30" s="623"/>
      <c r="H30" s="623"/>
      <c r="I30" s="616"/>
      <c r="J30" s="618"/>
      <c r="K30" s="618"/>
      <c r="L30" s="618"/>
      <c r="M30" s="618"/>
      <c r="Q30" s="611"/>
      <c r="R30" s="611"/>
      <c r="S30" s="611"/>
      <c r="T30" s="611"/>
      <c r="U30" s="611"/>
    </row>
    <row r="31" spans="1:21">
      <c r="A31" s="625"/>
      <c r="B31" s="623"/>
      <c r="C31" s="623"/>
      <c r="D31" s="623"/>
      <c r="E31" s="624"/>
      <c r="F31" s="623"/>
      <c r="G31" s="623"/>
      <c r="H31" s="623"/>
      <c r="I31" s="620"/>
      <c r="J31" s="618"/>
      <c r="K31" s="618"/>
      <c r="L31" s="618"/>
      <c r="M31" s="618"/>
      <c r="Q31" s="611"/>
      <c r="R31" s="611"/>
      <c r="S31" s="611"/>
      <c r="T31" s="611"/>
      <c r="U31" s="611"/>
    </row>
    <row r="32" spans="1:21">
      <c r="A32" s="625"/>
      <c r="B32" s="623"/>
      <c r="C32" s="623"/>
      <c r="D32" s="623"/>
      <c r="E32" s="624"/>
      <c r="F32" s="623"/>
      <c r="G32" s="623"/>
      <c r="H32" s="623"/>
      <c r="I32" s="620"/>
      <c r="J32" s="618"/>
      <c r="K32" s="618"/>
      <c r="L32" s="618"/>
      <c r="M32" s="618"/>
      <c r="Q32" s="611"/>
      <c r="R32" s="611"/>
      <c r="S32" s="611"/>
      <c r="T32" s="611"/>
      <c r="U32" s="611"/>
    </row>
    <row r="33" spans="1:21">
      <c r="A33" s="625"/>
      <c r="B33" s="623"/>
      <c r="C33" s="623"/>
      <c r="D33" s="623"/>
      <c r="E33" s="624"/>
      <c r="F33" s="623"/>
      <c r="G33" s="623"/>
      <c r="H33" s="623"/>
      <c r="I33" s="620"/>
      <c r="J33" s="618"/>
      <c r="K33" s="618"/>
      <c r="L33" s="618"/>
      <c r="M33" s="618"/>
      <c r="Q33" s="611"/>
      <c r="R33" s="611"/>
      <c r="S33" s="611"/>
      <c r="T33" s="611"/>
      <c r="U33" s="611"/>
    </row>
    <row r="34" spans="1:21">
      <c r="A34" s="622"/>
      <c r="B34" s="622"/>
      <c r="C34" s="622"/>
      <c r="D34" s="622"/>
      <c r="E34" s="621"/>
      <c r="F34" s="621"/>
      <c r="G34" s="621"/>
      <c r="H34" s="620"/>
      <c r="I34" s="620"/>
      <c r="J34" s="618"/>
      <c r="K34" s="618"/>
      <c r="L34" s="618"/>
      <c r="M34" s="618"/>
      <c r="Q34" s="611"/>
      <c r="R34" s="611"/>
      <c r="S34" s="611"/>
      <c r="T34" s="611"/>
      <c r="U34" s="611"/>
    </row>
    <row r="35" spans="1:21">
      <c r="A35" s="622"/>
      <c r="B35" s="622"/>
      <c r="C35" s="622"/>
      <c r="D35" s="622"/>
      <c r="E35" s="621"/>
      <c r="F35" s="621"/>
      <c r="G35" s="621"/>
      <c r="H35" s="620"/>
      <c r="I35" s="620"/>
      <c r="J35" s="618"/>
      <c r="K35" s="618"/>
      <c r="L35" s="618"/>
      <c r="M35" s="618"/>
      <c r="Q35" s="611"/>
      <c r="R35" s="611"/>
      <c r="S35" s="611"/>
      <c r="T35" s="611"/>
      <c r="U35" s="611"/>
    </row>
    <row r="36" spans="1:21">
      <c r="A36" s="625"/>
      <c r="B36" s="623"/>
      <c r="C36" s="623"/>
      <c r="D36" s="623"/>
      <c r="E36" s="624"/>
      <c r="F36" s="623"/>
      <c r="G36" s="623"/>
      <c r="H36" s="623"/>
      <c r="I36" s="620"/>
      <c r="J36" s="618"/>
      <c r="K36" s="618"/>
      <c r="L36" s="618"/>
      <c r="M36" s="618"/>
      <c r="Q36" s="611"/>
      <c r="R36" s="611"/>
      <c r="S36" s="611"/>
      <c r="T36" s="611"/>
      <c r="U36" s="611"/>
    </row>
    <row r="37" spans="1:21">
      <c r="A37" s="622"/>
      <c r="B37" s="622"/>
      <c r="C37" s="622"/>
      <c r="D37" s="622"/>
      <c r="E37" s="621"/>
      <c r="F37" s="621"/>
      <c r="G37" s="621"/>
      <c r="H37" s="620"/>
      <c r="I37" s="620"/>
      <c r="J37" s="618"/>
      <c r="K37" s="618"/>
      <c r="L37" s="618"/>
      <c r="M37" s="618"/>
      <c r="Q37" s="611"/>
      <c r="R37" s="611"/>
      <c r="S37" s="611"/>
      <c r="T37" s="611"/>
      <c r="U37" s="611"/>
    </row>
    <row r="38" spans="1:21">
      <c r="A38" s="619"/>
      <c r="B38" s="619"/>
      <c r="C38" s="619"/>
      <c r="D38" s="619"/>
      <c r="H38" s="616"/>
      <c r="I38" s="616"/>
      <c r="J38" s="618"/>
      <c r="K38" s="618"/>
      <c r="L38" s="618"/>
      <c r="M38" s="618"/>
      <c r="Q38" s="611"/>
      <c r="R38" s="611"/>
      <c r="S38" s="611"/>
      <c r="T38" s="611"/>
      <c r="U38" s="611"/>
    </row>
    <row r="46" spans="1:21" ht="6" customHeight="1"/>
  </sheetData>
  <mergeCells count="14">
    <mergeCell ref="A25:B25"/>
    <mergeCell ref="A21:H23"/>
    <mergeCell ref="A9:F9"/>
    <mergeCell ref="A18:G19"/>
    <mergeCell ref="M1:N1"/>
    <mergeCell ref="A7:A8"/>
    <mergeCell ref="A17:B17"/>
    <mergeCell ref="A20:C20"/>
    <mergeCell ref="G1:H1"/>
    <mergeCell ref="B5:D5"/>
    <mergeCell ref="F5:H5"/>
    <mergeCell ref="A3:H3"/>
    <mergeCell ref="A1:C1"/>
    <mergeCell ref="E1:F1"/>
  </mergeCells>
  <hyperlinks>
    <hyperlink ref="M1:N1" location="Contents!A1" display="Back to Contents"/>
    <hyperlink ref="E1:F1" location="Contents!A1" display="back to contents"/>
  </hyperlinks>
  <pageMargins left="0.15748031496062992" right="0.15748031496062992" top="0.98425196850393704" bottom="0.98425196850393704" header="0.51181102362204722" footer="0.51181102362204722"/>
  <pageSetup paperSize="9" scale="42" orientation="landscape" r:id="rId1"/>
  <headerFooter alignWithMargins="0">
    <oddFooter>&amp;L© Crown Copyright 2015</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0"/>
  <sheetViews>
    <sheetView workbookViewId="0">
      <selection sqref="A1:D1"/>
    </sheetView>
  </sheetViews>
  <sheetFormatPr defaultColWidth="12.5703125" defaultRowHeight="15"/>
  <cols>
    <col min="1" max="1" width="22.28515625" style="611" customWidth="1"/>
    <col min="2" max="2" width="16.28515625" style="611" customWidth="1"/>
    <col min="3" max="4" width="14.140625" style="611" customWidth="1"/>
    <col min="5" max="5" width="4" style="611" customWidth="1"/>
    <col min="6" max="6" width="15.28515625" style="611" customWidth="1"/>
    <col min="7" max="8" width="14.140625" style="611" customWidth="1"/>
    <col min="9" max="10" width="12.5703125" style="611" customWidth="1"/>
    <col min="11" max="11" width="11.7109375" style="611" customWidth="1"/>
    <col min="12" max="12" width="18.5703125" style="611" customWidth="1"/>
    <col min="13" max="13" width="11.42578125" style="611" customWidth="1"/>
    <col min="14" max="16" width="12.5703125" style="611" customWidth="1"/>
    <col min="17" max="17" width="26.28515625" style="654" bestFit="1" customWidth="1"/>
    <col min="18" max="18" width="15" style="654" customWidth="1"/>
    <col min="19" max="19" width="19.28515625" style="654" bestFit="1" customWidth="1"/>
    <col min="20" max="20" width="55.5703125" style="654" bestFit="1" customWidth="1"/>
    <col min="21" max="21" width="20.28515625" style="654" bestFit="1" customWidth="1"/>
    <col min="22" max="256" width="12.5703125" style="611"/>
    <col min="257" max="257" width="22.28515625" style="611" customWidth="1"/>
    <col min="258" max="258" width="16.28515625" style="611" customWidth="1"/>
    <col min="259" max="260" width="12.5703125" style="611" customWidth="1"/>
    <col min="261" max="261" width="4" style="611" customWidth="1"/>
    <col min="262" max="262" width="15.28515625" style="611" customWidth="1"/>
    <col min="263" max="272" width="12.5703125" style="611" customWidth="1"/>
    <col min="273" max="273" width="26.28515625" style="611" bestFit="1" customWidth="1"/>
    <col min="274" max="274" width="15" style="611" customWidth="1"/>
    <col min="275" max="275" width="19.28515625" style="611" bestFit="1" customWidth="1"/>
    <col min="276" max="276" width="55.5703125" style="611" bestFit="1" customWidth="1"/>
    <col min="277" max="277" width="20.28515625" style="611" bestFit="1" customWidth="1"/>
    <col min="278" max="512" width="12.5703125" style="611"/>
    <col min="513" max="513" width="22.28515625" style="611" customWidth="1"/>
    <col min="514" max="514" width="16.28515625" style="611" customWidth="1"/>
    <col min="515" max="516" width="12.5703125" style="611" customWidth="1"/>
    <col min="517" max="517" width="4" style="611" customWidth="1"/>
    <col min="518" max="518" width="15.28515625" style="611" customWidth="1"/>
    <col min="519" max="528" width="12.5703125" style="611" customWidth="1"/>
    <col min="529" max="529" width="26.28515625" style="611" bestFit="1" customWidth="1"/>
    <col min="530" max="530" width="15" style="611" customWidth="1"/>
    <col min="531" max="531" width="19.28515625" style="611" bestFit="1" customWidth="1"/>
    <col min="532" max="532" width="55.5703125" style="611" bestFit="1" customWidth="1"/>
    <col min="533" max="533" width="20.28515625" style="611" bestFit="1" customWidth="1"/>
    <col min="534" max="768" width="12.5703125" style="611"/>
    <col min="769" max="769" width="22.28515625" style="611" customWidth="1"/>
    <col min="770" max="770" width="16.28515625" style="611" customWidth="1"/>
    <col min="771" max="772" width="12.5703125" style="611" customWidth="1"/>
    <col min="773" max="773" width="4" style="611" customWidth="1"/>
    <col min="774" max="774" width="15.28515625" style="611" customWidth="1"/>
    <col min="775" max="784" width="12.5703125" style="611" customWidth="1"/>
    <col min="785" max="785" width="26.28515625" style="611" bestFit="1" customWidth="1"/>
    <col min="786" max="786" width="15" style="611" customWidth="1"/>
    <col min="787" max="787" width="19.28515625" style="611" bestFit="1" customWidth="1"/>
    <col min="788" max="788" width="55.5703125" style="611" bestFit="1" customWidth="1"/>
    <col min="789" max="789" width="20.28515625" style="611" bestFit="1" customWidth="1"/>
    <col min="790" max="1024" width="12.5703125" style="611"/>
    <col min="1025" max="1025" width="22.28515625" style="611" customWidth="1"/>
    <col min="1026" max="1026" width="16.28515625" style="611" customWidth="1"/>
    <col min="1027" max="1028" width="12.5703125" style="611" customWidth="1"/>
    <col min="1029" max="1029" width="4" style="611" customWidth="1"/>
    <col min="1030" max="1030" width="15.28515625" style="611" customWidth="1"/>
    <col min="1031" max="1040" width="12.5703125" style="611" customWidth="1"/>
    <col min="1041" max="1041" width="26.28515625" style="611" bestFit="1" customWidth="1"/>
    <col min="1042" max="1042" width="15" style="611" customWidth="1"/>
    <col min="1043" max="1043" width="19.28515625" style="611" bestFit="1" customWidth="1"/>
    <col min="1044" max="1044" width="55.5703125" style="611" bestFit="1" customWidth="1"/>
    <col min="1045" max="1045" width="20.28515625" style="611" bestFit="1" customWidth="1"/>
    <col min="1046" max="1280" width="12.5703125" style="611"/>
    <col min="1281" max="1281" width="22.28515625" style="611" customWidth="1"/>
    <col min="1282" max="1282" width="16.28515625" style="611" customWidth="1"/>
    <col min="1283" max="1284" width="12.5703125" style="611" customWidth="1"/>
    <col min="1285" max="1285" width="4" style="611" customWidth="1"/>
    <col min="1286" max="1286" width="15.28515625" style="611" customWidth="1"/>
    <col min="1287" max="1296" width="12.5703125" style="611" customWidth="1"/>
    <col min="1297" max="1297" width="26.28515625" style="611" bestFit="1" customWidth="1"/>
    <col min="1298" max="1298" width="15" style="611" customWidth="1"/>
    <col min="1299" max="1299" width="19.28515625" style="611" bestFit="1" customWidth="1"/>
    <col min="1300" max="1300" width="55.5703125" style="611" bestFit="1" customWidth="1"/>
    <col min="1301" max="1301" width="20.28515625" style="611" bestFit="1" customWidth="1"/>
    <col min="1302" max="1536" width="12.5703125" style="611"/>
    <col min="1537" max="1537" width="22.28515625" style="611" customWidth="1"/>
    <col min="1538" max="1538" width="16.28515625" style="611" customWidth="1"/>
    <col min="1539" max="1540" width="12.5703125" style="611" customWidth="1"/>
    <col min="1541" max="1541" width="4" style="611" customWidth="1"/>
    <col min="1542" max="1542" width="15.28515625" style="611" customWidth="1"/>
    <col min="1543" max="1552" width="12.5703125" style="611" customWidth="1"/>
    <col min="1553" max="1553" width="26.28515625" style="611" bestFit="1" customWidth="1"/>
    <col min="1554" max="1554" width="15" style="611" customWidth="1"/>
    <col min="1555" max="1555" width="19.28515625" style="611" bestFit="1" customWidth="1"/>
    <col min="1556" max="1556" width="55.5703125" style="611" bestFit="1" customWidth="1"/>
    <col min="1557" max="1557" width="20.28515625" style="611" bestFit="1" customWidth="1"/>
    <col min="1558" max="1792" width="12.5703125" style="611"/>
    <col min="1793" max="1793" width="22.28515625" style="611" customWidth="1"/>
    <col min="1794" max="1794" width="16.28515625" style="611" customWidth="1"/>
    <col min="1795" max="1796" width="12.5703125" style="611" customWidth="1"/>
    <col min="1797" max="1797" width="4" style="611" customWidth="1"/>
    <col min="1798" max="1798" width="15.28515625" style="611" customWidth="1"/>
    <col min="1799" max="1808" width="12.5703125" style="611" customWidth="1"/>
    <col min="1809" max="1809" width="26.28515625" style="611" bestFit="1" customWidth="1"/>
    <col min="1810" max="1810" width="15" style="611" customWidth="1"/>
    <col min="1811" max="1811" width="19.28515625" style="611" bestFit="1" customWidth="1"/>
    <col min="1812" max="1812" width="55.5703125" style="611" bestFit="1" customWidth="1"/>
    <col min="1813" max="1813" width="20.28515625" style="611" bestFit="1" customWidth="1"/>
    <col min="1814" max="2048" width="12.5703125" style="611"/>
    <col min="2049" max="2049" width="22.28515625" style="611" customWidth="1"/>
    <col min="2050" max="2050" width="16.28515625" style="611" customWidth="1"/>
    <col min="2051" max="2052" width="12.5703125" style="611" customWidth="1"/>
    <col min="2053" max="2053" width="4" style="611" customWidth="1"/>
    <col min="2054" max="2054" width="15.28515625" style="611" customWidth="1"/>
    <col min="2055" max="2064" width="12.5703125" style="611" customWidth="1"/>
    <col min="2065" max="2065" width="26.28515625" style="611" bestFit="1" customWidth="1"/>
    <col min="2066" max="2066" width="15" style="611" customWidth="1"/>
    <col min="2067" max="2067" width="19.28515625" style="611" bestFit="1" customWidth="1"/>
    <col min="2068" max="2068" width="55.5703125" style="611" bestFit="1" customWidth="1"/>
    <col min="2069" max="2069" width="20.28515625" style="611" bestFit="1" customWidth="1"/>
    <col min="2070" max="2304" width="12.5703125" style="611"/>
    <col min="2305" max="2305" width="22.28515625" style="611" customWidth="1"/>
    <col min="2306" max="2306" width="16.28515625" style="611" customWidth="1"/>
    <col min="2307" max="2308" width="12.5703125" style="611" customWidth="1"/>
    <col min="2309" max="2309" width="4" style="611" customWidth="1"/>
    <col min="2310" max="2310" width="15.28515625" style="611" customWidth="1"/>
    <col min="2311" max="2320" width="12.5703125" style="611" customWidth="1"/>
    <col min="2321" max="2321" width="26.28515625" style="611" bestFit="1" customWidth="1"/>
    <col min="2322" max="2322" width="15" style="611" customWidth="1"/>
    <col min="2323" max="2323" width="19.28515625" style="611" bestFit="1" customWidth="1"/>
    <col min="2324" max="2324" width="55.5703125" style="611" bestFit="1" customWidth="1"/>
    <col min="2325" max="2325" width="20.28515625" style="611" bestFit="1" customWidth="1"/>
    <col min="2326" max="2560" width="12.5703125" style="611"/>
    <col min="2561" max="2561" width="22.28515625" style="611" customWidth="1"/>
    <col min="2562" max="2562" width="16.28515625" style="611" customWidth="1"/>
    <col min="2563" max="2564" width="12.5703125" style="611" customWidth="1"/>
    <col min="2565" max="2565" width="4" style="611" customWidth="1"/>
    <col min="2566" max="2566" width="15.28515625" style="611" customWidth="1"/>
    <col min="2567" max="2576" width="12.5703125" style="611" customWidth="1"/>
    <col min="2577" max="2577" width="26.28515625" style="611" bestFit="1" customWidth="1"/>
    <col min="2578" max="2578" width="15" style="611" customWidth="1"/>
    <col min="2579" max="2579" width="19.28515625" style="611" bestFit="1" customWidth="1"/>
    <col min="2580" max="2580" width="55.5703125" style="611" bestFit="1" customWidth="1"/>
    <col min="2581" max="2581" width="20.28515625" style="611" bestFit="1" customWidth="1"/>
    <col min="2582" max="2816" width="12.5703125" style="611"/>
    <col min="2817" max="2817" width="22.28515625" style="611" customWidth="1"/>
    <col min="2818" max="2818" width="16.28515625" style="611" customWidth="1"/>
    <col min="2819" max="2820" width="12.5703125" style="611" customWidth="1"/>
    <col min="2821" max="2821" width="4" style="611" customWidth="1"/>
    <col min="2822" max="2822" width="15.28515625" style="611" customWidth="1"/>
    <col min="2823" max="2832" width="12.5703125" style="611" customWidth="1"/>
    <col min="2833" max="2833" width="26.28515625" style="611" bestFit="1" customWidth="1"/>
    <col min="2834" max="2834" width="15" style="611" customWidth="1"/>
    <col min="2835" max="2835" width="19.28515625" style="611" bestFit="1" customWidth="1"/>
    <col min="2836" max="2836" width="55.5703125" style="611" bestFit="1" customWidth="1"/>
    <col min="2837" max="2837" width="20.28515625" style="611" bestFit="1" customWidth="1"/>
    <col min="2838" max="3072" width="12.5703125" style="611"/>
    <col min="3073" max="3073" width="22.28515625" style="611" customWidth="1"/>
    <col min="3074" max="3074" width="16.28515625" style="611" customWidth="1"/>
    <col min="3075" max="3076" width="12.5703125" style="611" customWidth="1"/>
    <col min="3077" max="3077" width="4" style="611" customWidth="1"/>
    <col min="3078" max="3078" width="15.28515625" style="611" customWidth="1"/>
    <col min="3079" max="3088" width="12.5703125" style="611" customWidth="1"/>
    <col min="3089" max="3089" width="26.28515625" style="611" bestFit="1" customWidth="1"/>
    <col min="3090" max="3090" width="15" style="611" customWidth="1"/>
    <col min="3091" max="3091" width="19.28515625" style="611" bestFit="1" customWidth="1"/>
    <col min="3092" max="3092" width="55.5703125" style="611" bestFit="1" customWidth="1"/>
    <col min="3093" max="3093" width="20.28515625" style="611" bestFit="1" customWidth="1"/>
    <col min="3094" max="3328" width="12.5703125" style="611"/>
    <col min="3329" max="3329" width="22.28515625" style="611" customWidth="1"/>
    <col min="3330" max="3330" width="16.28515625" style="611" customWidth="1"/>
    <col min="3331" max="3332" width="12.5703125" style="611" customWidth="1"/>
    <col min="3333" max="3333" width="4" style="611" customWidth="1"/>
    <col min="3334" max="3334" width="15.28515625" style="611" customWidth="1"/>
    <col min="3335" max="3344" width="12.5703125" style="611" customWidth="1"/>
    <col min="3345" max="3345" width="26.28515625" style="611" bestFit="1" customWidth="1"/>
    <col min="3346" max="3346" width="15" style="611" customWidth="1"/>
    <col min="3347" max="3347" width="19.28515625" style="611" bestFit="1" customWidth="1"/>
    <col min="3348" max="3348" width="55.5703125" style="611" bestFit="1" customWidth="1"/>
    <col min="3349" max="3349" width="20.28515625" style="611" bestFit="1" customWidth="1"/>
    <col min="3350" max="3584" width="12.5703125" style="611"/>
    <col min="3585" max="3585" width="22.28515625" style="611" customWidth="1"/>
    <col min="3586" max="3586" width="16.28515625" style="611" customWidth="1"/>
    <col min="3587" max="3588" width="12.5703125" style="611" customWidth="1"/>
    <col min="3589" max="3589" width="4" style="611" customWidth="1"/>
    <col min="3590" max="3590" width="15.28515625" style="611" customWidth="1"/>
    <col min="3591" max="3600" width="12.5703125" style="611" customWidth="1"/>
    <col min="3601" max="3601" width="26.28515625" style="611" bestFit="1" customWidth="1"/>
    <col min="3602" max="3602" width="15" style="611" customWidth="1"/>
    <col min="3603" max="3603" width="19.28515625" style="611" bestFit="1" customWidth="1"/>
    <col min="3604" max="3604" width="55.5703125" style="611" bestFit="1" customWidth="1"/>
    <col min="3605" max="3605" width="20.28515625" style="611" bestFit="1" customWidth="1"/>
    <col min="3606" max="3840" width="12.5703125" style="611"/>
    <col min="3841" max="3841" width="22.28515625" style="611" customWidth="1"/>
    <col min="3842" max="3842" width="16.28515625" style="611" customWidth="1"/>
    <col min="3843" max="3844" width="12.5703125" style="611" customWidth="1"/>
    <col min="3845" max="3845" width="4" style="611" customWidth="1"/>
    <col min="3846" max="3846" width="15.28515625" style="611" customWidth="1"/>
    <col min="3847" max="3856" width="12.5703125" style="611" customWidth="1"/>
    <col min="3857" max="3857" width="26.28515625" style="611" bestFit="1" customWidth="1"/>
    <col min="3858" max="3858" width="15" style="611" customWidth="1"/>
    <col min="3859" max="3859" width="19.28515625" style="611" bestFit="1" customWidth="1"/>
    <col min="3860" max="3860" width="55.5703125" style="611" bestFit="1" customWidth="1"/>
    <col min="3861" max="3861" width="20.28515625" style="611" bestFit="1" customWidth="1"/>
    <col min="3862" max="4096" width="12.5703125" style="611"/>
    <col min="4097" max="4097" width="22.28515625" style="611" customWidth="1"/>
    <col min="4098" max="4098" width="16.28515625" style="611" customWidth="1"/>
    <col min="4099" max="4100" width="12.5703125" style="611" customWidth="1"/>
    <col min="4101" max="4101" width="4" style="611" customWidth="1"/>
    <col min="4102" max="4102" width="15.28515625" style="611" customWidth="1"/>
    <col min="4103" max="4112" width="12.5703125" style="611" customWidth="1"/>
    <col min="4113" max="4113" width="26.28515625" style="611" bestFit="1" customWidth="1"/>
    <col min="4114" max="4114" width="15" style="611" customWidth="1"/>
    <col min="4115" max="4115" width="19.28515625" style="611" bestFit="1" customWidth="1"/>
    <col min="4116" max="4116" width="55.5703125" style="611" bestFit="1" customWidth="1"/>
    <col min="4117" max="4117" width="20.28515625" style="611" bestFit="1" customWidth="1"/>
    <col min="4118" max="4352" width="12.5703125" style="611"/>
    <col min="4353" max="4353" width="22.28515625" style="611" customWidth="1"/>
    <col min="4354" max="4354" width="16.28515625" style="611" customWidth="1"/>
    <col min="4355" max="4356" width="12.5703125" style="611" customWidth="1"/>
    <col min="4357" max="4357" width="4" style="611" customWidth="1"/>
    <col min="4358" max="4358" width="15.28515625" style="611" customWidth="1"/>
    <col min="4359" max="4368" width="12.5703125" style="611" customWidth="1"/>
    <col min="4369" max="4369" width="26.28515625" style="611" bestFit="1" customWidth="1"/>
    <col min="4370" max="4370" width="15" style="611" customWidth="1"/>
    <col min="4371" max="4371" width="19.28515625" style="611" bestFit="1" customWidth="1"/>
    <col min="4372" max="4372" width="55.5703125" style="611" bestFit="1" customWidth="1"/>
    <col min="4373" max="4373" width="20.28515625" style="611" bestFit="1" customWidth="1"/>
    <col min="4374" max="4608" width="12.5703125" style="611"/>
    <col min="4609" max="4609" width="22.28515625" style="611" customWidth="1"/>
    <col min="4610" max="4610" width="16.28515625" style="611" customWidth="1"/>
    <col min="4611" max="4612" width="12.5703125" style="611" customWidth="1"/>
    <col min="4613" max="4613" width="4" style="611" customWidth="1"/>
    <col min="4614" max="4614" width="15.28515625" style="611" customWidth="1"/>
    <col min="4615" max="4624" width="12.5703125" style="611" customWidth="1"/>
    <col min="4625" max="4625" width="26.28515625" style="611" bestFit="1" customWidth="1"/>
    <col min="4626" max="4626" width="15" style="611" customWidth="1"/>
    <col min="4627" max="4627" width="19.28515625" style="611" bestFit="1" customWidth="1"/>
    <col min="4628" max="4628" width="55.5703125" style="611" bestFit="1" customWidth="1"/>
    <col min="4629" max="4629" width="20.28515625" style="611" bestFit="1" customWidth="1"/>
    <col min="4630" max="4864" width="12.5703125" style="611"/>
    <col min="4865" max="4865" width="22.28515625" style="611" customWidth="1"/>
    <col min="4866" max="4866" width="16.28515625" style="611" customWidth="1"/>
    <col min="4867" max="4868" width="12.5703125" style="611" customWidth="1"/>
    <col min="4869" max="4869" width="4" style="611" customWidth="1"/>
    <col min="4870" max="4870" width="15.28515625" style="611" customWidth="1"/>
    <col min="4871" max="4880" width="12.5703125" style="611" customWidth="1"/>
    <col min="4881" max="4881" width="26.28515625" style="611" bestFit="1" customWidth="1"/>
    <col min="4882" max="4882" width="15" style="611" customWidth="1"/>
    <col min="4883" max="4883" width="19.28515625" style="611" bestFit="1" customWidth="1"/>
    <col min="4884" max="4884" width="55.5703125" style="611" bestFit="1" customWidth="1"/>
    <col min="4885" max="4885" width="20.28515625" style="611" bestFit="1" customWidth="1"/>
    <col min="4886" max="5120" width="12.5703125" style="611"/>
    <col min="5121" max="5121" width="22.28515625" style="611" customWidth="1"/>
    <col min="5122" max="5122" width="16.28515625" style="611" customWidth="1"/>
    <col min="5123" max="5124" width="12.5703125" style="611" customWidth="1"/>
    <col min="5125" max="5125" width="4" style="611" customWidth="1"/>
    <col min="5126" max="5126" width="15.28515625" style="611" customWidth="1"/>
    <col min="5127" max="5136" width="12.5703125" style="611" customWidth="1"/>
    <col min="5137" max="5137" width="26.28515625" style="611" bestFit="1" customWidth="1"/>
    <col min="5138" max="5138" width="15" style="611" customWidth="1"/>
    <col min="5139" max="5139" width="19.28515625" style="611" bestFit="1" customWidth="1"/>
    <col min="5140" max="5140" width="55.5703125" style="611" bestFit="1" customWidth="1"/>
    <col min="5141" max="5141" width="20.28515625" style="611" bestFit="1" customWidth="1"/>
    <col min="5142" max="5376" width="12.5703125" style="611"/>
    <col min="5377" max="5377" width="22.28515625" style="611" customWidth="1"/>
    <col min="5378" max="5378" width="16.28515625" style="611" customWidth="1"/>
    <col min="5379" max="5380" width="12.5703125" style="611" customWidth="1"/>
    <col min="5381" max="5381" width="4" style="611" customWidth="1"/>
    <col min="5382" max="5382" width="15.28515625" style="611" customWidth="1"/>
    <col min="5383" max="5392" width="12.5703125" style="611" customWidth="1"/>
    <col min="5393" max="5393" width="26.28515625" style="611" bestFit="1" customWidth="1"/>
    <col min="5394" max="5394" width="15" style="611" customWidth="1"/>
    <col min="5395" max="5395" width="19.28515625" style="611" bestFit="1" customWidth="1"/>
    <col min="5396" max="5396" width="55.5703125" style="611" bestFit="1" customWidth="1"/>
    <col min="5397" max="5397" width="20.28515625" style="611" bestFit="1" customWidth="1"/>
    <col min="5398" max="5632" width="12.5703125" style="611"/>
    <col min="5633" max="5633" width="22.28515625" style="611" customWidth="1"/>
    <col min="5634" max="5634" width="16.28515625" style="611" customWidth="1"/>
    <col min="5635" max="5636" width="12.5703125" style="611" customWidth="1"/>
    <col min="5637" max="5637" width="4" style="611" customWidth="1"/>
    <col min="5638" max="5638" width="15.28515625" style="611" customWidth="1"/>
    <col min="5639" max="5648" width="12.5703125" style="611" customWidth="1"/>
    <col min="5649" max="5649" width="26.28515625" style="611" bestFit="1" customWidth="1"/>
    <col min="5650" max="5650" width="15" style="611" customWidth="1"/>
    <col min="5651" max="5651" width="19.28515625" style="611" bestFit="1" customWidth="1"/>
    <col min="5652" max="5652" width="55.5703125" style="611" bestFit="1" customWidth="1"/>
    <col min="5653" max="5653" width="20.28515625" style="611" bestFit="1" customWidth="1"/>
    <col min="5654" max="5888" width="12.5703125" style="611"/>
    <col min="5889" max="5889" width="22.28515625" style="611" customWidth="1"/>
    <col min="5890" max="5890" width="16.28515625" style="611" customWidth="1"/>
    <col min="5891" max="5892" width="12.5703125" style="611" customWidth="1"/>
    <col min="5893" max="5893" width="4" style="611" customWidth="1"/>
    <col min="5894" max="5894" width="15.28515625" style="611" customWidth="1"/>
    <col min="5895" max="5904" width="12.5703125" style="611" customWidth="1"/>
    <col min="5905" max="5905" width="26.28515625" style="611" bestFit="1" customWidth="1"/>
    <col min="5906" max="5906" width="15" style="611" customWidth="1"/>
    <col min="5907" max="5907" width="19.28515625" style="611" bestFit="1" customWidth="1"/>
    <col min="5908" max="5908" width="55.5703125" style="611" bestFit="1" customWidth="1"/>
    <col min="5909" max="5909" width="20.28515625" style="611" bestFit="1" customWidth="1"/>
    <col min="5910" max="6144" width="12.5703125" style="611"/>
    <col min="6145" max="6145" width="22.28515625" style="611" customWidth="1"/>
    <col min="6146" max="6146" width="16.28515625" style="611" customWidth="1"/>
    <col min="6147" max="6148" width="12.5703125" style="611" customWidth="1"/>
    <col min="6149" max="6149" width="4" style="611" customWidth="1"/>
    <col min="6150" max="6150" width="15.28515625" style="611" customWidth="1"/>
    <col min="6151" max="6160" width="12.5703125" style="611" customWidth="1"/>
    <col min="6161" max="6161" width="26.28515625" style="611" bestFit="1" customWidth="1"/>
    <col min="6162" max="6162" width="15" style="611" customWidth="1"/>
    <col min="6163" max="6163" width="19.28515625" style="611" bestFit="1" customWidth="1"/>
    <col min="6164" max="6164" width="55.5703125" style="611" bestFit="1" customWidth="1"/>
    <col min="6165" max="6165" width="20.28515625" style="611" bestFit="1" customWidth="1"/>
    <col min="6166" max="6400" width="12.5703125" style="611"/>
    <col min="6401" max="6401" width="22.28515625" style="611" customWidth="1"/>
    <col min="6402" max="6402" width="16.28515625" style="611" customWidth="1"/>
    <col min="6403" max="6404" width="12.5703125" style="611" customWidth="1"/>
    <col min="6405" max="6405" width="4" style="611" customWidth="1"/>
    <col min="6406" max="6406" width="15.28515625" style="611" customWidth="1"/>
    <col min="6407" max="6416" width="12.5703125" style="611" customWidth="1"/>
    <col min="6417" max="6417" width="26.28515625" style="611" bestFit="1" customWidth="1"/>
    <col min="6418" max="6418" width="15" style="611" customWidth="1"/>
    <col min="6419" max="6419" width="19.28515625" style="611" bestFit="1" customWidth="1"/>
    <col min="6420" max="6420" width="55.5703125" style="611" bestFit="1" customWidth="1"/>
    <col min="6421" max="6421" width="20.28515625" style="611" bestFit="1" customWidth="1"/>
    <col min="6422" max="6656" width="12.5703125" style="611"/>
    <col min="6657" max="6657" width="22.28515625" style="611" customWidth="1"/>
    <col min="6658" max="6658" width="16.28515625" style="611" customWidth="1"/>
    <col min="6659" max="6660" width="12.5703125" style="611" customWidth="1"/>
    <col min="6661" max="6661" width="4" style="611" customWidth="1"/>
    <col min="6662" max="6662" width="15.28515625" style="611" customWidth="1"/>
    <col min="6663" max="6672" width="12.5703125" style="611" customWidth="1"/>
    <col min="6673" max="6673" width="26.28515625" style="611" bestFit="1" customWidth="1"/>
    <col min="6674" max="6674" width="15" style="611" customWidth="1"/>
    <col min="6675" max="6675" width="19.28515625" style="611" bestFit="1" customWidth="1"/>
    <col min="6676" max="6676" width="55.5703125" style="611" bestFit="1" customWidth="1"/>
    <col min="6677" max="6677" width="20.28515625" style="611" bestFit="1" customWidth="1"/>
    <col min="6678" max="6912" width="12.5703125" style="611"/>
    <col min="6913" max="6913" width="22.28515625" style="611" customWidth="1"/>
    <col min="6914" max="6914" width="16.28515625" style="611" customWidth="1"/>
    <col min="6915" max="6916" width="12.5703125" style="611" customWidth="1"/>
    <col min="6917" max="6917" width="4" style="611" customWidth="1"/>
    <col min="6918" max="6918" width="15.28515625" style="611" customWidth="1"/>
    <col min="6919" max="6928" width="12.5703125" style="611" customWidth="1"/>
    <col min="6929" max="6929" width="26.28515625" style="611" bestFit="1" customWidth="1"/>
    <col min="6930" max="6930" width="15" style="611" customWidth="1"/>
    <col min="6931" max="6931" width="19.28515625" style="611" bestFit="1" customWidth="1"/>
    <col min="6932" max="6932" width="55.5703125" style="611" bestFit="1" customWidth="1"/>
    <col min="6933" max="6933" width="20.28515625" style="611" bestFit="1" customWidth="1"/>
    <col min="6934" max="7168" width="12.5703125" style="611"/>
    <col min="7169" max="7169" width="22.28515625" style="611" customWidth="1"/>
    <col min="7170" max="7170" width="16.28515625" style="611" customWidth="1"/>
    <col min="7171" max="7172" width="12.5703125" style="611" customWidth="1"/>
    <col min="7173" max="7173" width="4" style="611" customWidth="1"/>
    <col min="7174" max="7174" width="15.28515625" style="611" customWidth="1"/>
    <col min="7175" max="7184" width="12.5703125" style="611" customWidth="1"/>
    <col min="7185" max="7185" width="26.28515625" style="611" bestFit="1" customWidth="1"/>
    <col min="7186" max="7186" width="15" style="611" customWidth="1"/>
    <col min="7187" max="7187" width="19.28515625" style="611" bestFit="1" customWidth="1"/>
    <col min="7188" max="7188" width="55.5703125" style="611" bestFit="1" customWidth="1"/>
    <col min="7189" max="7189" width="20.28515625" style="611" bestFit="1" customWidth="1"/>
    <col min="7190" max="7424" width="12.5703125" style="611"/>
    <col min="7425" max="7425" width="22.28515625" style="611" customWidth="1"/>
    <col min="7426" max="7426" width="16.28515625" style="611" customWidth="1"/>
    <col min="7427" max="7428" width="12.5703125" style="611" customWidth="1"/>
    <col min="7429" max="7429" width="4" style="611" customWidth="1"/>
    <col min="7430" max="7430" width="15.28515625" style="611" customWidth="1"/>
    <col min="7431" max="7440" width="12.5703125" style="611" customWidth="1"/>
    <col min="7441" max="7441" width="26.28515625" style="611" bestFit="1" customWidth="1"/>
    <col min="7442" max="7442" width="15" style="611" customWidth="1"/>
    <col min="7443" max="7443" width="19.28515625" style="611" bestFit="1" customWidth="1"/>
    <col min="7444" max="7444" width="55.5703125" style="611" bestFit="1" customWidth="1"/>
    <col min="7445" max="7445" width="20.28515625" style="611" bestFit="1" customWidth="1"/>
    <col min="7446" max="7680" width="12.5703125" style="611"/>
    <col min="7681" max="7681" width="22.28515625" style="611" customWidth="1"/>
    <col min="7682" max="7682" width="16.28515625" style="611" customWidth="1"/>
    <col min="7683" max="7684" width="12.5703125" style="611" customWidth="1"/>
    <col min="7685" max="7685" width="4" style="611" customWidth="1"/>
    <col min="7686" max="7686" width="15.28515625" style="611" customWidth="1"/>
    <col min="7687" max="7696" width="12.5703125" style="611" customWidth="1"/>
    <col min="7697" max="7697" width="26.28515625" style="611" bestFit="1" customWidth="1"/>
    <col min="7698" max="7698" width="15" style="611" customWidth="1"/>
    <col min="7699" max="7699" width="19.28515625" style="611" bestFit="1" customWidth="1"/>
    <col min="7700" max="7700" width="55.5703125" style="611" bestFit="1" customWidth="1"/>
    <col min="7701" max="7701" width="20.28515625" style="611" bestFit="1" customWidth="1"/>
    <col min="7702" max="7936" width="12.5703125" style="611"/>
    <col min="7937" max="7937" width="22.28515625" style="611" customWidth="1"/>
    <col min="7938" max="7938" width="16.28515625" style="611" customWidth="1"/>
    <col min="7939" max="7940" width="12.5703125" style="611" customWidth="1"/>
    <col min="7941" max="7941" width="4" style="611" customWidth="1"/>
    <col min="7942" max="7942" width="15.28515625" style="611" customWidth="1"/>
    <col min="7943" max="7952" width="12.5703125" style="611" customWidth="1"/>
    <col min="7953" max="7953" width="26.28515625" style="611" bestFit="1" customWidth="1"/>
    <col min="7954" max="7954" width="15" style="611" customWidth="1"/>
    <col min="7955" max="7955" width="19.28515625" style="611" bestFit="1" customWidth="1"/>
    <col min="7956" max="7956" width="55.5703125" style="611" bestFit="1" customWidth="1"/>
    <col min="7957" max="7957" width="20.28515625" style="611" bestFit="1" customWidth="1"/>
    <col min="7958" max="8192" width="12.5703125" style="611"/>
    <col min="8193" max="8193" width="22.28515625" style="611" customWidth="1"/>
    <col min="8194" max="8194" width="16.28515625" style="611" customWidth="1"/>
    <col min="8195" max="8196" width="12.5703125" style="611" customWidth="1"/>
    <col min="8197" max="8197" width="4" style="611" customWidth="1"/>
    <col min="8198" max="8198" width="15.28515625" style="611" customWidth="1"/>
    <col min="8199" max="8208" width="12.5703125" style="611" customWidth="1"/>
    <col min="8209" max="8209" width="26.28515625" style="611" bestFit="1" customWidth="1"/>
    <col min="8210" max="8210" width="15" style="611" customWidth="1"/>
    <col min="8211" max="8211" width="19.28515625" style="611" bestFit="1" customWidth="1"/>
    <col min="8212" max="8212" width="55.5703125" style="611" bestFit="1" customWidth="1"/>
    <col min="8213" max="8213" width="20.28515625" style="611" bestFit="1" customWidth="1"/>
    <col min="8214" max="8448" width="12.5703125" style="611"/>
    <col min="8449" max="8449" width="22.28515625" style="611" customWidth="1"/>
    <col min="8450" max="8450" width="16.28515625" style="611" customWidth="1"/>
    <col min="8451" max="8452" width="12.5703125" style="611" customWidth="1"/>
    <col min="8453" max="8453" width="4" style="611" customWidth="1"/>
    <col min="8454" max="8454" width="15.28515625" style="611" customWidth="1"/>
    <col min="8455" max="8464" width="12.5703125" style="611" customWidth="1"/>
    <col min="8465" max="8465" width="26.28515625" style="611" bestFit="1" customWidth="1"/>
    <col min="8466" max="8466" width="15" style="611" customWidth="1"/>
    <col min="8467" max="8467" width="19.28515625" style="611" bestFit="1" customWidth="1"/>
    <col min="8468" max="8468" width="55.5703125" style="611" bestFit="1" customWidth="1"/>
    <col min="8469" max="8469" width="20.28515625" style="611" bestFit="1" customWidth="1"/>
    <col min="8470" max="8704" width="12.5703125" style="611"/>
    <col min="8705" max="8705" width="22.28515625" style="611" customWidth="1"/>
    <col min="8706" max="8706" width="16.28515625" style="611" customWidth="1"/>
    <col min="8707" max="8708" width="12.5703125" style="611" customWidth="1"/>
    <col min="8709" max="8709" width="4" style="611" customWidth="1"/>
    <col min="8710" max="8710" width="15.28515625" style="611" customWidth="1"/>
    <col min="8711" max="8720" width="12.5703125" style="611" customWidth="1"/>
    <col min="8721" max="8721" width="26.28515625" style="611" bestFit="1" customWidth="1"/>
    <col min="8722" max="8722" width="15" style="611" customWidth="1"/>
    <col min="8723" max="8723" width="19.28515625" style="611" bestFit="1" customWidth="1"/>
    <col min="8724" max="8724" width="55.5703125" style="611" bestFit="1" customWidth="1"/>
    <col min="8725" max="8725" width="20.28515625" style="611" bestFit="1" customWidth="1"/>
    <col min="8726" max="8960" width="12.5703125" style="611"/>
    <col min="8961" max="8961" width="22.28515625" style="611" customWidth="1"/>
    <col min="8962" max="8962" width="16.28515625" style="611" customWidth="1"/>
    <col min="8963" max="8964" width="12.5703125" style="611" customWidth="1"/>
    <col min="8965" max="8965" width="4" style="611" customWidth="1"/>
    <col min="8966" max="8966" width="15.28515625" style="611" customWidth="1"/>
    <col min="8967" max="8976" width="12.5703125" style="611" customWidth="1"/>
    <col min="8977" max="8977" width="26.28515625" style="611" bestFit="1" customWidth="1"/>
    <col min="8978" max="8978" width="15" style="611" customWidth="1"/>
    <col min="8979" max="8979" width="19.28515625" style="611" bestFit="1" customWidth="1"/>
    <col min="8980" max="8980" width="55.5703125" style="611" bestFit="1" customWidth="1"/>
    <col min="8981" max="8981" width="20.28515625" style="611" bestFit="1" customWidth="1"/>
    <col min="8982" max="9216" width="12.5703125" style="611"/>
    <col min="9217" max="9217" width="22.28515625" style="611" customWidth="1"/>
    <col min="9218" max="9218" width="16.28515625" style="611" customWidth="1"/>
    <col min="9219" max="9220" width="12.5703125" style="611" customWidth="1"/>
    <col min="9221" max="9221" width="4" style="611" customWidth="1"/>
    <col min="9222" max="9222" width="15.28515625" style="611" customWidth="1"/>
    <col min="9223" max="9232" width="12.5703125" style="611" customWidth="1"/>
    <col min="9233" max="9233" width="26.28515625" style="611" bestFit="1" customWidth="1"/>
    <col min="9234" max="9234" width="15" style="611" customWidth="1"/>
    <col min="9235" max="9235" width="19.28515625" style="611" bestFit="1" customWidth="1"/>
    <col min="9236" max="9236" width="55.5703125" style="611" bestFit="1" customWidth="1"/>
    <col min="9237" max="9237" width="20.28515625" style="611" bestFit="1" customWidth="1"/>
    <col min="9238" max="9472" width="12.5703125" style="611"/>
    <col min="9473" max="9473" width="22.28515625" style="611" customWidth="1"/>
    <col min="9474" max="9474" width="16.28515625" style="611" customWidth="1"/>
    <col min="9475" max="9476" width="12.5703125" style="611" customWidth="1"/>
    <col min="9477" max="9477" width="4" style="611" customWidth="1"/>
    <col min="9478" max="9478" width="15.28515625" style="611" customWidth="1"/>
    <col min="9479" max="9488" width="12.5703125" style="611" customWidth="1"/>
    <col min="9489" max="9489" width="26.28515625" style="611" bestFit="1" customWidth="1"/>
    <col min="9490" max="9490" width="15" style="611" customWidth="1"/>
    <col min="9491" max="9491" width="19.28515625" style="611" bestFit="1" customWidth="1"/>
    <col min="9492" max="9492" width="55.5703125" style="611" bestFit="1" customWidth="1"/>
    <col min="9493" max="9493" width="20.28515625" style="611" bestFit="1" customWidth="1"/>
    <col min="9494" max="9728" width="12.5703125" style="611"/>
    <col min="9729" max="9729" width="22.28515625" style="611" customWidth="1"/>
    <col min="9730" max="9730" width="16.28515625" style="611" customWidth="1"/>
    <col min="9731" max="9732" width="12.5703125" style="611" customWidth="1"/>
    <col min="9733" max="9733" width="4" style="611" customWidth="1"/>
    <col min="9734" max="9734" width="15.28515625" style="611" customWidth="1"/>
    <col min="9735" max="9744" width="12.5703125" style="611" customWidth="1"/>
    <col min="9745" max="9745" width="26.28515625" style="611" bestFit="1" customWidth="1"/>
    <col min="9746" max="9746" width="15" style="611" customWidth="1"/>
    <col min="9747" max="9747" width="19.28515625" style="611" bestFit="1" customWidth="1"/>
    <col min="9748" max="9748" width="55.5703125" style="611" bestFit="1" customWidth="1"/>
    <col min="9749" max="9749" width="20.28515625" style="611" bestFit="1" customWidth="1"/>
    <col min="9750" max="9984" width="12.5703125" style="611"/>
    <col min="9985" max="9985" width="22.28515625" style="611" customWidth="1"/>
    <col min="9986" max="9986" width="16.28515625" style="611" customWidth="1"/>
    <col min="9987" max="9988" width="12.5703125" style="611" customWidth="1"/>
    <col min="9989" max="9989" width="4" style="611" customWidth="1"/>
    <col min="9990" max="9990" width="15.28515625" style="611" customWidth="1"/>
    <col min="9991" max="10000" width="12.5703125" style="611" customWidth="1"/>
    <col min="10001" max="10001" width="26.28515625" style="611" bestFit="1" customWidth="1"/>
    <col min="10002" max="10002" width="15" style="611" customWidth="1"/>
    <col min="10003" max="10003" width="19.28515625" style="611" bestFit="1" customWidth="1"/>
    <col min="10004" max="10004" width="55.5703125" style="611" bestFit="1" customWidth="1"/>
    <col min="10005" max="10005" width="20.28515625" style="611" bestFit="1" customWidth="1"/>
    <col min="10006" max="10240" width="12.5703125" style="611"/>
    <col min="10241" max="10241" width="22.28515625" style="611" customWidth="1"/>
    <col min="10242" max="10242" width="16.28515625" style="611" customWidth="1"/>
    <col min="10243" max="10244" width="12.5703125" style="611" customWidth="1"/>
    <col min="10245" max="10245" width="4" style="611" customWidth="1"/>
    <col min="10246" max="10246" width="15.28515625" style="611" customWidth="1"/>
    <col min="10247" max="10256" width="12.5703125" style="611" customWidth="1"/>
    <col min="10257" max="10257" width="26.28515625" style="611" bestFit="1" customWidth="1"/>
    <col min="10258" max="10258" width="15" style="611" customWidth="1"/>
    <col min="10259" max="10259" width="19.28515625" style="611" bestFit="1" customWidth="1"/>
    <col min="10260" max="10260" width="55.5703125" style="611" bestFit="1" customWidth="1"/>
    <col min="10261" max="10261" width="20.28515625" style="611" bestFit="1" customWidth="1"/>
    <col min="10262" max="10496" width="12.5703125" style="611"/>
    <col min="10497" max="10497" width="22.28515625" style="611" customWidth="1"/>
    <col min="10498" max="10498" width="16.28515625" style="611" customWidth="1"/>
    <col min="10499" max="10500" width="12.5703125" style="611" customWidth="1"/>
    <col min="10501" max="10501" width="4" style="611" customWidth="1"/>
    <col min="10502" max="10502" width="15.28515625" style="611" customWidth="1"/>
    <col min="10503" max="10512" width="12.5703125" style="611" customWidth="1"/>
    <col min="10513" max="10513" width="26.28515625" style="611" bestFit="1" customWidth="1"/>
    <col min="10514" max="10514" width="15" style="611" customWidth="1"/>
    <col min="10515" max="10515" width="19.28515625" style="611" bestFit="1" customWidth="1"/>
    <col min="10516" max="10516" width="55.5703125" style="611" bestFit="1" customWidth="1"/>
    <col min="10517" max="10517" width="20.28515625" style="611" bestFit="1" customWidth="1"/>
    <col min="10518" max="10752" width="12.5703125" style="611"/>
    <col min="10753" max="10753" width="22.28515625" style="611" customWidth="1"/>
    <col min="10754" max="10754" width="16.28515625" style="611" customWidth="1"/>
    <col min="10755" max="10756" width="12.5703125" style="611" customWidth="1"/>
    <col min="10757" max="10757" width="4" style="611" customWidth="1"/>
    <col min="10758" max="10758" width="15.28515625" style="611" customWidth="1"/>
    <col min="10759" max="10768" width="12.5703125" style="611" customWidth="1"/>
    <col min="10769" max="10769" width="26.28515625" style="611" bestFit="1" customWidth="1"/>
    <col min="10770" max="10770" width="15" style="611" customWidth="1"/>
    <col min="10771" max="10771" width="19.28515625" style="611" bestFit="1" customWidth="1"/>
    <col min="10772" max="10772" width="55.5703125" style="611" bestFit="1" customWidth="1"/>
    <col min="10773" max="10773" width="20.28515625" style="611" bestFit="1" customWidth="1"/>
    <col min="10774" max="11008" width="12.5703125" style="611"/>
    <col min="11009" max="11009" width="22.28515625" style="611" customWidth="1"/>
    <col min="11010" max="11010" width="16.28515625" style="611" customWidth="1"/>
    <col min="11011" max="11012" width="12.5703125" style="611" customWidth="1"/>
    <col min="11013" max="11013" width="4" style="611" customWidth="1"/>
    <col min="11014" max="11014" width="15.28515625" style="611" customWidth="1"/>
    <col min="11015" max="11024" width="12.5703125" style="611" customWidth="1"/>
    <col min="11025" max="11025" width="26.28515625" style="611" bestFit="1" customWidth="1"/>
    <col min="11026" max="11026" width="15" style="611" customWidth="1"/>
    <col min="11027" max="11027" width="19.28515625" style="611" bestFit="1" customWidth="1"/>
    <col min="11028" max="11028" width="55.5703125" style="611" bestFit="1" customWidth="1"/>
    <col min="11029" max="11029" width="20.28515625" style="611" bestFit="1" customWidth="1"/>
    <col min="11030" max="11264" width="12.5703125" style="611"/>
    <col min="11265" max="11265" width="22.28515625" style="611" customWidth="1"/>
    <col min="11266" max="11266" width="16.28515625" style="611" customWidth="1"/>
    <col min="11267" max="11268" width="12.5703125" style="611" customWidth="1"/>
    <col min="11269" max="11269" width="4" style="611" customWidth="1"/>
    <col min="11270" max="11270" width="15.28515625" style="611" customWidth="1"/>
    <col min="11271" max="11280" width="12.5703125" style="611" customWidth="1"/>
    <col min="11281" max="11281" width="26.28515625" style="611" bestFit="1" customWidth="1"/>
    <col min="11282" max="11282" width="15" style="611" customWidth="1"/>
    <col min="11283" max="11283" width="19.28515625" style="611" bestFit="1" customWidth="1"/>
    <col min="11284" max="11284" width="55.5703125" style="611" bestFit="1" customWidth="1"/>
    <col min="11285" max="11285" width="20.28515625" style="611" bestFit="1" customWidth="1"/>
    <col min="11286" max="11520" width="12.5703125" style="611"/>
    <col min="11521" max="11521" width="22.28515625" style="611" customWidth="1"/>
    <col min="11522" max="11522" width="16.28515625" style="611" customWidth="1"/>
    <col min="11523" max="11524" width="12.5703125" style="611" customWidth="1"/>
    <col min="11525" max="11525" width="4" style="611" customWidth="1"/>
    <col min="11526" max="11526" width="15.28515625" style="611" customWidth="1"/>
    <col min="11527" max="11536" width="12.5703125" style="611" customWidth="1"/>
    <col min="11537" max="11537" width="26.28515625" style="611" bestFit="1" customWidth="1"/>
    <col min="11538" max="11538" width="15" style="611" customWidth="1"/>
    <col min="11539" max="11539" width="19.28515625" style="611" bestFit="1" customWidth="1"/>
    <col min="11540" max="11540" width="55.5703125" style="611" bestFit="1" customWidth="1"/>
    <col min="11541" max="11541" width="20.28515625" style="611" bestFit="1" customWidth="1"/>
    <col min="11542" max="11776" width="12.5703125" style="611"/>
    <col min="11777" max="11777" width="22.28515625" style="611" customWidth="1"/>
    <col min="11778" max="11778" width="16.28515625" style="611" customWidth="1"/>
    <col min="11779" max="11780" width="12.5703125" style="611" customWidth="1"/>
    <col min="11781" max="11781" width="4" style="611" customWidth="1"/>
    <col min="11782" max="11782" width="15.28515625" style="611" customWidth="1"/>
    <col min="11783" max="11792" width="12.5703125" style="611" customWidth="1"/>
    <col min="11793" max="11793" width="26.28515625" style="611" bestFit="1" customWidth="1"/>
    <col min="11794" max="11794" width="15" style="611" customWidth="1"/>
    <col min="11795" max="11795" width="19.28515625" style="611" bestFit="1" customWidth="1"/>
    <col min="11796" max="11796" width="55.5703125" style="611" bestFit="1" customWidth="1"/>
    <col min="11797" max="11797" width="20.28515625" style="611" bestFit="1" customWidth="1"/>
    <col min="11798" max="12032" width="12.5703125" style="611"/>
    <col min="12033" max="12033" width="22.28515625" style="611" customWidth="1"/>
    <col min="12034" max="12034" width="16.28515625" style="611" customWidth="1"/>
    <col min="12035" max="12036" width="12.5703125" style="611" customWidth="1"/>
    <col min="12037" max="12037" width="4" style="611" customWidth="1"/>
    <col min="12038" max="12038" width="15.28515625" style="611" customWidth="1"/>
    <col min="12039" max="12048" width="12.5703125" style="611" customWidth="1"/>
    <col min="12049" max="12049" width="26.28515625" style="611" bestFit="1" customWidth="1"/>
    <col min="12050" max="12050" width="15" style="611" customWidth="1"/>
    <col min="12051" max="12051" width="19.28515625" style="611" bestFit="1" customWidth="1"/>
    <col min="12052" max="12052" width="55.5703125" style="611" bestFit="1" customWidth="1"/>
    <col min="12053" max="12053" width="20.28515625" style="611" bestFit="1" customWidth="1"/>
    <col min="12054" max="12288" width="12.5703125" style="611"/>
    <col min="12289" max="12289" width="22.28515625" style="611" customWidth="1"/>
    <col min="12290" max="12290" width="16.28515625" style="611" customWidth="1"/>
    <col min="12291" max="12292" width="12.5703125" style="611" customWidth="1"/>
    <col min="12293" max="12293" width="4" style="611" customWidth="1"/>
    <col min="12294" max="12294" width="15.28515625" style="611" customWidth="1"/>
    <col min="12295" max="12304" width="12.5703125" style="611" customWidth="1"/>
    <col min="12305" max="12305" width="26.28515625" style="611" bestFit="1" customWidth="1"/>
    <col min="12306" max="12306" width="15" style="611" customWidth="1"/>
    <col min="12307" max="12307" width="19.28515625" style="611" bestFit="1" customWidth="1"/>
    <col min="12308" max="12308" width="55.5703125" style="611" bestFit="1" customWidth="1"/>
    <col min="12309" max="12309" width="20.28515625" style="611" bestFit="1" customWidth="1"/>
    <col min="12310" max="12544" width="12.5703125" style="611"/>
    <col min="12545" max="12545" width="22.28515625" style="611" customWidth="1"/>
    <col min="12546" max="12546" width="16.28515625" style="611" customWidth="1"/>
    <col min="12547" max="12548" width="12.5703125" style="611" customWidth="1"/>
    <col min="12549" max="12549" width="4" style="611" customWidth="1"/>
    <col min="12550" max="12550" width="15.28515625" style="611" customWidth="1"/>
    <col min="12551" max="12560" width="12.5703125" style="611" customWidth="1"/>
    <col min="12561" max="12561" width="26.28515625" style="611" bestFit="1" customWidth="1"/>
    <col min="12562" max="12562" width="15" style="611" customWidth="1"/>
    <col min="12563" max="12563" width="19.28515625" style="611" bestFit="1" customWidth="1"/>
    <col min="12564" max="12564" width="55.5703125" style="611" bestFit="1" customWidth="1"/>
    <col min="12565" max="12565" width="20.28515625" style="611" bestFit="1" customWidth="1"/>
    <col min="12566" max="12800" width="12.5703125" style="611"/>
    <col min="12801" max="12801" width="22.28515625" style="611" customWidth="1"/>
    <col min="12802" max="12802" width="16.28515625" style="611" customWidth="1"/>
    <col min="12803" max="12804" width="12.5703125" style="611" customWidth="1"/>
    <col min="12805" max="12805" width="4" style="611" customWidth="1"/>
    <col min="12806" max="12806" width="15.28515625" style="611" customWidth="1"/>
    <col min="12807" max="12816" width="12.5703125" style="611" customWidth="1"/>
    <col min="12817" max="12817" width="26.28515625" style="611" bestFit="1" customWidth="1"/>
    <col min="12818" max="12818" width="15" style="611" customWidth="1"/>
    <col min="12819" max="12819" width="19.28515625" style="611" bestFit="1" customWidth="1"/>
    <col min="12820" max="12820" width="55.5703125" style="611" bestFit="1" customWidth="1"/>
    <col min="12821" max="12821" width="20.28515625" style="611" bestFit="1" customWidth="1"/>
    <col min="12822" max="13056" width="12.5703125" style="611"/>
    <col min="13057" max="13057" width="22.28515625" style="611" customWidth="1"/>
    <col min="13058" max="13058" width="16.28515625" style="611" customWidth="1"/>
    <col min="13059" max="13060" width="12.5703125" style="611" customWidth="1"/>
    <col min="13061" max="13061" width="4" style="611" customWidth="1"/>
    <col min="13062" max="13062" width="15.28515625" style="611" customWidth="1"/>
    <col min="13063" max="13072" width="12.5703125" style="611" customWidth="1"/>
    <col min="13073" max="13073" width="26.28515625" style="611" bestFit="1" customWidth="1"/>
    <col min="13074" max="13074" width="15" style="611" customWidth="1"/>
    <col min="13075" max="13075" width="19.28515625" style="611" bestFit="1" customWidth="1"/>
    <col min="13076" max="13076" width="55.5703125" style="611" bestFit="1" customWidth="1"/>
    <col min="13077" max="13077" width="20.28515625" style="611" bestFit="1" customWidth="1"/>
    <col min="13078" max="13312" width="12.5703125" style="611"/>
    <col min="13313" max="13313" width="22.28515625" style="611" customWidth="1"/>
    <col min="13314" max="13314" width="16.28515625" style="611" customWidth="1"/>
    <col min="13315" max="13316" width="12.5703125" style="611" customWidth="1"/>
    <col min="13317" max="13317" width="4" style="611" customWidth="1"/>
    <col min="13318" max="13318" width="15.28515625" style="611" customWidth="1"/>
    <col min="13319" max="13328" width="12.5703125" style="611" customWidth="1"/>
    <col min="13329" max="13329" width="26.28515625" style="611" bestFit="1" customWidth="1"/>
    <col min="13330" max="13330" width="15" style="611" customWidth="1"/>
    <col min="13331" max="13331" width="19.28515625" style="611" bestFit="1" customWidth="1"/>
    <col min="13332" max="13332" width="55.5703125" style="611" bestFit="1" customWidth="1"/>
    <col min="13333" max="13333" width="20.28515625" style="611" bestFit="1" customWidth="1"/>
    <col min="13334" max="13568" width="12.5703125" style="611"/>
    <col min="13569" max="13569" width="22.28515625" style="611" customWidth="1"/>
    <col min="13570" max="13570" width="16.28515625" style="611" customWidth="1"/>
    <col min="13571" max="13572" width="12.5703125" style="611" customWidth="1"/>
    <col min="13573" max="13573" width="4" style="611" customWidth="1"/>
    <col min="13574" max="13574" width="15.28515625" style="611" customWidth="1"/>
    <col min="13575" max="13584" width="12.5703125" style="611" customWidth="1"/>
    <col min="13585" max="13585" width="26.28515625" style="611" bestFit="1" customWidth="1"/>
    <col min="13586" max="13586" width="15" style="611" customWidth="1"/>
    <col min="13587" max="13587" width="19.28515625" style="611" bestFit="1" customWidth="1"/>
    <col min="13588" max="13588" width="55.5703125" style="611" bestFit="1" customWidth="1"/>
    <col min="13589" max="13589" width="20.28515625" style="611" bestFit="1" customWidth="1"/>
    <col min="13590" max="13824" width="12.5703125" style="611"/>
    <col min="13825" max="13825" width="22.28515625" style="611" customWidth="1"/>
    <col min="13826" max="13826" width="16.28515625" style="611" customWidth="1"/>
    <col min="13827" max="13828" width="12.5703125" style="611" customWidth="1"/>
    <col min="13829" max="13829" width="4" style="611" customWidth="1"/>
    <col min="13830" max="13830" width="15.28515625" style="611" customWidth="1"/>
    <col min="13831" max="13840" width="12.5703125" style="611" customWidth="1"/>
    <col min="13841" max="13841" width="26.28515625" style="611" bestFit="1" customWidth="1"/>
    <col min="13842" max="13842" width="15" style="611" customWidth="1"/>
    <col min="13843" max="13843" width="19.28515625" style="611" bestFit="1" customWidth="1"/>
    <col min="13844" max="13844" width="55.5703125" style="611" bestFit="1" customWidth="1"/>
    <col min="13845" max="13845" width="20.28515625" style="611" bestFit="1" customWidth="1"/>
    <col min="13846" max="14080" width="12.5703125" style="611"/>
    <col min="14081" max="14081" width="22.28515625" style="611" customWidth="1"/>
    <col min="14082" max="14082" width="16.28515625" style="611" customWidth="1"/>
    <col min="14083" max="14084" width="12.5703125" style="611" customWidth="1"/>
    <col min="14085" max="14085" width="4" style="611" customWidth="1"/>
    <col min="14086" max="14086" width="15.28515625" style="611" customWidth="1"/>
    <col min="14087" max="14096" width="12.5703125" style="611" customWidth="1"/>
    <col min="14097" max="14097" width="26.28515625" style="611" bestFit="1" customWidth="1"/>
    <col min="14098" max="14098" width="15" style="611" customWidth="1"/>
    <col min="14099" max="14099" width="19.28515625" style="611" bestFit="1" customWidth="1"/>
    <col min="14100" max="14100" width="55.5703125" style="611" bestFit="1" customWidth="1"/>
    <col min="14101" max="14101" width="20.28515625" style="611" bestFit="1" customWidth="1"/>
    <col min="14102" max="14336" width="12.5703125" style="611"/>
    <col min="14337" max="14337" width="22.28515625" style="611" customWidth="1"/>
    <col min="14338" max="14338" width="16.28515625" style="611" customWidth="1"/>
    <col min="14339" max="14340" width="12.5703125" style="611" customWidth="1"/>
    <col min="14341" max="14341" width="4" style="611" customWidth="1"/>
    <col min="14342" max="14342" width="15.28515625" style="611" customWidth="1"/>
    <col min="14343" max="14352" width="12.5703125" style="611" customWidth="1"/>
    <col min="14353" max="14353" width="26.28515625" style="611" bestFit="1" customWidth="1"/>
    <col min="14354" max="14354" width="15" style="611" customWidth="1"/>
    <col min="14355" max="14355" width="19.28515625" style="611" bestFit="1" customWidth="1"/>
    <col min="14356" max="14356" width="55.5703125" style="611" bestFit="1" customWidth="1"/>
    <col min="14357" max="14357" width="20.28515625" style="611" bestFit="1" customWidth="1"/>
    <col min="14358" max="14592" width="12.5703125" style="611"/>
    <col min="14593" max="14593" width="22.28515625" style="611" customWidth="1"/>
    <col min="14594" max="14594" width="16.28515625" style="611" customWidth="1"/>
    <col min="14595" max="14596" width="12.5703125" style="611" customWidth="1"/>
    <col min="14597" max="14597" width="4" style="611" customWidth="1"/>
    <col min="14598" max="14598" width="15.28515625" style="611" customWidth="1"/>
    <col min="14599" max="14608" width="12.5703125" style="611" customWidth="1"/>
    <col min="14609" max="14609" width="26.28515625" style="611" bestFit="1" customWidth="1"/>
    <col min="14610" max="14610" width="15" style="611" customWidth="1"/>
    <col min="14611" max="14611" width="19.28515625" style="611" bestFit="1" customWidth="1"/>
    <col min="14612" max="14612" width="55.5703125" style="611" bestFit="1" customWidth="1"/>
    <col min="14613" max="14613" width="20.28515625" style="611" bestFit="1" customWidth="1"/>
    <col min="14614" max="14848" width="12.5703125" style="611"/>
    <col min="14849" max="14849" width="22.28515625" style="611" customWidth="1"/>
    <col min="14850" max="14850" width="16.28515625" style="611" customWidth="1"/>
    <col min="14851" max="14852" width="12.5703125" style="611" customWidth="1"/>
    <col min="14853" max="14853" width="4" style="611" customWidth="1"/>
    <col min="14854" max="14854" width="15.28515625" style="611" customWidth="1"/>
    <col min="14855" max="14864" width="12.5703125" style="611" customWidth="1"/>
    <col min="14865" max="14865" width="26.28515625" style="611" bestFit="1" customWidth="1"/>
    <col min="14866" max="14866" width="15" style="611" customWidth="1"/>
    <col min="14867" max="14867" width="19.28515625" style="611" bestFit="1" customWidth="1"/>
    <col min="14868" max="14868" width="55.5703125" style="611" bestFit="1" customWidth="1"/>
    <col min="14869" max="14869" width="20.28515625" style="611" bestFit="1" customWidth="1"/>
    <col min="14870" max="15104" width="12.5703125" style="611"/>
    <col min="15105" max="15105" width="22.28515625" style="611" customWidth="1"/>
    <col min="15106" max="15106" width="16.28515625" style="611" customWidth="1"/>
    <col min="15107" max="15108" width="12.5703125" style="611" customWidth="1"/>
    <col min="15109" max="15109" width="4" style="611" customWidth="1"/>
    <col min="15110" max="15110" width="15.28515625" style="611" customWidth="1"/>
    <col min="15111" max="15120" width="12.5703125" style="611" customWidth="1"/>
    <col min="15121" max="15121" width="26.28515625" style="611" bestFit="1" customWidth="1"/>
    <col min="15122" max="15122" width="15" style="611" customWidth="1"/>
    <col min="15123" max="15123" width="19.28515625" style="611" bestFit="1" customWidth="1"/>
    <col min="15124" max="15124" width="55.5703125" style="611" bestFit="1" customWidth="1"/>
    <col min="15125" max="15125" width="20.28515625" style="611" bestFit="1" customWidth="1"/>
    <col min="15126" max="15360" width="12.5703125" style="611"/>
    <col min="15361" max="15361" width="22.28515625" style="611" customWidth="1"/>
    <col min="15362" max="15362" width="16.28515625" style="611" customWidth="1"/>
    <col min="15363" max="15364" width="12.5703125" style="611" customWidth="1"/>
    <col min="15365" max="15365" width="4" style="611" customWidth="1"/>
    <col min="15366" max="15366" width="15.28515625" style="611" customWidth="1"/>
    <col min="15367" max="15376" width="12.5703125" style="611" customWidth="1"/>
    <col min="15377" max="15377" width="26.28515625" style="611" bestFit="1" customWidth="1"/>
    <col min="15378" max="15378" width="15" style="611" customWidth="1"/>
    <col min="15379" max="15379" width="19.28515625" style="611" bestFit="1" customWidth="1"/>
    <col min="15380" max="15380" width="55.5703125" style="611" bestFit="1" customWidth="1"/>
    <col min="15381" max="15381" width="20.28515625" style="611" bestFit="1" customWidth="1"/>
    <col min="15382" max="15616" width="12.5703125" style="611"/>
    <col min="15617" max="15617" width="22.28515625" style="611" customWidth="1"/>
    <col min="15618" max="15618" width="16.28515625" style="611" customWidth="1"/>
    <col min="15619" max="15620" width="12.5703125" style="611" customWidth="1"/>
    <col min="15621" max="15621" width="4" style="611" customWidth="1"/>
    <col min="15622" max="15622" width="15.28515625" style="611" customWidth="1"/>
    <col min="15623" max="15632" width="12.5703125" style="611" customWidth="1"/>
    <col min="15633" max="15633" width="26.28515625" style="611" bestFit="1" customWidth="1"/>
    <col min="15634" max="15634" width="15" style="611" customWidth="1"/>
    <col min="15635" max="15635" width="19.28515625" style="611" bestFit="1" customWidth="1"/>
    <col min="15636" max="15636" width="55.5703125" style="611" bestFit="1" customWidth="1"/>
    <col min="15637" max="15637" width="20.28515625" style="611" bestFit="1" customWidth="1"/>
    <col min="15638" max="15872" width="12.5703125" style="611"/>
    <col min="15873" max="15873" width="22.28515625" style="611" customWidth="1"/>
    <col min="15874" max="15874" width="16.28515625" style="611" customWidth="1"/>
    <col min="15875" max="15876" width="12.5703125" style="611" customWidth="1"/>
    <col min="15877" max="15877" width="4" style="611" customWidth="1"/>
    <col min="15878" max="15878" width="15.28515625" style="611" customWidth="1"/>
    <col min="15879" max="15888" width="12.5703125" style="611" customWidth="1"/>
    <col min="15889" max="15889" width="26.28515625" style="611" bestFit="1" customWidth="1"/>
    <col min="15890" max="15890" width="15" style="611" customWidth="1"/>
    <col min="15891" max="15891" width="19.28515625" style="611" bestFit="1" customWidth="1"/>
    <col min="15892" max="15892" width="55.5703125" style="611" bestFit="1" customWidth="1"/>
    <col min="15893" max="15893" width="20.28515625" style="611" bestFit="1" customWidth="1"/>
    <col min="15894" max="16128" width="12.5703125" style="611"/>
    <col min="16129" max="16129" width="22.28515625" style="611" customWidth="1"/>
    <col min="16130" max="16130" width="16.28515625" style="611" customWidth="1"/>
    <col min="16131" max="16132" width="12.5703125" style="611" customWidth="1"/>
    <col min="16133" max="16133" width="4" style="611" customWidth="1"/>
    <col min="16134" max="16134" width="15.28515625" style="611" customWidth="1"/>
    <col min="16135" max="16144" width="12.5703125" style="611" customWidth="1"/>
    <col min="16145" max="16145" width="26.28515625" style="611" bestFit="1" customWidth="1"/>
    <col min="16146" max="16146" width="15" style="611" customWidth="1"/>
    <col min="16147" max="16147" width="19.28515625" style="611" bestFit="1" customWidth="1"/>
    <col min="16148" max="16148" width="55.5703125" style="611" bestFit="1" customWidth="1"/>
    <col min="16149" max="16149" width="20.28515625" style="611" bestFit="1" customWidth="1"/>
    <col min="16150" max="16384" width="12.5703125" style="611"/>
  </cols>
  <sheetData>
    <row r="1" spans="1:21" ht="18" customHeight="1">
      <c r="A1" s="1514" t="s">
        <v>404</v>
      </c>
      <c r="B1" s="1514"/>
      <c r="C1" s="1514"/>
      <c r="D1" s="1514"/>
      <c r="F1" s="321" t="s">
        <v>251</v>
      </c>
      <c r="G1" s="1378"/>
      <c r="H1" s="1378"/>
      <c r="I1" s="1541"/>
      <c r="J1" s="1541"/>
      <c r="K1" s="323"/>
      <c r="L1" s="323"/>
      <c r="Q1" s="611"/>
      <c r="R1" s="611"/>
      <c r="S1" s="611"/>
      <c r="T1" s="611"/>
      <c r="U1" s="611"/>
    </row>
    <row r="2" spans="1:21" ht="12.75" customHeight="1">
      <c r="A2" s="553"/>
      <c r="B2" s="553"/>
      <c r="C2" s="553"/>
      <c r="D2" s="553"/>
      <c r="G2" s="323"/>
      <c r="H2" s="323"/>
      <c r="I2" s="682"/>
      <c r="J2" s="682"/>
      <c r="K2" s="323"/>
      <c r="L2" s="323"/>
      <c r="Q2" s="611"/>
      <c r="R2" s="611"/>
      <c r="S2" s="611"/>
      <c r="T2" s="611"/>
      <c r="U2" s="611"/>
    </row>
    <row r="3" spans="1:21" ht="18" customHeight="1">
      <c r="A3" s="1517" t="s">
        <v>425</v>
      </c>
      <c r="B3" s="1517"/>
      <c r="C3" s="1517"/>
      <c r="D3" s="1517"/>
      <c r="E3" s="1517"/>
      <c r="F3" s="1517"/>
      <c r="G3" s="1517"/>
      <c r="H3" s="1517"/>
      <c r="I3" s="564"/>
      <c r="J3" s="564"/>
      <c r="K3" s="564"/>
    </row>
    <row r="4" spans="1:21" ht="15" customHeight="1">
      <c r="A4" s="681"/>
      <c r="B4" s="621"/>
      <c r="C4" s="621"/>
      <c r="D4" s="621"/>
      <c r="E4" s="621"/>
      <c r="F4" s="621"/>
      <c r="G4" s="621"/>
      <c r="H4" s="621"/>
    </row>
    <row r="5" spans="1:21" s="603" customFormat="1" ht="16.5" customHeight="1">
      <c r="A5" s="604"/>
      <c r="B5" s="1542" t="s">
        <v>2</v>
      </c>
      <c r="C5" s="1542"/>
      <c r="D5" s="1542"/>
      <c r="E5" s="680"/>
      <c r="F5" s="1542" t="s">
        <v>3</v>
      </c>
      <c r="G5" s="1542"/>
      <c r="H5" s="1542"/>
      <c r="Q5" s="673"/>
      <c r="R5" s="673"/>
      <c r="S5" s="673"/>
      <c r="T5" s="673"/>
      <c r="U5" s="673"/>
    </row>
    <row r="6" spans="1:21" s="565" customFormat="1" ht="31.5" customHeight="1">
      <c r="A6" s="568"/>
      <c r="B6" s="679" t="s">
        <v>416</v>
      </c>
      <c r="C6" s="679" t="s">
        <v>395</v>
      </c>
      <c r="D6" s="679" t="s">
        <v>394</v>
      </c>
      <c r="E6" s="646"/>
      <c r="F6" s="679" t="s">
        <v>416</v>
      </c>
      <c r="G6" s="679" t="s">
        <v>395</v>
      </c>
      <c r="H6" s="679" t="s">
        <v>394</v>
      </c>
      <c r="Q6" s="672"/>
      <c r="R6" s="678"/>
      <c r="S6" s="672"/>
      <c r="T6" s="672"/>
      <c r="U6" s="672"/>
    </row>
    <row r="7" spans="1:21" s="565" customFormat="1" ht="18" customHeight="1">
      <c r="A7" s="1535" t="s">
        <v>415</v>
      </c>
      <c r="B7" s="676" t="s">
        <v>414</v>
      </c>
      <c r="C7" s="676" t="s">
        <v>414</v>
      </c>
      <c r="D7" s="676" t="s">
        <v>414</v>
      </c>
      <c r="E7" s="677"/>
      <c r="F7" s="676" t="s">
        <v>414</v>
      </c>
      <c r="G7" s="676" t="s">
        <v>414</v>
      </c>
      <c r="H7" s="676" t="s">
        <v>414</v>
      </c>
      <c r="Q7" s="672"/>
      <c r="R7" s="672"/>
      <c r="S7" s="672"/>
      <c r="T7" s="672"/>
      <c r="U7" s="672"/>
    </row>
    <row r="8" spans="1:21" s="565" customFormat="1" ht="12.75">
      <c r="A8" s="1535"/>
      <c r="B8" s="640">
        <v>77.089146333104949</v>
      </c>
      <c r="C8" s="640">
        <v>76.994521235287763</v>
      </c>
      <c r="D8" s="640">
        <v>77.183771430922135</v>
      </c>
      <c r="E8" s="641"/>
      <c r="F8" s="640">
        <v>81.140952427779396</v>
      </c>
      <c r="G8" s="640">
        <v>81.054063286558275</v>
      </c>
      <c r="H8" s="640">
        <v>81.227841569000518</v>
      </c>
      <c r="Q8" s="672"/>
      <c r="R8" s="672"/>
      <c r="S8" s="672"/>
      <c r="T8" s="672"/>
      <c r="U8" s="672"/>
    </row>
    <row r="9" spans="1:21" s="565" customFormat="1" ht="12.75">
      <c r="A9" s="568"/>
      <c r="B9" s="568"/>
      <c r="C9" s="568"/>
      <c r="D9" s="568"/>
      <c r="E9" s="568"/>
      <c r="F9" s="568"/>
      <c r="G9" s="568"/>
      <c r="H9" s="568"/>
      <c r="J9" s="566"/>
      <c r="K9" s="566"/>
      <c r="L9" s="1540" t="s">
        <v>424</v>
      </c>
      <c r="M9" s="566"/>
      <c r="Q9" s="672"/>
      <c r="R9" s="672"/>
      <c r="S9" s="672"/>
      <c r="T9" s="672"/>
      <c r="U9" s="672"/>
    </row>
    <row r="10" spans="1:21" s="565" customFormat="1" ht="12.75" customHeight="1">
      <c r="F10" s="675"/>
      <c r="G10" s="675"/>
      <c r="H10" s="675"/>
      <c r="J10" s="1540" t="s">
        <v>423</v>
      </c>
      <c r="K10" s="1540" t="s">
        <v>422</v>
      </c>
      <c r="L10" s="1540"/>
      <c r="M10" s="1540" t="s">
        <v>421</v>
      </c>
      <c r="Q10" s="672"/>
      <c r="R10" s="672"/>
      <c r="S10" s="672"/>
      <c r="T10" s="672"/>
      <c r="U10" s="672"/>
    </row>
    <row r="11" spans="1:21" s="603" customFormat="1" ht="31.5" customHeight="1">
      <c r="A11" s="1534" t="s">
        <v>420</v>
      </c>
      <c r="B11" s="1534"/>
      <c r="C11" s="1534"/>
      <c r="D11" s="1534"/>
      <c r="E11" s="1534"/>
      <c r="F11" s="674"/>
      <c r="G11" s="674"/>
      <c r="H11" s="674"/>
      <c r="J11" s="1540"/>
      <c r="K11" s="1540"/>
      <c r="L11" s="1540"/>
      <c r="M11" s="1540"/>
      <c r="Q11" s="673"/>
      <c r="R11" s="673"/>
      <c r="S11" s="673"/>
      <c r="T11" s="673"/>
      <c r="U11" s="673"/>
    </row>
    <row r="12" spans="1:21" s="565" customFormat="1" ht="18.75" customHeight="1">
      <c r="A12" s="625">
        <v>1</v>
      </c>
      <c r="B12" s="623">
        <v>69.85151102285289</v>
      </c>
      <c r="C12" s="623">
        <v>69.534952374683314</v>
      </c>
      <c r="D12" s="623">
        <v>70.168069671022465</v>
      </c>
      <c r="E12" s="624"/>
      <c r="F12" s="623">
        <v>75.845130830522947</v>
      </c>
      <c r="G12" s="623">
        <v>75.537344953438406</v>
      </c>
      <c r="H12" s="623">
        <v>76.152916707607488</v>
      </c>
      <c r="I12" s="594"/>
      <c r="J12" s="586">
        <f t="shared" ref="J12:J21" si="0">C12</f>
        <v>69.534952374683314</v>
      </c>
      <c r="K12" s="586">
        <f t="shared" ref="K12:K21" si="1">D12-C12</f>
        <v>0.63311729633915093</v>
      </c>
      <c r="L12" s="586">
        <f t="shared" ref="L12:L21" si="2">G12-D12</f>
        <v>5.3692752824159413</v>
      </c>
      <c r="M12" s="586">
        <f t="shared" ref="M12:M21" si="3">H12-G12</f>
        <v>0.61557175416908194</v>
      </c>
      <c r="Q12" s="672"/>
      <c r="R12" s="672"/>
      <c r="S12" s="672"/>
      <c r="T12" s="672"/>
      <c r="U12" s="672"/>
    </row>
    <row r="13" spans="1:21" s="565" customFormat="1" ht="12.75">
      <c r="A13" s="625">
        <v>2</v>
      </c>
      <c r="B13" s="623">
        <v>72.890973161962989</v>
      </c>
      <c r="C13" s="623">
        <v>72.576286963225328</v>
      </c>
      <c r="D13" s="623">
        <v>73.20565936070065</v>
      </c>
      <c r="E13" s="624"/>
      <c r="F13" s="623">
        <v>77.545166314931805</v>
      </c>
      <c r="G13" s="623">
        <v>77.257680716084053</v>
      </c>
      <c r="H13" s="623">
        <v>77.832651913779557</v>
      </c>
      <c r="J13" s="586">
        <f t="shared" si="0"/>
        <v>72.576286963225328</v>
      </c>
      <c r="K13" s="586">
        <f t="shared" si="1"/>
        <v>0.62937239747532203</v>
      </c>
      <c r="L13" s="586">
        <f t="shared" si="2"/>
        <v>4.0520213553834026</v>
      </c>
      <c r="M13" s="586">
        <f t="shared" si="3"/>
        <v>0.57497119769550409</v>
      </c>
      <c r="Q13" s="672"/>
      <c r="R13" s="672"/>
      <c r="S13" s="672"/>
      <c r="T13" s="672"/>
      <c r="U13" s="672"/>
    </row>
    <row r="14" spans="1:21" s="565" customFormat="1" ht="12.75">
      <c r="A14" s="625">
        <v>3</v>
      </c>
      <c r="B14" s="623">
        <v>74.598163042454942</v>
      </c>
      <c r="C14" s="623">
        <v>74.292524873914587</v>
      </c>
      <c r="D14" s="623">
        <v>74.903801210995297</v>
      </c>
      <c r="E14" s="624"/>
      <c r="F14" s="623">
        <v>78.861686944699571</v>
      </c>
      <c r="G14" s="623">
        <v>78.570037451666792</v>
      </c>
      <c r="H14" s="623">
        <v>79.153336437732349</v>
      </c>
      <c r="J14" s="586">
        <f t="shared" si="0"/>
        <v>74.292524873914587</v>
      </c>
      <c r="K14" s="586">
        <f t="shared" si="1"/>
        <v>0.61127633708071016</v>
      </c>
      <c r="L14" s="586">
        <f t="shared" si="2"/>
        <v>3.6662362406714948</v>
      </c>
      <c r="M14" s="586">
        <f t="shared" si="3"/>
        <v>0.5832989860655573</v>
      </c>
      <c r="Q14" s="672"/>
      <c r="R14" s="672"/>
      <c r="S14" s="672"/>
      <c r="T14" s="672"/>
      <c r="U14" s="672"/>
    </row>
    <row r="15" spans="1:21" s="565" customFormat="1" ht="12.75">
      <c r="A15" s="625">
        <v>4</v>
      </c>
      <c r="B15" s="623">
        <v>76.131811040877864</v>
      </c>
      <c r="C15" s="623">
        <v>75.834134637284279</v>
      </c>
      <c r="D15" s="623">
        <v>76.429487444471448</v>
      </c>
      <c r="E15" s="624"/>
      <c r="F15" s="623">
        <v>80.13840511386266</v>
      </c>
      <c r="G15" s="623">
        <v>79.840824398865934</v>
      </c>
      <c r="H15" s="623">
        <v>80.435985828859387</v>
      </c>
      <c r="J15" s="586">
        <f t="shared" si="0"/>
        <v>75.834134637284279</v>
      </c>
      <c r="K15" s="586">
        <f t="shared" si="1"/>
        <v>0.59535280718716876</v>
      </c>
      <c r="L15" s="586">
        <f t="shared" si="2"/>
        <v>3.4113369543944856</v>
      </c>
      <c r="M15" s="586">
        <f t="shared" si="3"/>
        <v>0.59516142999345334</v>
      </c>
      <c r="Q15" s="672"/>
      <c r="R15" s="672"/>
      <c r="S15" s="672"/>
      <c r="T15" s="672"/>
      <c r="U15" s="672"/>
    </row>
    <row r="16" spans="1:21" s="565" customFormat="1" ht="12.75">
      <c r="A16" s="625">
        <v>5</v>
      </c>
      <c r="B16" s="623">
        <v>76.970717745868654</v>
      </c>
      <c r="C16" s="623">
        <v>76.680661066604017</v>
      </c>
      <c r="D16" s="623">
        <v>77.260774425133292</v>
      </c>
      <c r="E16" s="624"/>
      <c r="F16" s="623">
        <v>80.916663584422409</v>
      </c>
      <c r="G16" s="623">
        <v>80.655167974680751</v>
      </c>
      <c r="H16" s="623">
        <v>81.178159194164067</v>
      </c>
      <c r="J16" s="586">
        <f t="shared" si="0"/>
        <v>76.680661066604017</v>
      </c>
      <c r="K16" s="586">
        <f t="shared" si="1"/>
        <v>0.58011335852927459</v>
      </c>
      <c r="L16" s="586">
        <f t="shared" si="2"/>
        <v>3.3943935495474591</v>
      </c>
      <c r="M16" s="586">
        <f t="shared" si="3"/>
        <v>0.52299121948331617</v>
      </c>
      <c r="Q16" s="672"/>
      <c r="R16" s="672"/>
      <c r="S16" s="672"/>
      <c r="T16" s="672"/>
      <c r="U16" s="672"/>
    </row>
    <row r="17" spans="1:21" s="565" customFormat="1" ht="12.75">
      <c r="A17" s="625">
        <v>6</v>
      </c>
      <c r="B17" s="623">
        <v>78.421173783469541</v>
      </c>
      <c r="C17" s="623">
        <v>78.136286480730334</v>
      </c>
      <c r="D17" s="623">
        <v>78.706061086208749</v>
      </c>
      <c r="E17" s="624"/>
      <c r="F17" s="623">
        <v>81.807675854996774</v>
      </c>
      <c r="G17" s="623">
        <v>81.534040876941091</v>
      </c>
      <c r="H17" s="623">
        <v>82.081310833052456</v>
      </c>
      <c r="J17" s="586">
        <f t="shared" si="0"/>
        <v>78.136286480730334</v>
      </c>
      <c r="K17" s="586">
        <f t="shared" si="1"/>
        <v>0.56977460547841474</v>
      </c>
      <c r="L17" s="586">
        <f t="shared" si="2"/>
        <v>2.8279797907323427</v>
      </c>
      <c r="M17" s="586">
        <f t="shared" si="3"/>
        <v>0.54726995611136431</v>
      </c>
      <c r="Q17" s="672"/>
      <c r="R17" s="672"/>
      <c r="S17" s="672"/>
      <c r="T17" s="672"/>
      <c r="U17" s="672"/>
    </row>
    <row r="18" spans="1:21" s="565" customFormat="1" ht="12.75">
      <c r="A18" s="625">
        <v>7</v>
      </c>
      <c r="B18" s="623">
        <v>79.440650449762799</v>
      </c>
      <c r="C18" s="623">
        <v>79.157969422994242</v>
      </c>
      <c r="D18" s="623">
        <v>79.723331476531357</v>
      </c>
      <c r="E18" s="624"/>
      <c r="F18" s="623">
        <v>82.236820201675584</v>
      </c>
      <c r="G18" s="623">
        <v>81.968470616527014</v>
      </c>
      <c r="H18" s="623">
        <v>82.505169786824155</v>
      </c>
      <c r="J18" s="586">
        <f t="shared" si="0"/>
        <v>79.157969422994242</v>
      </c>
      <c r="K18" s="586">
        <f t="shared" si="1"/>
        <v>0.56536205353711466</v>
      </c>
      <c r="L18" s="586">
        <f t="shared" si="2"/>
        <v>2.2451391399956577</v>
      </c>
      <c r="M18" s="586">
        <f t="shared" si="3"/>
        <v>0.53669917029714043</v>
      </c>
      <c r="Q18" s="672"/>
      <c r="R18" s="672"/>
      <c r="S18" s="672"/>
      <c r="T18" s="672"/>
      <c r="U18" s="672"/>
    </row>
    <row r="19" spans="1:21" s="565" customFormat="1" ht="12.75">
      <c r="A19" s="625">
        <v>8</v>
      </c>
      <c r="B19" s="623">
        <v>79.969616193233676</v>
      </c>
      <c r="C19" s="623">
        <v>79.688227223758673</v>
      </c>
      <c r="D19" s="623">
        <v>80.25100516270868</v>
      </c>
      <c r="E19" s="624"/>
      <c r="F19" s="623">
        <v>83.337527698814867</v>
      </c>
      <c r="G19" s="623">
        <v>83.070844326557918</v>
      </c>
      <c r="H19" s="623">
        <v>83.604211071071816</v>
      </c>
      <c r="J19" s="586">
        <f t="shared" si="0"/>
        <v>79.688227223758673</v>
      </c>
      <c r="K19" s="586">
        <f t="shared" si="1"/>
        <v>0.56277793895000627</v>
      </c>
      <c r="L19" s="586">
        <f t="shared" si="2"/>
        <v>2.8198391638492382</v>
      </c>
      <c r="M19" s="586">
        <f t="shared" si="3"/>
        <v>0.53336674451389854</v>
      </c>
      <c r="Q19" s="672"/>
      <c r="R19" s="672"/>
      <c r="S19" s="672"/>
      <c r="T19" s="672"/>
      <c r="U19" s="672"/>
    </row>
    <row r="20" spans="1:21" s="565" customFormat="1" ht="12.75">
      <c r="A20" s="625">
        <v>9</v>
      </c>
      <c r="B20" s="623">
        <v>81.307226233592047</v>
      </c>
      <c r="C20" s="623">
        <v>81.026971530265968</v>
      </c>
      <c r="D20" s="623">
        <v>81.587480936918126</v>
      </c>
      <c r="E20" s="624"/>
      <c r="F20" s="623">
        <v>84.004890238880463</v>
      </c>
      <c r="G20" s="623">
        <v>83.737327761100417</v>
      </c>
      <c r="H20" s="623">
        <v>84.27245271666051</v>
      </c>
      <c r="J20" s="586">
        <f t="shared" si="0"/>
        <v>81.026971530265968</v>
      </c>
      <c r="K20" s="586">
        <f t="shared" si="1"/>
        <v>0.56050940665215876</v>
      </c>
      <c r="L20" s="586">
        <f t="shared" si="2"/>
        <v>2.1498468241822906</v>
      </c>
      <c r="M20" s="586">
        <f t="shared" si="3"/>
        <v>0.53512495556009299</v>
      </c>
      <c r="O20" s="669"/>
      <c r="P20" s="594"/>
      <c r="Q20" s="672"/>
      <c r="R20" s="672"/>
      <c r="S20" s="672"/>
      <c r="T20" s="672"/>
      <c r="U20" s="672"/>
    </row>
    <row r="21" spans="1:21" s="565" customFormat="1" ht="12.75">
      <c r="A21" s="634">
        <v>10</v>
      </c>
      <c r="B21" s="632">
        <v>82.447565594214197</v>
      </c>
      <c r="C21" s="632">
        <v>82.171678756243608</v>
      </c>
      <c r="D21" s="632">
        <v>82.723452432184786</v>
      </c>
      <c r="E21" s="633"/>
      <c r="F21" s="632">
        <v>85.080871355162884</v>
      </c>
      <c r="G21" s="632">
        <v>84.819496812879478</v>
      </c>
      <c r="H21" s="632">
        <v>85.34224589744629</v>
      </c>
      <c r="I21" s="594"/>
      <c r="J21" s="586">
        <f t="shared" si="0"/>
        <v>82.171678756243608</v>
      </c>
      <c r="K21" s="586">
        <f t="shared" si="1"/>
        <v>0.55177367594117754</v>
      </c>
      <c r="L21" s="586">
        <f t="shared" si="2"/>
        <v>2.0960443806946927</v>
      </c>
      <c r="M21" s="586">
        <f t="shared" si="3"/>
        <v>0.52274908456681146</v>
      </c>
      <c r="O21" s="669"/>
      <c r="P21" s="594"/>
      <c r="Q21" s="672"/>
      <c r="R21" s="672"/>
      <c r="S21" s="672"/>
      <c r="T21" s="672"/>
      <c r="U21" s="672"/>
    </row>
    <row r="22" spans="1:21">
      <c r="A22" s="657"/>
      <c r="B22" s="671"/>
      <c r="D22" s="670"/>
      <c r="F22" s="670"/>
      <c r="J22" s="612"/>
      <c r="K22" s="612"/>
      <c r="L22" s="612"/>
      <c r="M22" s="612"/>
      <c r="O22" s="669"/>
      <c r="P22" s="594"/>
      <c r="Q22" s="668"/>
      <c r="R22" s="667"/>
      <c r="S22" s="667"/>
      <c r="T22" s="667"/>
      <c r="U22" s="667"/>
    </row>
    <row r="23" spans="1:21" s="658" customFormat="1" ht="12" customHeight="1">
      <c r="A23" s="1536" t="s">
        <v>308</v>
      </c>
      <c r="B23" s="1536"/>
      <c r="D23" s="666"/>
      <c r="J23" s="665"/>
      <c r="K23" s="665"/>
      <c r="L23" s="665"/>
      <c r="M23" s="665"/>
      <c r="O23" s="661"/>
      <c r="P23" s="594"/>
      <c r="Q23" s="664"/>
      <c r="R23" s="663"/>
      <c r="S23" s="663"/>
      <c r="T23" s="663"/>
      <c r="U23" s="663"/>
    </row>
    <row r="24" spans="1:21" s="658" customFormat="1" ht="12" customHeight="1">
      <c r="A24" s="1533" t="s">
        <v>406</v>
      </c>
      <c r="B24" s="1533"/>
      <c r="C24" s="1533"/>
      <c r="D24" s="1533"/>
      <c r="E24" s="1533"/>
      <c r="F24" s="1533"/>
      <c r="G24" s="1533"/>
      <c r="H24" s="1533"/>
      <c r="I24" s="662"/>
      <c r="O24" s="661"/>
      <c r="P24" s="594"/>
      <c r="Q24" s="659"/>
      <c r="R24" s="659"/>
      <c r="S24" s="659"/>
      <c r="T24" s="659"/>
      <c r="U24" s="659"/>
    </row>
    <row r="25" spans="1:21" s="658" customFormat="1" ht="10.5" customHeight="1">
      <c r="A25" s="1533"/>
      <c r="B25" s="1533"/>
      <c r="C25" s="1533"/>
      <c r="D25" s="1533"/>
      <c r="E25" s="1533"/>
      <c r="F25" s="1533"/>
      <c r="G25" s="1533"/>
      <c r="H25" s="1533"/>
      <c r="I25" s="662"/>
      <c r="O25" s="661"/>
      <c r="P25" s="594"/>
      <c r="Q25" s="659"/>
      <c r="R25" s="659"/>
      <c r="S25" s="659"/>
      <c r="T25" s="659"/>
      <c r="U25" s="659"/>
    </row>
    <row r="26" spans="1:21" s="658" customFormat="1" ht="10.5" customHeight="1">
      <c r="A26" s="1533" t="s">
        <v>419</v>
      </c>
      <c r="B26" s="1533"/>
      <c r="C26" s="1533"/>
      <c r="D26" s="1533"/>
      <c r="E26" s="1533"/>
      <c r="F26" s="1533"/>
      <c r="G26" s="1533"/>
      <c r="H26" s="660"/>
      <c r="O26" s="661"/>
      <c r="P26" s="594"/>
      <c r="Q26" s="664"/>
      <c r="R26" s="663"/>
      <c r="S26" s="663"/>
      <c r="T26" s="663"/>
      <c r="U26" s="663"/>
    </row>
    <row r="27" spans="1:21" s="658" customFormat="1" ht="11.25" customHeight="1">
      <c r="A27" s="1533" t="s">
        <v>418</v>
      </c>
      <c r="B27" s="1533"/>
      <c r="C27" s="1533"/>
      <c r="D27" s="1533"/>
      <c r="E27" s="1533"/>
      <c r="F27" s="1533"/>
      <c r="G27" s="1533"/>
      <c r="H27" s="1533"/>
      <c r="I27" s="662"/>
      <c r="O27" s="661"/>
      <c r="P27" s="594"/>
      <c r="Q27" s="659"/>
      <c r="R27" s="659"/>
      <c r="S27" s="659"/>
      <c r="T27" s="659"/>
      <c r="U27" s="659"/>
    </row>
    <row r="28" spans="1:21" s="658" customFormat="1" ht="11.25" customHeight="1">
      <c r="A28" s="1533"/>
      <c r="B28" s="1533"/>
      <c r="C28" s="1533"/>
      <c r="D28" s="1533"/>
      <c r="E28" s="1533"/>
      <c r="F28" s="1533"/>
      <c r="G28" s="1533"/>
      <c r="H28" s="1533"/>
      <c r="I28" s="662"/>
      <c r="O28" s="661"/>
      <c r="P28" s="594"/>
      <c r="Q28" s="659"/>
      <c r="R28" s="659"/>
      <c r="S28" s="659"/>
      <c r="T28" s="659"/>
      <c r="U28" s="659"/>
    </row>
    <row r="29" spans="1:21" s="658" customFormat="1" ht="11.25" customHeight="1">
      <c r="A29" s="1533"/>
      <c r="B29" s="1533"/>
      <c r="C29" s="1533"/>
      <c r="D29" s="1533"/>
      <c r="E29" s="1533"/>
      <c r="F29" s="1533"/>
      <c r="G29" s="1533"/>
      <c r="H29" s="1533"/>
      <c r="O29" s="661"/>
      <c r="Q29" s="659"/>
      <c r="R29" s="659"/>
      <c r="S29" s="659"/>
      <c r="T29" s="659"/>
      <c r="U29" s="659"/>
    </row>
    <row r="30" spans="1:21" s="658" customFormat="1" ht="11.25" customHeight="1">
      <c r="A30" s="660"/>
      <c r="B30" s="660"/>
      <c r="C30" s="660"/>
      <c r="D30" s="660"/>
      <c r="E30" s="660"/>
      <c r="F30" s="660"/>
      <c r="G30" s="660"/>
      <c r="H30" s="660"/>
      <c r="Q30" s="659"/>
      <c r="R30" s="659"/>
      <c r="S30" s="659"/>
      <c r="T30" s="659"/>
      <c r="U30" s="659"/>
    </row>
    <row r="31" spans="1:21" s="658" customFormat="1" ht="10.5" customHeight="1">
      <c r="A31" s="1539" t="s">
        <v>417</v>
      </c>
      <c r="B31" s="1539"/>
      <c r="Q31" s="659"/>
      <c r="R31" s="659"/>
      <c r="S31" s="659"/>
      <c r="T31" s="659"/>
      <c r="U31" s="659"/>
    </row>
    <row r="32" spans="1:21">
      <c r="A32" s="657"/>
      <c r="B32" s="656"/>
    </row>
    <row r="33" spans="1:2">
      <c r="A33" s="657"/>
      <c r="B33" s="656"/>
    </row>
    <row r="34" spans="1:2">
      <c r="A34" s="657"/>
      <c r="B34" s="656"/>
    </row>
    <row r="35" spans="1:2">
      <c r="A35" s="657"/>
      <c r="B35" s="656"/>
    </row>
    <row r="36" spans="1:2">
      <c r="A36" s="657"/>
      <c r="B36" s="656"/>
    </row>
    <row r="37" spans="1:2">
      <c r="A37" s="657"/>
      <c r="B37" s="656"/>
    </row>
    <row r="38" spans="1:2">
      <c r="A38" s="657"/>
      <c r="B38" s="656"/>
    </row>
    <row r="39" spans="1:2">
      <c r="A39" s="657"/>
      <c r="B39" s="656"/>
    </row>
    <row r="40" spans="1:2">
      <c r="A40" s="657"/>
      <c r="B40" s="656"/>
    </row>
    <row r="41" spans="1:2">
      <c r="A41" s="657"/>
      <c r="B41" s="656"/>
    </row>
    <row r="42" spans="1:2">
      <c r="A42" s="657"/>
      <c r="B42" s="656"/>
    </row>
    <row r="43" spans="1:2">
      <c r="A43" s="657"/>
      <c r="B43" s="656"/>
    </row>
    <row r="44" spans="1:2">
      <c r="A44" s="657"/>
      <c r="B44" s="656"/>
    </row>
    <row r="45" spans="1:2">
      <c r="A45" s="657"/>
      <c r="B45" s="656"/>
    </row>
    <row r="46" spans="1:2">
      <c r="A46" s="657"/>
      <c r="B46" s="656"/>
    </row>
    <row r="47" spans="1:2">
      <c r="A47" s="657"/>
      <c r="B47" s="656"/>
    </row>
    <row r="48" spans="1:2">
      <c r="A48" s="657"/>
      <c r="B48" s="656"/>
    </row>
    <row r="49" spans="1:2">
      <c r="A49" s="657"/>
      <c r="B49" s="656"/>
    </row>
    <row r="50" spans="1:2">
      <c r="A50" s="657"/>
      <c r="B50" s="656"/>
    </row>
    <row r="51" spans="1:2">
      <c r="A51" s="657"/>
      <c r="B51" s="656"/>
    </row>
    <row r="52" spans="1:2">
      <c r="A52" s="657"/>
      <c r="B52" s="656"/>
    </row>
    <row r="53" spans="1:2">
      <c r="A53" s="657"/>
      <c r="B53" s="656"/>
    </row>
    <row r="54" spans="1:2">
      <c r="A54" s="657"/>
      <c r="B54" s="656"/>
    </row>
    <row r="55" spans="1:2">
      <c r="A55" s="657"/>
      <c r="B55" s="656"/>
    </row>
    <row r="56" spans="1:2">
      <c r="A56" s="657"/>
      <c r="B56" s="656"/>
    </row>
    <row r="57" spans="1:2">
      <c r="A57" s="657"/>
      <c r="B57" s="656"/>
    </row>
    <row r="58" spans="1:2">
      <c r="A58" s="657"/>
      <c r="B58" s="656"/>
    </row>
    <row r="59" spans="1:2">
      <c r="A59" s="657"/>
      <c r="B59" s="656"/>
    </row>
    <row r="60" spans="1:2">
      <c r="A60" s="657"/>
      <c r="B60" s="656"/>
    </row>
    <row r="61" spans="1:2">
      <c r="A61" s="657"/>
      <c r="B61" s="656"/>
    </row>
    <row r="62" spans="1:2">
      <c r="A62" s="657"/>
      <c r="B62" s="656"/>
    </row>
    <row r="63" spans="1:2">
      <c r="B63" s="655"/>
    </row>
    <row r="64" spans="1:2">
      <c r="B64" s="655"/>
    </row>
    <row r="65" spans="2:2">
      <c r="B65" s="655"/>
    </row>
    <row r="66" spans="2:2">
      <c r="B66" s="655"/>
    </row>
    <row r="67" spans="2:2">
      <c r="B67" s="655"/>
    </row>
    <row r="68" spans="2:2">
      <c r="B68" s="655"/>
    </row>
    <row r="69" spans="2:2">
      <c r="B69" s="655"/>
    </row>
    <row r="70" spans="2:2">
      <c r="B70" s="655"/>
    </row>
    <row r="71" spans="2:2">
      <c r="B71" s="655"/>
    </row>
    <row r="72" spans="2:2">
      <c r="B72" s="655"/>
    </row>
    <row r="73" spans="2:2">
      <c r="B73" s="655"/>
    </row>
    <row r="74" spans="2:2">
      <c r="B74" s="655"/>
    </row>
    <row r="75" spans="2:2">
      <c r="B75" s="655"/>
    </row>
    <row r="76" spans="2:2">
      <c r="B76" s="655"/>
    </row>
    <row r="77" spans="2:2">
      <c r="B77" s="655"/>
    </row>
    <row r="78" spans="2:2">
      <c r="B78" s="655"/>
    </row>
    <row r="79" spans="2:2">
      <c r="B79" s="655"/>
    </row>
    <row r="80" spans="2:2">
      <c r="B80" s="655"/>
    </row>
    <row r="81" spans="2:2">
      <c r="B81" s="655"/>
    </row>
    <row r="82" spans="2:2">
      <c r="B82" s="655"/>
    </row>
    <row r="83" spans="2:2">
      <c r="B83" s="655"/>
    </row>
    <row r="84" spans="2:2">
      <c r="B84" s="655"/>
    </row>
    <row r="85" spans="2:2">
      <c r="B85" s="655"/>
    </row>
    <row r="86" spans="2:2">
      <c r="B86" s="655"/>
    </row>
    <row r="87" spans="2:2">
      <c r="B87" s="655"/>
    </row>
    <row r="88" spans="2:2">
      <c r="B88" s="655"/>
    </row>
    <row r="89" spans="2:2">
      <c r="B89" s="655"/>
    </row>
    <row r="90" spans="2:2">
      <c r="B90" s="655"/>
    </row>
  </sheetData>
  <mergeCells count="17">
    <mergeCell ref="A7:A8"/>
    <mergeCell ref="L9:L11"/>
    <mergeCell ref="J10:J11"/>
    <mergeCell ref="A1:D1"/>
    <mergeCell ref="G1:H1"/>
    <mergeCell ref="I1:J1"/>
    <mergeCell ref="A3:H3"/>
    <mergeCell ref="B5:D5"/>
    <mergeCell ref="F5:H5"/>
    <mergeCell ref="K10:K11"/>
    <mergeCell ref="A31:B31"/>
    <mergeCell ref="A23:B23"/>
    <mergeCell ref="M10:M11"/>
    <mergeCell ref="A11:E11"/>
    <mergeCell ref="A24:H25"/>
    <mergeCell ref="A26:G26"/>
    <mergeCell ref="A27:H29"/>
  </mergeCells>
  <hyperlinks>
    <hyperlink ref="F1" location="Contents!A1" display="back to contents"/>
  </hyperlinks>
  <pageMargins left="0.15748031496062992" right="0.15748031496062992" top="0.98425196850393704" bottom="0.98425196850393704" header="0.51181102362204722" footer="0.51181102362204722"/>
  <pageSetup paperSize="9" scale="35" orientation="landscape" r:id="rId1"/>
  <headerFooter alignWithMargins="0">
    <oddFooter>&amp;L© Crown Copyright 2015</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showGridLines="0" workbookViewId="0">
      <selection sqref="A1:G1"/>
    </sheetView>
  </sheetViews>
  <sheetFormatPr defaultRowHeight="12.75"/>
  <cols>
    <col min="1" max="2" width="9.140625" style="511"/>
    <col min="3" max="3" width="3.7109375" style="511" customWidth="1"/>
    <col min="4" max="4" width="13.7109375" style="511" customWidth="1"/>
    <col min="5" max="5" width="4.5703125" style="511" customWidth="1"/>
    <col min="6" max="6" width="12.7109375" style="511" customWidth="1"/>
    <col min="7" max="16384" width="9.140625" style="511"/>
  </cols>
  <sheetData>
    <row r="1" spans="1:19" ht="18" customHeight="1">
      <c r="A1" s="1514" t="s">
        <v>404</v>
      </c>
      <c r="B1" s="1514"/>
      <c r="C1" s="1514"/>
      <c r="D1" s="1514"/>
      <c r="E1" s="1514"/>
      <c r="F1" s="1514"/>
      <c r="G1" s="1514"/>
      <c r="H1" s="705"/>
      <c r="I1" s="1436" t="s">
        <v>251</v>
      </c>
      <c r="J1" s="1436"/>
      <c r="R1" s="323"/>
      <c r="S1" s="323"/>
    </row>
    <row r="2" spans="1:19" ht="12.75" customHeight="1">
      <c r="A2" s="553"/>
      <c r="B2" s="553"/>
      <c r="C2" s="553"/>
      <c r="D2" s="553"/>
      <c r="E2" s="705"/>
      <c r="F2" s="705"/>
      <c r="G2" s="705"/>
      <c r="H2" s="705"/>
      <c r="R2" s="323"/>
      <c r="S2" s="323"/>
    </row>
    <row r="3" spans="1:19" ht="12" customHeight="1">
      <c r="A3" s="1543" t="s">
        <v>428</v>
      </c>
      <c r="B3" s="1543"/>
      <c r="C3" s="1543"/>
      <c r="D3" s="1543"/>
      <c r="E3" s="1543"/>
      <c r="F3" s="1543"/>
      <c r="G3" s="1543"/>
      <c r="H3" s="1543"/>
      <c r="I3" s="1543"/>
      <c r="J3" s="1543"/>
      <c r="K3" s="1543"/>
      <c r="L3" s="1543"/>
      <c r="M3" s="1543"/>
      <c r="N3" s="704"/>
      <c r="O3" s="521"/>
    </row>
    <row r="4" spans="1:19" ht="15" customHeight="1">
      <c r="A4" s="703"/>
      <c r="B4" s="702"/>
      <c r="C4" s="702"/>
      <c r="D4" s="702"/>
      <c r="E4" s="702"/>
      <c r="F4" s="702"/>
      <c r="G4" s="702"/>
      <c r="H4" s="702"/>
      <c r="I4" s="702"/>
      <c r="J4" s="702"/>
      <c r="K4" s="702"/>
      <c r="L4" s="702"/>
      <c r="M4" s="702"/>
      <c r="N4" s="702"/>
    </row>
    <row r="5" spans="1:19">
      <c r="C5" s="701"/>
      <c r="D5" s="514" t="s">
        <v>2</v>
      </c>
      <c r="E5" s="700"/>
      <c r="F5" s="514" t="s">
        <v>3</v>
      </c>
      <c r="H5" s="700"/>
      <c r="I5" s="700"/>
      <c r="J5" s="700"/>
      <c r="K5" s="700"/>
    </row>
    <row r="6" spans="1:19" ht="25.5">
      <c r="B6" s="699" t="s">
        <v>311</v>
      </c>
      <c r="C6" s="697"/>
      <c r="D6" s="698" t="s">
        <v>427</v>
      </c>
      <c r="E6" s="696"/>
      <c r="F6" s="698" t="s">
        <v>427</v>
      </c>
    </row>
    <row r="7" spans="1:19">
      <c r="B7" s="697"/>
      <c r="C7" s="697"/>
      <c r="D7" s="695"/>
      <c r="E7" s="696"/>
      <c r="F7" s="695"/>
    </row>
    <row r="8" spans="1:19">
      <c r="A8" s="693"/>
      <c r="B8" s="511" t="s">
        <v>347</v>
      </c>
      <c r="D8" s="694">
        <v>60.757575757575758</v>
      </c>
      <c r="E8" s="691"/>
      <c r="F8" s="694">
        <v>66.507246376811594</v>
      </c>
    </row>
    <row r="9" spans="1:19">
      <c r="A9" s="693"/>
      <c r="B9" s="511" t="s">
        <v>346</v>
      </c>
      <c r="D9" s="694">
        <v>60.907692307692308</v>
      </c>
      <c r="E9" s="691"/>
      <c r="F9" s="694">
        <v>66.705882352941174</v>
      </c>
    </row>
    <row r="10" spans="1:19">
      <c r="A10" s="693"/>
      <c r="B10" s="511" t="s">
        <v>345</v>
      </c>
      <c r="D10" s="694">
        <v>61.045454545454547</v>
      </c>
      <c r="E10" s="691"/>
      <c r="F10" s="694">
        <v>66.852941176470594</v>
      </c>
    </row>
    <row r="11" spans="1:19">
      <c r="A11" s="693"/>
      <c r="B11" s="511" t="s">
        <v>344</v>
      </c>
      <c r="D11" s="694">
        <v>61.119402985074629</v>
      </c>
      <c r="E11" s="691"/>
      <c r="F11" s="694">
        <v>66.913043478260875</v>
      </c>
    </row>
    <row r="12" spans="1:19">
      <c r="A12" s="693"/>
      <c r="B12" s="511" t="s">
        <v>343</v>
      </c>
      <c r="D12" s="694">
        <v>61.238805970149301</v>
      </c>
      <c r="E12" s="691"/>
      <c r="F12" s="694">
        <v>66.970588235294116</v>
      </c>
    </row>
    <row r="13" spans="1:19">
      <c r="A13" s="693"/>
      <c r="B13" s="511" t="s">
        <v>342</v>
      </c>
      <c r="D13" s="694">
        <v>61.5</v>
      </c>
      <c r="E13" s="691"/>
      <c r="F13" s="694">
        <v>67.208955223880594</v>
      </c>
    </row>
    <row r="14" spans="1:19">
      <c r="A14" s="693"/>
      <c r="B14" s="511" t="s">
        <v>341</v>
      </c>
      <c r="D14" s="694">
        <v>61.611940298507463</v>
      </c>
      <c r="E14" s="691"/>
      <c r="F14" s="694">
        <v>67.191176470588232</v>
      </c>
    </row>
    <row r="15" spans="1:19">
      <c r="A15" s="693"/>
      <c r="B15" s="511" t="s">
        <v>340</v>
      </c>
      <c r="D15" s="694">
        <v>61.79710144927536</v>
      </c>
      <c r="E15" s="691"/>
      <c r="F15" s="694">
        <v>67.272727272727266</v>
      </c>
    </row>
    <row r="16" spans="1:19">
      <c r="A16" s="693"/>
      <c r="B16" s="511" t="s">
        <v>339</v>
      </c>
      <c r="D16" s="694">
        <v>61.985507246376812</v>
      </c>
      <c r="E16" s="691"/>
      <c r="F16" s="694">
        <v>67.382352941176464</v>
      </c>
    </row>
    <row r="17" spans="1:6">
      <c r="A17" s="693"/>
      <c r="B17" s="511" t="s">
        <v>338</v>
      </c>
      <c r="D17" s="694">
        <v>62.313432835820898</v>
      </c>
      <c r="E17" s="691"/>
      <c r="F17" s="694">
        <v>67.705882352941174</v>
      </c>
    </row>
    <row r="18" spans="1:6">
      <c r="A18" s="693"/>
      <c r="B18" s="511" t="s">
        <v>337</v>
      </c>
      <c r="D18" s="694">
        <v>62.328358208955223</v>
      </c>
      <c r="E18" s="691"/>
      <c r="F18" s="694">
        <v>67.594202898550719</v>
      </c>
    </row>
    <row r="19" spans="1:6">
      <c r="A19" s="693"/>
      <c r="B19" s="511" t="s">
        <v>336</v>
      </c>
      <c r="D19" s="694">
        <v>62.552238805970148</v>
      </c>
      <c r="E19" s="691"/>
      <c r="F19" s="694">
        <v>67.753623188405797</v>
      </c>
    </row>
    <row r="20" spans="1:6">
      <c r="A20" s="693"/>
      <c r="B20" s="511" t="s">
        <v>335</v>
      </c>
      <c r="D20" s="694">
        <v>62.764705882352942</v>
      </c>
      <c r="E20" s="691"/>
      <c r="F20" s="694">
        <v>67.826086956521735</v>
      </c>
    </row>
    <row r="21" spans="1:6">
      <c r="A21" s="693"/>
      <c r="B21" s="511" t="s">
        <v>334</v>
      </c>
      <c r="D21" s="694">
        <v>63.090909090909093</v>
      </c>
      <c r="E21" s="691"/>
      <c r="F21" s="694">
        <v>68.164179104477611</v>
      </c>
    </row>
    <row r="22" spans="1:6">
      <c r="A22" s="693"/>
      <c r="B22" s="511" t="s">
        <v>333</v>
      </c>
      <c r="D22" s="694">
        <v>63.272727272727273</v>
      </c>
      <c r="E22" s="691"/>
      <c r="F22" s="694">
        <v>68.217391304347828</v>
      </c>
    </row>
    <row r="23" spans="1:6">
      <c r="A23" s="693"/>
      <c r="B23" s="511" t="s">
        <v>332</v>
      </c>
      <c r="D23" s="694">
        <v>63.560606060606062</v>
      </c>
      <c r="E23" s="691"/>
      <c r="F23" s="694">
        <v>68.385714285714286</v>
      </c>
    </row>
    <row r="24" spans="1:6">
      <c r="A24" s="693"/>
      <c r="B24" s="511" t="s">
        <v>331</v>
      </c>
      <c r="D24" s="694">
        <v>63.852941176470587</v>
      </c>
      <c r="E24" s="691"/>
      <c r="F24" s="694">
        <v>68.416666666666671</v>
      </c>
    </row>
    <row r="25" spans="1:6">
      <c r="A25" s="693"/>
      <c r="B25" s="511" t="s">
        <v>330</v>
      </c>
      <c r="D25" s="694">
        <v>64.159420289855078</v>
      </c>
      <c r="E25" s="691"/>
      <c r="F25" s="694">
        <v>68.577464788732399</v>
      </c>
    </row>
    <row r="26" spans="1:6">
      <c r="A26" s="693"/>
      <c r="B26" s="511" t="s">
        <v>329</v>
      </c>
      <c r="D26" s="694">
        <v>64.521126760563376</v>
      </c>
      <c r="E26" s="691"/>
      <c r="F26" s="694">
        <v>68.777777777777771</v>
      </c>
    </row>
    <row r="27" spans="1:6">
      <c r="A27" s="693"/>
      <c r="B27" s="511" t="s">
        <v>328</v>
      </c>
      <c r="D27" s="694">
        <v>64.884057971014499</v>
      </c>
      <c r="E27" s="691"/>
      <c r="F27" s="694">
        <v>69.028571428571425</v>
      </c>
    </row>
    <row r="28" spans="1:6">
      <c r="A28" s="693"/>
      <c r="B28" s="511" t="s">
        <v>327</v>
      </c>
      <c r="D28" s="694">
        <v>65.058823529411768</v>
      </c>
      <c r="E28" s="691"/>
      <c r="F28" s="694">
        <v>69.112676056338032</v>
      </c>
    </row>
    <row r="29" spans="1:6">
      <c r="A29" s="693"/>
      <c r="B29" s="511" t="s">
        <v>326</v>
      </c>
      <c r="D29" s="694">
        <v>65.304347826086953</v>
      </c>
      <c r="E29" s="691"/>
      <c r="F29" s="694">
        <v>69.25</v>
      </c>
    </row>
    <row r="30" spans="1:6">
      <c r="A30" s="693"/>
      <c r="B30" s="511" t="s">
        <v>325</v>
      </c>
      <c r="D30" s="694">
        <v>65.623188405797094</v>
      </c>
      <c r="E30" s="691"/>
      <c r="F30" s="694">
        <v>69.465753424657535</v>
      </c>
    </row>
    <row r="31" spans="1:6">
      <c r="A31" s="693"/>
      <c r="B31" s="511" t="s">
        <v>324</v>
      </c>
      <c r="D31" s="694">
        <v>66.117647058823536</v>
      </c>
      <c r="E31" s="691"/>
      <c r="F31" s="694">
        <v>69.743243243243242</v>
      </c>
    </row>
    <row r="32" spans="1:6">
      <c r="A32" s="693"/>
      <c r="B32" s="511" t="s">
        <v>323</v>
      </c>
      <c r="D32" s="694">
        <v>66.352941176470594</v>
      </c>
      <c r="E32" s="691"/>
      <c r="F32" s="694">
        <v>69.904109589041099</v>
      </c>
    </row>
    <row r="33" spans="1:7">
      <c r="A33" s="693"/>
      <c r="B33" s="511" t="s">
        <v>322</v>
      </c>
      <c r="D33" s="694">
        <v>66.666666666666671</v>
      </c>
      <c r="E33" s="691"/>
      <c r="F33" s="694">
        <v>70</v>
      </c>
    </row>
    <row r="34" spans="1:7">
      <c r="A34" s="693"/>
      <c r="B34" s="511" t="s">
        <v>321</v>
      </c>
      <c r="D34" s="694">
        <v>66.927536231884062</v>
      </c>
      <c r="E34" s="691"/>
      <c r="F34" s="694">
        <v>70.219178082191775</v>
      </c>
    </row>
    <row r="35" spans="1:7">
      <c r="A35" s="693"/>
      <c r="B35" s="511" t="s">
        <v>320</v>
      </c>
      <c r="D35" s="694">
        <v>67.3</v>
      </c>
      <c r="E35" s="691"/>
      <c r="F35" s="694">
        <v>70.438356164383563</v>
      </c>
    </row>
    <row r="36" spans="1:7">
      <c r="A36" s="693"/>
      <c r="B36" s="511" t="s">
        <v>319</v>
      </c>
      <c r="D36" s="694">
        <v>67.579710144927532</v>
      </c>
      <c r="E36" s="691"/>
      <c r="F36" s="694">
        <v>70.767123287671239</v>
      </c>
    </row>
    <row r="37" spans="1:7">
      <c r="A37" s="693"/>
      <c r="B37" s="511" t="s">
        <v>318</v>
      </c>
      <c r="D37" s="694">
        <v>67.774647887323937</v>
      </c>
      <c r="E37" s="691"/>
      <c r="F37" s="694">
        <v>70.767123287671239</v>
      </c>
    </row>
    <row r="38" spans="1:7">
      <c r="A38" s="693"/>
      <c r="B38" s="511" t="s">
        <v>317</v>
      </c>
      <c r="D38" s="694">
        <v>67.943661971830991</v>
      </c>
      <c r="E38" s="691"/>
      <c r="F38" s="694">
        <v>70.824324324324323</v>
      </c>
    </row>
    <row r="39" spans="1:7">
      <c r="A39" s="693"/>
      <c r="B39" s="511" t="s">
        <v>316</v>
      </c>
      <c r="D39" s="694">
        <v>68.128571428571433</v>
      </c>
      <c r="E39" s="691"/>
      <c r="F39" s="694">
        <v>70.905405405405403</v>
      </c>
    </row>
    <row r="40" spans="1:7">
      <c r="A40" s="693"/>
      <c r="B40" s="511" t="s">
        <v>315</v>
      </c>
      <c r="D40" s="694">
        <v>68.112676056338032</v>
      </c>
      <c r="E40" s="691"/>
      <c r="F40" s="694">
        <v>70.960000000000008</v>
      </c>
    </row>
    <row r="41" spans="1:7">
      <c r="A41" s="693"/>
      <c r="B41" s="692" t="s">
        <v>314</v>
      </c>
      <c r="D41" s="690">
        <v>68.239436619718305</v>
      </c>
      <c r="E41" s="691"/>
      <c r="F41" s="690">
        <v>71.054794520547944</v>
      </c>
    </row>
    <row r="42" spans="1:7">
      <c r="D42" s="689"/>
    </row>
    <row r="43" spans="1:7" ht="10.5" customHeight="1">
      <c r="A43" s="1182" t="s">
        <v>426</v>
      </c>
      <c r="B43" s="688"/>
      <c r="C43" s="687"/>
      <c r="D43" s="686"/>
      <c r="E43" s="685"/>
      <c r="F43" s="685"/>
      <c r="G43" s="565"/>
    </row>
    <row r="44" spans="1:7">
      <c r="A44" s="565"/>
      <c r="B44" s="684"/>
      <c r="C44" s="684"/>
      <c r="D44" s="594"/>
      <c r="E44" s="565"/>
      <c r="F44" s="565"/>
      <c r="G44" s="565"/>
    </row>
    <row r="45" spans="1:7" ht="10.5" customHeight="1">
      <c r="A45" s="1544" t="s">
        <v>155</v>
      </c>
      <c r="B45" s="1544"/>
      <c r="C45" s="1544"/>
      <c r="D45" s="683"/>
      <c r="E45" s="565"/>
      <c r="F45" s="565"/>
      <c r="G45" s="565"/>
    </row>
  </sheetData>
  <mergeCells count="4">
    <mergeCell ref="A3:M3"/>
    <mergeCell ref="A1:G1"/>
    <mergeCell ref="I1:J1"/>
    <mergeCell ref="A45:C45"/>
  </mergeCells>
  <hyperlinks>
    <hyperlink ref="A43:B43" r:id="rId1" display="Source: National life tables for Scotland (NRS)"/>
    <hyperlink ref="I1:J1" location="Contents!A1" display="back to contents"/>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showGridLines="0" workbookViewId="0">
      <selection sqref="A1:F1"/>
    </sheetView>
  </sheetViews>
  <sheetFormatPr defaultRowHeight="12.75"/>
  <cols>
    <col min="1" max="2" width="9.140625" style="511"/>
    <col min="3" max="3" width="3.7109375" style="511" customWidth="1"/>
    <col min="4" max="4" width="14.5703125" style="511" customWidth="1"/>
    <col min="5" max="5" width="16.5703125" style="511" customWidth="1"/>
    <col min="6" max="6" width="3.42578125" style="511" customWidth="1"/>
    <col min="7" max="7" width="16.85546875" style="511" customWidth="1"/>
    <col min="8" max="8" width="15.42578125" style="511" customWidth="1"/>
    <col min="9" max="9" width="15.5703125" style="511" customWidth="1"/>
    <col min="10" max="10" width="11.140625" style="511" customWidth="1"/>
    <col min="11" max="16384" width="9.140625" style="511"/>
  </cols>
  <sheetData>
    <row r="1" spans="1:15" ht="18" customHeight="1">
      <c r="A1" s="1514" t="s">
        <v>404</v>
      </c>
      <c r="B1" s="1509"/>
      <c r="C1" s="1509"/>
      <c r="D1" s="1509"/>
      <c r="E1" s="1509"/>
      <c r="F1" s="1509"/>
      <c r="G1" s="712"/>
      <c r="H1" s="321" t="s">
        <v>251</v>
      </c>
      <c r="M1" s="323"/>
      <c r="N1" s="323"/>
    </row>
    <row r="2" spans="1:15" ht="12.75" customHeight="1">
      <c r="A2" s="553"/>
      <c r="B2" s="523"/>
      <c r="C2" s="523"/>
      <c r="D2" s="523"/>
      <c r="E2" s="523"/>
      <c r="F2" s="523"/>
      <c r="G2" s="712"/>
      <c r="M2" s="323"/>
      <c r="N2" s="323"/>
    </row>
    <row r="3" spans="1:15" ht="15.75" customHeight="1">
      <c r="A3" s="1545" t="s">
        <v>432</v>
      </c>
      <c r="B3" s="1545"/>
      <c r="C3" s="1545"/>
      <c r="D3" s="1545"/>
      <c r="E3" s="1545"/>
      <c r="F3" s="1545"/>
      <c r="G3" s="1545"/>
      <c r="H3" s="1545"/>
      <c r="I3" s="1545"/>
      <c r="J3" s="1545"/>
      <c r="K3" s="1545"/>
      <c r="L3" s="521"/>
      <c r="M3" s="521"/>
    </row>
    <row r="4" spans="1:15" ht="15" customHeight="1"/>
    <row r="5" spans="1:15">
      <c r="C5" s="701"/>
      <c r="D5" s="1548" t="s">
        <v>2</v>
      </c>
      <c r="E5" s="1548"/>
      <c r="F5" s="711"/>
      <c r="G5" s="1548" t="s">
        <v>3</v>
      </c>
      <c r="H5" s="1548"/>
      <c r="I5" s="711"/>
      <c r="J5" s="711"/>
      <c r="L5" s="700"/>
      <c r="M5" s="700"/>
      <c r="N5" s="700"/>
      <c r="O5" s="700"/>
    </row>
    <row r="6" spans="1:15" ht="51">
      <c r="B6" s="699" t="s">
        <v>71</v>
      </c>
      <c r="C6" s="697"/>
      <c r="D6" s="698" t="s">
        <v>431</v>
      </c>
      <c r="E6" s="698" t="s">
        <v>430</v>
      </c>
      <c r="F6" s="696"/>
      <c r="G6" s="698" t="s">
        <v>431</v>
      </c>
      <c r="H6" s="698" t="s">
        <v>430</v>
      </c>
      <c r="I6" s="701"/>
      <c r="J6" s="701"/>
    </row>
    <row r="7" spans="1:15">
      <c r="B7" s="697"/>
      <c r="C7" s="697"/>
      <c r="D7" s="695"/>
      <c r="E7" s="695"/>
      <c r="F7" s="696"/>
      <c r="G7" s="695"/>
      <c r="H7" s="695"/>
    </row>
    <row r="8" spans="1:15">
      <c r="A8" s="693"/>
      <c r="B8" s="701">
        <v>1982</v>
      </c>
      <c r="D8" s="691">
        <v>7.3887993135762747E-2</v>
      </c>
      <c r="E8" s="691">
        <v>5.4216832476851759E-2</v>
      </c>
      <c r="F8" s="691"/>
      <c r="G8" s="691">
        <v>8.0698584352096231E-2</v>
      </c>
      <c r="H8" s="691">
        <v>8.8214632861784395E-2</v>
      </c>
    </row>
    <row r="9" spans="1:15" ht="15.75">
      <c r="A9" s="693"/>
      <c r="B9" s="701">
        <v>1983</v>
      </c>
      <c r="D9" s="691">
        <v>7.3834565257672596E-2</v>
      </c>
      <c r="E9" s="691">
        <v>5.380974025469492E-2</v>
      </c>
      <c r="F9" s="691"/>
      <c r="G9" s="691">
        <v>7.9899094771364518E-2</v>
      </c>
      <c r="H9" s="691">
        <v>8.7854401218308814E-2</v>
      </c>
      <c r="L9" s="1514"/>
      <c r="M9" s="1514"/>
      <c r="N9" s="1514"/>
      <c r="O9" s="1514"/>
    </row>
    <row r="10" spans="1:15">
      <c r="A10" s="693"/>
      <c r="B10" s="701">
        <v>1984</v>
      </c>
      <c r="D10" s="691">
        <v>7.3811563777856096E-2</v>
      </c>
      <c r="E10" s="691">
        <v>5.3456005977956286E-2</v>
      </c>
      <c r="F10" s="691"/>
      <c r="G10" s="691">
        <v>7.9186010867338216E-2</v>
      </c>
      <c r="H10" s="691">
        <v>8.7656259729746555E-2</v>
      </c>
    </row>
    <row r="11" spans="1:15">
      <c r="A11" s="693"/>
      <c r="B11" s="701">
        <v>1985</v>
      </c>
      <c r="D11" s="691">
        <v>7.3976158135021938E-2</v>
      </c>
      <c r="E11" s="691">
        <v>5.4651913360075979E-2</v>
      </c>
      <c r="F11" s="691"/>
      <c r="G11" s="691">
        <v>7.8687008559279084E-2</v>
      </c>
      <c r="H11" s="691">
        <v>8.921973755287263E-2</v>
      </c>
    </row>
    <row r="12" spans="1:15">
      <c r="A12" s="693"/>
      <c r="B12" s="701">
        <v>1986</v>
      </c>
      <c r="D12" s="691">
        <v>7.3990912773392412E-2</v>
      </c>
      <c r="E12" s="691">
        <v>5.5391489428298669E-2</v>
      </c>
      <c r="F12" s="691"/>
      <c r="G12" s="691">
        <v>7.8694099522932034E-2</v>
      </c>
      <c r="H12" s="691">
        <v>9.007152135468019E-2</v>
      </c>
    </row>
    <row r="13" spans="1:15">
      <c r="A13" s="693"/>
      <c r="B13" s="701">
        <v>1987</v>
      </c>
      <c r="D13" s="691">
        <v>7.3362791744231839E-2</v>
      </c>
      <c r="E13" s="691">
        <v>5.6368086416605546E-2</v>
      </c>
      <c r="F13" s="691"/>
      <c r="G13" s="691">
        <v>7.8206244327771096E-2</v>
      </c>
      <c r="H13" s="691">
        <v>9.1163400025887326E-2</v>
      </c>
    </row>
    <row r="14" spans="1:15">
      <c r="A14" s="693"/>
      <c r="B14" s="701">
        <v>1988</v>
      </c>
      <c r="D14" s="691">
        <v>7.3571287365227667E-2</v>
      </c>
      <c r="E14" s="691">
        <v>5.7087626835570685E-2</v>
      </c>
      <c r="F14" s="691"/>
      <c r="G14" s="691">
        <v>7.9501947429337375E-2</v>
      </c>
      <c r="H14" s="691">
        <v>9.1918762210877927E-2</v>
      </c>
    </row>
    <row r="15" spans="1:15">
      <c r="A15" s="693"/>
      <c r="B15" s="701">
        <v>1989</v>
      </c>
      <c r="D15" s="691">
        <v>7.3258245786045159E-2</v>
      </c>
      <c r="E15" s="691">
        <v>5.7861560910481884E-2</v>
      </c>
      <c r="F15" s="691"/>
      <c r="G15" s="691">
        <v>7.9805639300287209E-2</v>
      </c>
      <c r="H15" s="691">
        <v>9.2456958089397995E-2</v>
      </c>
    </row>
    <row r="16" spans="1:15">
      <c r="A16" s="693"/>
      <c r="B16" s="701">
        <v>1990</v>
      </c>
      <c r="D16" s="691">
        <v>7.2803557179055359E-2</v>
      </c>
      <c r="E16" s="691">
        <v>5.818604404017106E-2</v>
      </c>
      <c r="F16" s="691"/>
      <c r="G16" s="691">
        <v>7.9637360274826971E-2</v>
      </c>
      <c r="H16" s="691">
        <v>9.2350337612447278E-2</v>
      </c>
    </row>
    <row r="17" spans="1:8">
      <c r="A17" s="693"/>
      <c r="B17" s="701">
        <v>1991</v>
      </c>
      <c r="D17" s="691">
        <v>7.1586795997677491E-2</v>
      </c>
      <c r="E17" s="691">
        <v>5.8873809097579735E-2</v>
      </c>
      <c r="F17" s="691"/>
      <c r="G17" s="691">
        <v>7.8153156054759337E-2</v>
      </c>
      <c r="H17" s="691">
        <v>9.2689831272020504E-2</v>
      </c>
    </row>
    <row r="18" spans="1:8">
      <c r="A18" s="693"/>
      <c r="B18" s="701">
        <v>1992</v>
      </c>
      <c r="D18" s="691">
        <v>7.1912969603256577E-2</v>
      </c>
      <c r="E18" s="691">
        <v>5.92956217727632E-2</v>
      </c>
      <c r="F18" s="691"/>
      <c r="G18" s="691">
        <v>7.8962430665679498E-2</v>
      </c>
      <c r="H18" s="691">
        <v>9.2857508032452282E-2</v>
      </c>
    </row>
    <row r="19" spans="1:8">
      <c r="A19" s="693"/>
      <c r="B19" s="701">
        <v>1993</v>
      </c>
      <c r="D19" s="691">
        <v>7.1119772351745728E-2</v>
      </c>
      <c r="E19" s="691">
        <v>5.9499141868566467E-2</v>
      </c>
      <c r="F19" s="691"/>
      <c r="G19" s="691">
        <v>7.8239606026143299E-2</v>
      </c>
      <c r="H19" s="691">
        <v>9.276420433346555E-2</v>
      </c>
    </row>
    <row r="20" spans="1:8">
      <c r="A20" s="693"/>
      <c r="B20" s="701">
        <v>1994</v>
      </c>
      <c r="D20" s="691">
        <v>7.0434297224938991E-2</v>
      </c>
      <c r="E20" s="691">
        <v>5.9734115216739415E-2</v>
      </c>
      <c r="F20" s="691"/>
      <c r="G20" s="691">
        <v>7.7970395121636824E-2</v>
      </c>
      <c r="H20" s="691">
        <v>9.261006505024294E-2</v>
      </c>
    </row>
    <row r="21" spans="1:8">
      <c r="A21" s="693"/>
      <c r="B21" s="701">
        <v>1995</v>
      </c>
      <c r="D21" s="691">
        <v>6.9292922426025957E-2</v>
      </c>
      <c r="E21" s="691">
        <v>6.0318906516657556E-2</v>
      </c>
      <c r="F21" s="691"/>
      <c r="G21" s="691">
        <v>7.6406676189983452E-2</v>
      </c>
      <c r="H21" s="691">
        <v>9.2909639888002604E-2</v>
      </c>
    </row>
    <row r="22" spans="1:8">
      <c r="A22" s="693"/>
      <c r="B22" s="701">
        <v>1996</v>
      </c>
      <c r="D22" s="691">
        <v>6.8975760423753182E-2</v>
      </c>
      <c r="E22" s="691">
        <v>6.0907585930611387E-2</v>
      </c>
      <c r="F22" s="691"/>
      <c r="G22" s="691">
        <v>7.6418554942168385E-2</v>
      </c>
      <c r="H22" s="691">
        <v>9.3253197543689451E-2</v>
      </c>
    </row>
    <row r="23" spans="1:8">
      <c r="A23" s="693"/>
      <c r="B23" s="701">
        <v>1997</v>
      </c>
      <c r="D23" s="691">
        <v>6.8216124305086182E-2</v>
      </c>
      <c r="E23" s="691">
        <v>6.1560509428840095E-2</v>
      </c>
      <c r="F23" s="691"/>
      <c r="G23" s="691">
        <v>7.5911372487313639E-2</v>
      </c>
      <c r="H23" s="691">
        <v>9.3657516514732433E-2</v>
      </c>
    </row>
    <row r="24" spans="1:8">
      <c r="A24" s="693"/>
      <c r="B24" s="701">
        <v>1998</v>
      </c>
      <c r="D24" s="691">
        <v>6.7474278444049393E-2</v>
      </c>
      <c r="E24" s="691">
        <v>6.2190791145286556E-2</v>
      </c>
      <c r="F24" s="691"/>
      <c r="G24" s="691">
        <v>7.6103243358218914E-2</v>
      </c>
      <c r="H24" s="691">
        <v>9.3918736594137964E-2</v>
      </c>
    </row>
    <row r="25" spans="1:8">
      <c r="A25" s="693"/>
      <c r="B25" s="701">
        <v>1999</v>
      </c>
      <c r="D25" s="691">
        <v>6.6771577444155183E-2</v>
      </c>
      <c r="E25" s="691">
        <v>6.2765800136042355E-2</v>
      </c>
      <c r="F25" s="691"/>
      <c r="G25" s="691">
        <v>7.5659915332002087E-2</v>
      </c>
      <c r="H25" s="691">
        <v>9.3992842989382777E-2</v>
      </c>
    </row>
    <row r="26" spans="1:8">
      <c r="A26" s="693"/>
      <c r="B26" s="701">
        <v>2000</v>
      </c>
      <c r="D26" s="691">
        <v>6.5875550610938652E-2</v>
      </c>
      <c r="E26" s="691">
        <v>6.3565635776841128E-2</v>
      </c>
      <c r="F26" s="691"/>
      <c r="G26" s="691">
        <v>7.5030705420156399E-2</v>
      </c>
      <c r="H26" s="691">
        <v>9.4343602728849243E-2</v>
      </c>
    </row>
    <row r="27" spans="1:8">
      <c r="A27" s="693"/>
      <c r="B27" s="701">
        <v>2001</v>
      </c>
      <c r="D27" s="691">
        <v>6.5027032699902884E-2</v>
      </c>
      <c r="E27" s="691">
        <v>6.451364480075826E-2</v>
      </c>
      <c r="F27" s="691"/>
      <c r="G27" s="691">
        <v>7.4120622860053956E-2</v>
      </c>
      <c r="H27" s="691">
        <v>9.4875992259389433E-2</v>
      </c>
    </row>
    <row r="28" spans="1:8">
      <c r="A28" s="693"/>
      <c r="B28" s="701">
        <v>2002</v>
      </c>
      <c r="D28" s="691">
        <v>6.50729067772437E-2</v>
      </c>
      <c r="E28" s="691">
        <v>6.5336162652980659E-2</v>
      </c>
      <c r="F28" s="691"/>
      <c r="G28" s="691">
        <v>7.3948435360066456E-2</v>
      </c>
      <c r="H28" s="691">
        <v>9.5116067903671539E-2</v>
      </c>
    </row>
    <row r="29" spans="1:8">
      <c r="A29" s="693"/>
      <c r="B29" s="701">
        <v>2003</v>
      </c>
      <c r="D29" s="691">
        <v>6.4729845008633505E-2</v>
      </c>
      <c r="E29" s="691">
        <v>6.6197888921771725E-2</v>
      </c>
      <c r="F29" s="691"/>
      <c r="G29" s="691">
        <v>7.333973440744343E-2</v>
      </c>
      <c r="H29" s="691">
        <v>9.5290519877675839E-2</v>
      </c>
    </row>
    <row r="30" spans="1:8">
      <c r="A30" s="693"/>
      <c r="B30" s="701">
        <v>2004</v>
      </c>
      <c r="D30" s="691">
        <v>6.3967436644646991E-2</v>
      </c>
      <c r="E30" s="691">
        <v>6.6970674429124952E-2</v>
      </c>
      <c r="F30" s="691"/>
      <c r="G30" s="691">
        <v>7.228131060968461E-2</v>
      </c>
      <c r="H30" s="691">
        <v>9.5338197982023087E-2</v>
      </c>
    </row>
    <row r="31" spans="1:8">
      <c r="A31" s="693"/>
      <c r="B31" s="701">
        <v>2005</v>
      </c>
      <c r="D31" s="691">
        <v>6.2370606349484096E-2</v>
      </c>
      <c r="E31" s="691">
        <v>6.7609878282650387E-2</v>
      </c>
      <c r="F31" s="691"/>
      <c r="G31" s="691">
        <v>7.0940891470817877E-2</v>
      </c>
      <c r="H31" s="691">
        <v>9.5256937106179801E-2</v>
      </c>
    </row>
    <row r="32" spans="1:8">
      <c r="A32" s="693"/>
      <c r="B32" s="701">
        <v>2006</v>
      </c>
      <c r="D32" s="691">
        <v>6.1916492288363607E-2</v>
      </c>
      <c r="E32" s="691">
        <v>6.8106991876254117E-2</v>
      </c>
      <c r="F32" s="691"/>
      <c r="G32" s="691">
        <v>7.0162458876247141E-2</v>
      </c>
      <c r="H32" s="691">
        <v>9.5104322923769261E-2</v>
      </c>
    </row>
    <row r="33" spans="1:11">
      <c r="A33" s="693"/>
      <c r="B33" s="701">
        <v>2007</v>
      </c>
      <c r="D33" s="691">
        <v>6.1100993163936516E-2</v>
      </c>
      <c r="E33" s="691">
        <v>6.8726885880077374E-2</v>
      </c>
      <c r="F33" s="691"/>
      <c r="G33" s="691">
        <v>6.9735134786534245E-2</v>
      </c>
      <c r="H33" s="691">
        <v>9.4910444874274663E-2</v>
      </c>
    </row>
    <row r="34" spans="1:11">
      <c r="A34" s="693"/>
      <c r="B34" s="701">
        <v>2008</v>
      </c>
      <c r="D34" s="691">
        <v>6.0530548385706644E-2</v>
      </c>
      <c r="E34" s="691">
        <v>6.9694785600338274E-2</v>
      </c>
      <c r="F34" s="691"/>
      <c r="G34" s="691">
        <v>6.8721529659296995E-2</v>
      </c>
      <c r="H34" s="691">
        <v>9.5164427530800136E-2</v>
      </c>
    </row>
    <row r="35" spans="1:11">
      <c r="A35" s="693"/>
      <c r="B35" s="701">
        <v>2009</v>
      </c>
      <c r="D35" s="691">
        <v>5.9591367777282293E-2</v>
      </c>
      <c r="E35" s="691">
        <v>7.0888396184942373E-2</v>
      </c>
      <c r="F35" s="691"/>
      <c r="G35" s="691">
        <v>6.7810770053783928E-2</v>
      </c>
      <c r="H35" s="691">
        <v>9.5505648043731725E-2</v>
      </c>
    </row>
    <row r="36" spans="1:11">
      <c r="A36" s="693"/>
      <c r="B36" s="701">
        <v>2010</v>
      </c>
      <c r="D36" s="691">
        <v>5.9181604461793436E-2</v>
      </c>
      <c r="E36" s="691">
        <v>7.1877351678005394E-2</v>
      </c>
      <c r="F36" s="691"/>
      <c r="G36" s="691">
        <v>6.6400850158114463E-2</v>
      </c>
      <c r="H36" s="691">
        <v>9.5775341112082399E-2</v>
      </c>
    </row>
    <row r="37" spans="1:11">
      <c r="A37" s="693"/>
      <c r="B37" s="701">
        <v>2011</v>
      </c>
      <c r="D37" s="691">
        <v>5.9275749358107525E-2</v>
      </c>
      <c r="E37" s="691">
        <v>7.3031189267722035E-2</v>
      </c>
      <c r="F37" s="691"/>
      <c r="G37" s="691">
        <v>6.6602036143633289E-2</v>
      </c>
      <c r="H37" s="691">
        <v>9.6097284854431211E-2</v>
      </c>
    </row>
    <row r="38" spans="1:11">
      <c r="A38" s="693"/>
      <c r="B38" s="701">
        <v>2012</v>
      </c>
      <c r="D38" s="691">
        <v>5.9528697540927669E-2</v>
      </c>
      <c r="E38" s="691">
        <v>7.5837473652514309E-2</v>
      </c>
      <c r="F38" s="691"/>
      <c r="G38" s="691">
        <v>6.6533967567296307E-2</v>
      </c>
      <c r="H38" s="691">
        <v>9.8383581752484198E-2</v>
      </c>
    </row>
    <row r="39" spans="1:11">
      <c r="A39" s="693"/>
      <c r="B39" s="701">
        <v>2013</v>
      </c>
      <c r="D39" s="691">
        <v>5.9807980179106379E-2</v>
      </c>
      <c r="E39" s="691">
        <v>7.7944891791955254E-2</v>
      </c>
      <c r="F39" s="691"/>
      <c r="G39" s="691">
        <v>6.6558987797784727E-2</v>
      </c>
      <c r="H39" s="691">
        <v>9.9786211686093432E-2</v>
      </c>
    </row>
    <row r="40" spans="1:11">
      <c r="A40" s="693"/>
      <c r="B40" s="701">
        <v>2014</v>
      </c>
      <c r="D40" s="710">
        <v>6.1352907986480583E-2</v>
      </c>
      <c r="E40" s="710">
        <v>7.9844229186924978E-2</v>
      </c>
      <c r="F40" s="691"/>
      <c r="G40" s="691">
        <v>6.6707830735965756E-2</v>
      </c>
      <c r="H40" s="691">
        <v>0.10125570349315581</v>
      </c>
    </row>
    <row r="41" spans="1:11">
      <c r="A41" s="693"/>
      <c r="B41" s="692">
        <v>2015</v>
      </c>
      <c r="D41" s="709">
        <v>6.238634188965414E-2</v>
      </c>
      <c r="E41" s="709">
        <v>8.1087102177554438E-2</v>
      </c>
      <c r="F41" s="691"/>
      <c r="G41" s="709">
        <v>6.6697418988233337E-2</v>
      </c>
      <c r="H41" s="709">
        <v>0.1018643216080402</v>
      </c>
    </row>
    <row r="43" spans="1:11">
      <c r="A43" s="1547" t="s">
        <v>13</v>
      </c>
      <c r="B43" s="1547"/>
      <c r="C43" s="687"/>
      <c r="D43" s="594"/>
      <c r="E43" s="706"/>
      <c r="F43" s="565"/>
      <c r="G43" s="565"/>
      <c r="H43" s="565"/>
      <c r="I43" s="565"/>
      <c r="J43" s="565"/>
      <c r="K43" s="565"/>
    </row>
    <row r="44" spans="1:11" ht="10.5" customHeight="1">
      <c r="A44" s="1546" t="s">
        <v>429</v>
      </c>
      <c r="B44" s="1546"/>
      <c r="C44" s="1546"/>
      <c r="D44" s="1546"/>
      <c r="E44" s="1546"/>
      <c r="F44" s="1546"/>
      <c r="G44" s="1546"/>
      <c r="H44" s="1546"/>
      <c r="I44" s="708"/>
      <c r="J44" s="708"/>
      <c r="K44" s="565"/>
    </row>
    <row r="45" spans="1:11" ht="11.25" customHeight="1">
      <c r="A45" s="1546"/>
      <c r="B45" s="1546"/>
      <c r="C45" s="1546"/>
      <c r="D45" s="1546"/>
      <c r="E45" s="1546"/>
      <c r="F45" s="1546"/>
      <c r="G45" s="1546"/>
      <c r="H45" s="1546"/>
      <c r="I45" s="565"/>
      <c r="J45" s="565"/>
      <c r="K45" s="565"/>
    </row>
    <row r="46" spans="1:11">
      <c r="A46" s="707"/>
      <c r="B46" s="707"/>
      <c r="C46" s="707"/>
      <c r="D46" s="707"/>
      <c r="E46" s="707"/>
      <c r="F46" s="707"/>
      <c r="G46" s="707"/>
      <c r="H46" s="707"/>
      <c r="I46" s="565"/>
      <c r="J46" s="565"/>
      <c r="K46" s="565"/>
    </row>
    <row r="47" spans="1:11" ht="10.5" customHeight="1">
      <c r="A47" s="1544" t="s">
        <v>155</v>
      </c>
      <c r="B47" s="1544"/>
      <c r="C47" s="683"/>
      <c r="D47" s="683"/>
      <c r="E47" s="706"/>
      <c r="F47" s="565"/>
      <c r="G47" s="565"/>
      <c r="H47" s="565"/>
      <c r="I47" s="565"/>
      <c r="J47" s="565"/>
      <c r="K47" s="565"/>
    </row>
  </sheetData>
  <mergeCells count="8">
    <mergeCell ref="A1:F1"/>
    <mergeCell ref="A3:K3"/>
    <mergeCell ref="A44:H45"/>
    <mergeCell ref="A47:B47"/>
    <mergeCell ref="L9:O9"/>
    <mergeCell ref="A43:B43"/>
    <mergeCell ref="G5:H5"/>
    <mergeCell ref="D5:E5"/>
  </mergeCells>
  <hyperlinks>
    <hyperlink ref="H1" location="Contents!A1" display="back to contents"/>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workbookViewId="0">
      <selection sqref="A1:D1"/>
    </sheetView>
  </sheetViews>
  <sheetFormatPr defaultRowHeight="12.75"/>
  <cols>
    <col min="1" max="2" width="16.5703125" style="1013" customWidth="1"/>
    <col min="3" max="3" width="9.140625" style="1013"/>
    <col min="4" max="4" width="9.140625" style="1014"/>
    <col min="5" max="16384" width="9.140625" style="1013"/>
  </cols>
  <sheetData>
    <row r="1" spans="1:15" ht="18" customHeight="1">
      <c r="A1" s="1553" t="s">
        <v>857</v>
      </c>
      <c r="B1" s="1553"/>
      <c r="C1" s="1553"/>
      <c r="D1" s="1553"/>
      <c r="E1" s="1039"/>
      <c r="F1" s="1554" t="s">
        <v>251</v>
      </c>
      <c r="G1" s="1554"/>
      <c r="H1" s="1039"/>
      <c r="I1" s="1039"/>
      <c r="J1" s="1010"/>
      <c r="K1" s="1010"/>
    </row>
    <row r="2" spans="1:15" ht="12.75" customHeight="1">
      <c r="A2" s="1039"/>
      <c r="B2" s="1039"/>
      <c r="C2" s="1039"/>
      <c r="D2" s="1039"/>
      <c r="E2" s="1039"/>
      <c r="F2" s="1039"/>
      <c r="G2" s="1039"/>
      <c r="H2" s="1039"/>
      <c r="I2" s="1039"/>
      <c r="J2" s="1010"/>
      <c r="K2" s="1010"/>
    </row>
    <row r="3" spans="1:15">
      <c r="A3" s="1552" t="s">
        <v>856</v>
      </c>
      <c r="B3" s="1552"/>
      <c r="C3" s="1552"/>
      <c r="D3" s="1038"/>
      <c r="E3" s="1038"/>
      <c r="F3" s="1038"/>
      <c r="G3" s="1038"/>
      <c r="H3" s="1038"/>
      <c r="I3" s="1038"/>
    </row>
    <row r="4" spans="1:15" ht="15" customHeight="1">
      <c r="A4" s="1037"/>
    </row>
    <row r="5" spans="1:15" ht="25.5">
      <c r="A5" s="1036" t="s">
        <v>66</v>
      </c>
      <c r="B5" s="1036" t="s">
        <v>855</v>
      </c>
      <c r="C5" s="1034"/>
      <c r="D5" s="1035"/>
      <c r="E5" s="1034"/>
      <c r="F5" s="1034"/>
      <c r="G5" s="1034"/>
      <c r="H5" s="1034"/>
      <c r="I5" s="1034"/>
      <c r="J5" s="1034"/>
      <c r="K5" s="1034"/>
      <c r="L5" s="1022"/>
      <c r="M5" s="1022"/>
      <c r="N5" s="1017"/>
      <c r="O5" s="1022"/>
    </row>
    <row r="6" spans="1:15" ht="15">
      <c r="A6" s="1027" t="s">
        <v>854</v>
      </c>
      <c r="B6" s="1030">
        <v>-33.1</v>
      </c>
      <c r="D6" s="1025"/>
      <c r="E6" s="1024"/>
      <c r="F6" s="1023"/>
      <c r="G6" s="1023"/>
      <c r="L6" s="1022"/>
      <c r="M6" s="1022"/>
      <c r="N6" s="1017"/>
      <c r="O6" s="1022"/>
    </row>
    <row r="7" spans="1:15" ht="15">
      <c r="A7" s="1027" t="s">
        <v>853</v>
      </c>
      <c r="B7" s="1030">
        <v>-25.4</v>
      </c>
      <c r="D7" s="1025"/>
      <c r="E7" s="1024"/>
      <c r="F7" s="1023"/>
      <c r="G7" s="1023"/>
      <c r="L7" s="1022"/>
      <c r="M7" s="1022"/>
      <c r="N7" s="1017"/>
      <c r="O7" s="1022"/>
    </row>
    <row r="8" spans="1:15" ht="15">
      <c r="A8" s="1027" t="s">
        <v>852</v>
      </c>
      <c r="B8" s="1030">
        <v>-20.3</v>
      </c>
      <c r="D8" s="1025"/>
      <c r="E8" s="1024"/>
      <c r="F8" s="1023"/>
      <c r="G8" s="1023"/>
      <c r="L8" s="1022"/>
      <c r="M8" s="1022"/>
      <c r="N8" s="1017"/>
      <c r="O8" s="1022"/>
    </row>
    <row r="9" spans="1:15" ht="15">
      <c r="A9" s="1027" t="s">
        <v>851</v>
      </c>
      <c r="B9" s="1030">
        <v>-28.5</v>
      </c>
      <c r="D9" s="1025"/>
      <c r="E9" s="1024"/>
      <c r="F9" s="1023"/>
      <c r="G9" s="1023"/>
      <c r="L9" s="1022"/>
      <c r="M9" s="1022"/>
      <c r="N9" s="1017"/>
      <c r="O9" s="1022"/>
    </row>
    <row r="10" spans="1:15" ht="15">
      <c r="A10" s="1027" t="s">
        <v>850</v>
      </c>
      <c r="B10" s="1030">
        <v>-34.6</v>
      </c>
      <c r="D10" s="1025"/>
      <c r="E10" s="1024"/>
      <c r="F10" s="1023"/>
      <c r="G10" s="1023"/>
      <c r="L10" s="1022"/>
      <c r="M10" s="1022"/>
      <c r="N10" s="1017"/>
      <c r="O10" s="1022"/>
    </row>
    <row r="11" spans="1:15" ht="15">
      <c r="A11" s="1027" t="s">
        <v>849</v>
      </c>
      <c r="B11" s="1030">
        <v>-29</v>
      </c>
      <c r="D11" s="1025"/>
      <c r="E11" s="1024"/>
      <c r="F11" s="1023"/>
      <c r="G11" s="1023"/>
      <c r="L11" s="1022"/>
      <c r="M11" s="1022"/>
      <c r="N11" s="1017"/>
      <c r="O11" s="1022"/>
    </row>
    <row r="12" spans="1:15" ht="15">
      <c r="A12" s="1027" t="s">
        <v>848</v>
      </c>
      <c r="B12" s="1030">
        <v>-33.9</v>
      </c>
      <c r="D12" s="1025"/>
      <c r="E12" s="1024"/>
      <c r="F12" s="1023"/>
      <c r="G12" s="1023"/>
      <c r="L12" s="1022"/>
      <c r="M12" s="1022"/>
      <c r="N12" s="1017"/>
      <c r="O12" s="1022"/>
    </row>
    <row r="13" spans="1:15" ht="15">
      <c r="A13" s="1027" t="s">
        <v>847</v>
      </c>
      <c r="B13" s="1030">
        <v>-39.1</v>
      </c>
      <c r="D13" s="1025"/>
      <c r="E13" s="1024"/>
      <c r="F13" s="1023"/>
      <c r="G13" s="1023"/>
      <c r="L13" s="1022"/>
      <c r="M13" s="1022"/>
      <c r="N13" s="1017"/>
      <c r="O13" s="1022"/>
    </row>
    <row r="14" spans="1:15" ht="15">
      <c r="A14" s="1027" t="s">
        <v>846</v>
      </c>
      <c r="B14" s="1030">
        <v>-39.1</v>
      </c>
      <c r="D14" s="1025"/>
      <c r="E14" s="1024"/>
      <c r="F14" s="1023"/>
      <c r="G14" s="1023"/>
      <c r="L14" s="1022"/>
      <c r="M14" s="1022"/>
      <c r="N14" s="1017"/>
      <c r="O14" s="1022"/>
    </row>
    <row r="15" spans="1:15" ht="15">
      <c r="A15" s="1027" t="s">
        <v>845</v>
      </c>
      <c r="B15" s="1030">
        <v>-43.2</v>
      </c>
      <c r="D15" s="1025"/>
      <c r="E15" s="1024"/>
      <c r="F15" s="1023"/>
      <c r="G15" s="1023"/>
      <c r="L15" s="1022"/>
      <c r="M15" s="1022"/>
      <c r="N15" s="1017"/>
      <c r="O15" s="1022"/>
    </row>
    <row r="16" spans="1:15" ht="15">
      <c r="A16" s="1027" t="s">
        <v>844</v>
      </c>
      <c r="B16" s="1030">
        <v>-43.1</v>
      </c>
      <c r="D16" s="1025"/>
      <c r="E16" s="1024"/>
      <c r="F16" s="1023"/>
      <c r="G16" s="1023"/>
      <c r="L16" s="1022"/>
      <c r="M16" s="1022"/>
      <c r="N16" s="1017"/>
      <c r="O16" s="1022"/>
    </row>
    <row r="17" spans="1:15" ht="15">
      <c r="A17" s="1027" t="s">
        <v>843</v>
      </c>
      <c r="B17" s="1030">
        <v>-32</v>
      </c>
      <c r="D17" s="1025"/>
      <c r="E17" s="1024"/>
      <c r="F17" s="1023"/>
      <c r="G17" s="1023"/>
      <c r="L17" s="1022"/>
      <c r="M17" s="1022"/>
      <c r="N17" s="1017"/>
      <c r="O17" s="1022"/>
    </row>
    <row r="18" spans="1:15" ht="15">
      <c r="A18" s="1027" t="s">
        <v>842</v>
      </c>
      <c r="B18" s="1030">
        <v>-23.9</v>
      </c>
      <c r="D18" s="1025"/>
      <c r="E18" s="1024"/>
      <c r="F18" s="1023"/>
      <c r="G18" s="1023"/>
      <c r="L18" s="1022"/>
      <c r="M18" s="1022"/>
      <c r="N18" s="1017"/>
      <c r="O18" s="1022"/>
    </row>
    <row r="19" spans="1:15" ht="15">
      <c r="A19" s="1027" t="s">
        <v>841</v>
      </c>
      <c r="B19" s="1030">
        <v>-20.100000000000001</v>
      </c>
      <c r="D19" s="1025"/>
      <c r="E19" s="1024"/>
      <c r="F19" s="1023"/>
      <c r="G19" s="1023"/>
      <c r="L19" s="1022"/>
      <c r="M19" s="1022"/>
      <c r="N19" s="1017"/>
      <c r="O19" s="1022"/>
    </row>
    <row r="20" spans="1:15" ht="15">
      <c r="A20" s="1027" t="s">
        <v>78</v>
      </c>
      <c r="B20" s="1030">
        <v>-21.7</v>
      </c>
      <c r="D20" s="1025"/>
      <c r="E20" s="1024"/>
      <c r="F20" s="1023"/>
      <c r="G20" s="1023"/>
      <c r="L20" s="1022"/>
      <c r="M20" s="1022"/>
      <c r="N20" s="1017"/>
      <c r="O20" s="1022"/>
    </row>
    <row r="21" spans="1:15" ht="15">
      <c r="A21" s="1027" t="s">
        <v>79</v>
      </c>
      <c r="B21" s="1030">
        <v>-28.6</v>
      </c>
      <c r="D21" s="1025"/>
      <c r="E21" s="1024"/>
      <c r="F21" s="1023"/>
      <c r="G21" s="1023"/>
      <c r="L21" s="1022"/>
      <c r="M21" s="1022"/>
      <c r="N21" s="1017"/>
      <c r="O21" s="1022"/>
    </row>
    <row r="22" spans="1:15" ht="15">
      <c r="A22" s="1027" t="s">
        <v>80</v>
      </c>
      <c r="B22" s="1030">
        <v>-11.7</v>
      </c>
      <c r="D22" s="1025"/>
      <c r="E22" s="1024"/>
      <c r="F22" s="1023"/>
      <c r="G22" s="1023"/>
      <c r="L22" s="1022"/>
      <c r="M22" s="1022"/>
      <c r="N22" s="1017"/>
      <c r="O22" s="1022"/>
    </row>
    <row r="23" spans="1:15" ht="15">
      <c r="A23" s="1027" t="s">
        <v>81</v>
      </c>
      <c r="B23" s="1030">
        <v>-3</v>
      </c>
      <c r="D23" s="1025"/>
      <c r="E23" s="1024"/>
      <c r="F23" s="1023"/>
      <c r="G23" s="1023"/>
      <c r="L23" s="1022"/>
      <c r="M23" s="1022"/>
      <c r="N23" s="1017"/>
      <c r="O23" s="1022"/>
    </row>
    <row r="24" spans="1:15" ht="15">
      <c r="A24" s="1027" t="s">
        <v>82</v>
      </c>
      <c r="B24" s="1030">
        <v>-20</v>
      </c>
      <c r="D24" s="1025"/>
      <c r="E24" s="1024"/>
      <c r="F24" s="1023"/>
      <c r="G24" s="1023"/>
      <c r="L24" s="1022"/>
      <c r="M24" s="1022"/>
      <c r="N24" s="1017"/>
      <c r="O24" s="1022"/>
    </row>
    <row r="25" spans="1:15" ht="15">
      <c r="A25" s="1027" t="s">
        <v>83</v>
      </c>
      <c r="B25" s="1030">
        <v>-5.8</v>
      </c>
      <c r="D25" s="1025"/>
      <c r="E25" s="1024"/>
      <c r="F25" s="1023"/>
      <c r="G25" s="1023"/>
      <c r="L25" s="1022"/>
      <c r="M25" s="1022"/>
      <c r="N25" s="1017"/>
      <c r="O25" s="1022"/>
    </row>
    <row r="26" spans="1:15" ht="15">
      <c r="A26" s="1027" t="s">
        <v>84</v>
      </c>
      <c r="B26" s="1030">
        <v>-10.8</v>
      </c>
      <c r="D26" s="1025"/>
      <c r="E26" s="1024"/>
      <c r="F26" s="1023"/>
      <c r="G26" s="1023"/>
      <c r="L26" s="1022"/>
      <c r="M26" s="1022"/>
      <c r="N26" s="1017"/>
      <c r="O26" s="1022"/>
    </row>
    <row r="27" spans="1:15" ht="15">
      <c r="A27" s="1027" t="s">
        <v>85</v>
      </c>
      <c r="B27" s="1030">
        <v>-17.3</v>
      </c>
      <c r="D27" s="1025"/>
      <c r="E27" s="1024"/>
      <c r="F27" s="1023"/>
      <c r="G27" s="1023"/>
      <c r="L27" s="1022"/>
      <c r="M27" s="1022"/>
      <c r="N27" s="1017"/>
      <c r="O27" s="1022"/>
    </row>
    <row r="28" spans="1:15" ht="15">
      <c r="A28" s="1027" t="s">
        <v>86</v>
      </c>
      <c r="B28" s="1030">
        <v>-14.6</v>
      </c>
      <c r="D28" s="1025"/>
      <c r="E28" s="1024"/>
      <c r="F28" s="1023"/>
      <c r="G28" s="1023"/>
      <c r="L28" s="1022"/>
      <c r="M28" s="1022"/>
      <c r="N28" s="1017"/>
      <c r="O28" s="1022"/>
    </row>
    <row r="29" spans="1:15" ht="15">
      <c r="A29" s="1027" t="s">
        <v>87</v>
      </c>
      <c r="B29" s="1030">
        <v>-16.3</v>
      </c>
      <c r="D29" s="1025"/>
      <c r="E29" s="1024"/>
      <c r="F29" s="1023"/>
      <c r="G29" s="1023"/>
      <c r="L29" s="1022"/>
      <c r="M29" s="1022"/>
      <c r="N29" s="1017"/>
      <c r="O29" s="1022"/>
    </row>
    <row r="30" spans="1:15" ht="15">
      <c r="A30" s="1027" t="s">
        <v>88</v>
      </c>
      <c r="B30" s="1030">
        <v>-23.1</v>
      </c>
      <c r="D30" s="1025"/>
      <c r="E30" s="1024"/>
      <c r="F30" s="1023"/>
      <c r="G30" s="1023"/>
      <c r="L30" s="1022"/>
      <c r="M30" s="1022"/>
      <c r="N30" s="1017"/>
      <c r="O30" s="1022"/>
    </row>
    <row r="31" spans="1:15" ht="15">
      <c r="A31" s="1027" t="s">
        <v>89</v>
      </c>
      <c r="B31" s="1030">
        <v>-16.850000000000001</v>
      </c>
      <c r="D31" s="1025"/>
      <c r="E31" s="1024"/>
      <c r="F31" s="1023"/>
      <c r="G31" s="1023"/>
      <c r="L31" s="1022"/>
      <c r="M31" s="1022"/>
      <c r="N31" s="1017"/>
      <c r="O31" s="1022"/>
    </row>
    <row r="32" spans="1:15" ht="15">
      <c r="A32" s="1027" t="s">
        <v>90</v>
      </c>
      <c r="B32" s="1030">
        <v>-19.72</v>
      </c>
      <c r="D32" s="1025"/>
      <c r="E32" s="1024"/>
      <c r="F32" s="1023"/>
      <c r="G32" s="1023"/>
      <c r="L32" s="1022"/>
      <c r="M32" s="1022"/>
      <c r="N32" s="1017"/>
      <c r="O32" s="1022"/>
    </row>
    <row r="33" spans="1:15" ht="15">
      <c r="A33" s="1027" t="s">
        <v>91</v>
      </c>
      <c r="B33" s="1030">
        <v>-12.04</v>
      </c>
      <c r="D33" s="1025"/>
      <c r="E33" s="1024"/>
      <c r="F33" s="1023"/>
      <c r="G33" s="1023"/>
      <c r="L33" s="1022"/>
      <c r="M33" s="1022"/>
      <c r="N33" s="1017"/>
      <c r="O33" s="1022"/>
    </row>
    <row r="34" spans="1:15" ht="15">
      <c r="A34" s="1027" t="s">
        <v>92</v>
      </c>
      <c r="B34" s="1030">
        <v>-14.99</v>
      </c>
      <c r="D34" s="1025"/>
      <c r="E34" s="1024"/>
      <c r="F34" s="1023"/>
      <c r="G34" s="1023"/>
      <c r="L34" s="1022"/>
      <c r="M34" s="1022"/>
      <c r="N34" s="1017"/>
      <c r="O34" s="1022"/>
    </row>
    <row r="35" spans="1:15" ht="15">
      <c r="A35" s="1027" t="s">
        <v>93</v>
      </c>
      <c r="B35" s="1030">
        <v>-17.63</v>
      </c>
      <c r="D35" s="1025"/>
      <c r="E35" s="1024"/>
      <c r="F35" s="1023"/>
      <c r="G35" s="1023"/>
      <c r="L35" s="1022"/>
      <c r="M35" s="1022"/>
      <c r="N35" s="1017"/>
      <c r="O35" s="1022"/>
    </row>
    <row r="36" spans="1:15" ht="15">
      <c r="A36" s="1027" t="s">
        <v>94</v>
      </c>
      <c r="B36" s="1030">
        <v>-18.039000000000001</v>
      </c>
      <c r="D36" s="1025"/>
      <c r="E36" s="1024"/>
      <c r="F36" s="1023"/>
      <c r="G36" s="1023"/>
      <c r="L36" s="1022"/>
      <c r="M36" s="1022"/>
      <c r="N36" s="1017"/>
      <c r="O36" s="1022"/>
    </row>
    <row r="37" spans="1:15" ht="15">
      <c r="A37" s="1027" t="s">
        <v>95</v>
      </c>
      <c r="B37" s="1030">
        <v>-27.23</v>
      </c>
      <c r="D37" s="1025"/>
      <c r="E37" s="1024"/>
      <c r="F37" s="1023"/>
      <c r="G37" s="1023"/>
      <c r="L37" s="1022"/>
      <c r="M37" s="1022"/>
      <c r="N37" s="1017"/>
      <c r="O37" s="1022"/>
    </row>
    <row r="38" spans="1:15" ht="15">
      <c r="A38" s="1027" t="s">
        <v>96</v>
      </c>
      <c r="B38" s="1030">
        <v>-2.907</v>
      </c>
      <c r="D38" s="1025"/>
      <c r="E38" s="1024"/>
      <c r="F38" s="1023"/>
      <c r="G38" s="1023"/>
      <c r="L38" s="1022"/>
      <c r="M38" s="1022"/>
      <c r="N38" s="1017"/>
      <c r="O38" s="1022"/>
    </row>
    <row r="39" spans="1:15" ht="15">
      <c r="A39" s="1027" t="s">
        <v>97</v>
      </c>
      <c r="B39" s="1030">
        <v>4.9850000000000003</v>
      </c>
      <c r="D39" s="1025"/>
      <c r="E39" s="1024"/>
      <c r="F39" s="1023"/>
      <c r="G39" s="1023"/>
      <c r="L39" s="1022"/>
      <c r="M39" s="1022"/>
      <c r="N39" s="1017"/>
      <c r="O39" s="1022"/>
    </row>
    <row r="40" spans="1:15" ht="15">
      <c r="A40" s="1027" t="s">
        <v>98</v>
      </c>
      <c r="B40" s="1030">
        <v>-1.9159999999999999</v>
      </c>
      <c r="D40" s="1025"/>
      <c r="E40" s="1024"/>
      <c r="F40" s="1023"/>
      <c r="G40" s="1023"/>
      <c r="L40" s="1022"/>
      <c r="M40" s="1022"/>
      <c r="N40" s="1017"/>
      <c r="O40" s="1022"/>
    </row>
    <row r="41" spans="1:15" ht="15">
      <c r="A41" s="1027" t="s">
        <v>99</v>
      </c>
      <c r="B41" s="1030">
        <v>-1.9</v>
      </c>
      <c r="D41" s="1025"/>
      <c r="E41" s="1024"/>
      <c r="F41" s="1023"/>
      <c r="G41" s="1023"/>
      <c r="L41" s="1022"/>
      <c r="M41" s="1022"/>
      <c r="N41" s="1017"/>
      <c r="O41" s="1022"/>
    </row>
    <row r="42" spans="1:15" ht="15">
      <c r="A42" s="1027" t="s">
        <v>100</v>
      </c>
      <c r="B42" s="1030">
        <v>4.7</v>
      </c>
      <c r="D42" s="1025"/>
      <c r="E42" s="1024"/>
      <c r="F42" s="1023"/>
      <c r="G42" s="1023"/>
      <c r="L42" s="1022"/>
      <c r="M42" s="1022"/>
      <c r="N42" s="1017"/>
      <c r="O42" s="1022"/>
    </row>
    <row r="43" spans="1:15" ht="15">
      <c r="A43" s="1027" t="s">
        <v>101</v>
      </c>
      <c r="B43" s="1030">
        <v>9.4</v>
      </c>
      <c r="D43" s="1025"/>
      <c r="E43" s="1024"/>
      <c r="F43" s="1023"/>
      <c r="G43" s="1023"/>
      <c r="L43" s="1022"/>
      <c r="M43" s="1022"/>
      <c r="N43" s="1017"/>
      <c r="O43" s="1022"/>
    </row>
    <row r="44" spans="1:15" ht="15">
      <c r="A44" s="1027" t="s">
        <v>102</v>
      </c>
      <c r="B44" s="1030">
        <v>2.4</v>
      </c>
      <c r="D44" s="1025"/>
      <c r="E44" s="1024"/>
      <c r="F44" s="1023"/>
      <c r="G44" s="1023"/>
      <c r="L44" s="1022"/>
      <c r="M44" s="1022"/>
      <c r="N44" s="1017"/>
      <c r="O44" s="1022"/>
    </row>
    <row r="45" spans="1:15" ht="15">
      <c r="A45" s="1027" t="s">
        <v>103</v>
      </c>
      <c r="B45" s="1030">
        <v>-7.2</v>
      </c>
      <c r="D45" s="1025"/>
      <c r="E45" s="1024"/>
      <c r="F45" s="1023"/>
      <c r="G45" s="1023"/>
      <c r="L45" s="1022"/>
      <c r="M45" s="1022"/>
      <c r="N45" s="1017"/>
      <c r="O45" s="1022"/>
    </row>
    <row r="46" spans="1:15" ht="15">
      <c r="A46" s="1027" t="s">
        <v>104</v>
      </c>
      <c r="B46" s="1030">
        <v>-7.5</v>
      </c>
      <c r="D46" s="1025"/>
      <c r="E46" s="1024"/>
      <c r="F46" s="1023"/>
      <c r="G46" s="1023"/>
      <c r="L46" s="1022"/>
      <c r="M46" s="1022"/>
      <c r="N46" s="1017"/>
      <c r="O46" s="1022"/>
    </row>
    <row r="47" spans="1:15" ht="15">
      <c r="A47" s="1027" t="s">
        <v>105</v>
      </c>
      <c r="B47" s="1030">
        <v>-5.7</v>
      </c>
      <c r="D47" s="1025"/>
      <c r="E47" s="1024"/>
      <c r="F47" s="1023"/>
      <c r="G47" s="1023"/>
      <c r="L47" s="1022"/>
      <c r="M47" s="1022"/>
      <c r="N47" s="1017"/>
      <c r="O47" s="1022"/>
    </row>
    <row r="48" spans="1:15" ht="15">
      <c r="A48" s="1027" t="s">
        <v>106</v>
      </c>
      <c r="B48" s="1030">
        <v>-2.2000000000000002</v>
      </c>
      <c r="D48" s="1025"/>
      <c r="E48" s="1024"/>
      <c r="F48" s="1023"/>
      <c r="G48" s="1023"/>
      <c r="L48" s="1022"/>
      <c r="M48" s="1022"/>
      <c r="N48" s="1017"/>
      <c r="O48" s="1022"/>
    </row>
    <row r="49" spans="1:15" ht="15">
      <c r="A49" s="1027" t="s">
        <v>107</v>
      </c>
      <c r="B49" s="1030">
        <v>-3.6</v>
      </c>
      <c r="D49" s="1025"/>
      <c r="E49" s="1024"/>
      <c r="F49" s="1023"/>
      <c r="G49" s="1023"/>
      <c r="L49" s="1022"/>
      <c r="M49" s="1022"/>
      <c r="N49" s="1017"/>
      <c r="O49" s="1022"/>
    </row>
    <row r="50" spans="1:15" ht="15">
      <c r="A50" s="1027" t="s">
        <v>108</v>
      </c>
      <c r="B50" s="1030">
        <v>5.2</v>
      </c>
      <c r="D50" s="1025"/>
      <c r="E50" s="1024"/>
      <c r="F50" s="1023"/>
      <c r="G50" s="1023"/>
      <c r="L50" s="1022"/>
      <c r="M50" s="1022"/>
      <c r="N50" s="1017"/>
      <c r="O50" s="1022"/>
    </row>
    <row r="51" spans="1:15" ht="15">
      <c r="A51" s="1027" t="s">
        <v>25</v>
      </c>
      <c r="B51" s="1030">
        <v>6.3</v>
      </c>
      <c r="D51" s="1025"/>
      <c r="E51" s="1024"/>
      <c r="F51" s="1023"/>
      <c r="G51" s="1023"/>
      <c r="L51" s="1022"/>
      <c r="M51" s="1022"/>
      <c r="N51" s="1017"/>
      <c r="O51" s="1022"/>
    </row>
    <row r="52" spans="1:15" ht="15">
      <c r="A52" s="1027" t="s">
        <v>26</v>
      </c>
      <c r="B52" s="1030">
        <v>5.6</v>
      </c>
      <c r="D52" s="1025"/>
      <c r="E52" s="1024"/>
      <c r="F52" s="1023"/>
      <c r="G52" s="1023"/>
      <c r="L52" s="1022"/>
      <c r="M52" s="1022"/>
      <c r="N52" s="1017"/>
      <c r="O52" s="1022"/>
    </row>
    <row r="53" spans="1:15" ht="15">
      <c r="A53" s="1027" t="s">
        <v>27</v>
      </c>
      <c r="B53" s="1030">
        <v>18.600000000000001</v>
      </c>
      <c r="D53" s="1025"/>
      <c r="E53" s="1024"/>
      <c r="F53" s="1023"/>
      <c r="G53" s="1023"/>
      <c r="L53" s="1022"/>
      <c r="M53" s="1022"/>
      <c r="N53" s="1017"/>
      <c r="O53" s="1022"/>
    </row>
    <row r="54" spans="1:15" ht="15">
      <c r="A54" s="1027" t="s">
        <v>28</v>
      </c>
      <c r="B54" s="1030">
        <v>25.3</v>
      </c>
      <c r="D54" s="1025"/>
      <c r="E54" s="1024"/>
      <c r="F54" s="1023"/>
      <c r="G54" s="1023"/>
      <c r="L54" s="1022"/>
      <c r="M54" s="1022"/>
      <c r="N54" s="1017"/>
      <c r="O54" s="1022"/>
    </row>
    <row r="55" spans="1:15" ht="15">
      <c r="A55" s="1027" t="s">
        <v>29</v>
      </c>
      <c r="B55" s="1030">
        <v>18.8</v>
      </c>
      <c r="D55" s="1025"/>
      <c r="E55" s="1024"/>
      <c r="F55" s="1023"/>
      <c r="G55" s="1023"/>
      <c r="L55" s="1022"/>
      <c r="M55" s="1022"/>
      <c r="N55" s="1017"/>
      <c r="O55" s="1022"/>
    </row>
    <row r="56" spans="1:15" ht="15">
      <c r="A56" s="1027" t="s">
        <v>30</v>
      </c>
      <c r="B56" s="1030">
        <v>33</v>
      </c>
      <c r="D56" s="1025"/>
      <c r="E56" s="1024"/>
      <c r="F56" s="1023"/>
      <c r="G56" s="1023"/>
      <c r="L56" s="1022"/>
      <c r="M56" s="1022"/>
      <c r="N56" s="1017"/>
      <c r="O56" s="1022"/>
    </row>
    <row r="57" spans="1:15" ht="15">
      <c r="A57" s="1027" t="s">
        <v>31</v>
      </c>
      <c r="B57" s="1030">
        <v>26.4</v>
      </c>
      <c r="D57" s="1025"/>
      <c r="E57" s="1024"/>
      <c r="F57" s="1023"/>
      <c r="G57" s="1023"/>
      <c r="L57" s="1022"/>
      <c r="M57" s="1022"/>
      <c r="N57" s="1017"/>
      <c r="O57" s="1022"/>
    </row>
    <row r="58" spans="1:15" ht="15">
      <c r="A58" s="1027" t="s">
        <v>32</v>
      </c>
      <c r="B58" s="1030">
        <v>24.4</v>
      </c>
      <c r="D58" s="1025"/>
      <c r="E58" s="1024"/>
      <c r="F58" s="1023"/>
      <c r="G58" s="1023"/>
      <c r="L58" s="1022"/>
      <c r="M58" s="1022"/>
      <c r="N58" s="1017"/>
      <c r="O58" s="1022"/>
    </row>
    <row r="59" spans="1:15" ht="15">
      <c r="A59" s="1027" t="s">
        <v>33</v>
      </c>
      <c r="B59" s="1030">
        <v>26.1</v>
      </c>
      <c r="D59" s="1025"/>
      <c r="E59" s="1024"/>
      <c r="F59" s="1023"/>
      <c r="G59" s="1023"/>
      <c r="L59" s="1022"/>
      <c r="M59" s="1022"/>
      <c r="N59" s="1017"/>
      <c r="O59" s="1022"/>
    </row>
    <row r="60" spans="1:15" ht="15">
      <c r="A60" s="1031" t="s">
        <v>34</v>
      </c>
      <c r="B60" s="1030">
        <v>30.2</v>
      </c>
      <c r="D60" s="1025"/>
      <c r="E60" s="1024"/>
      <c r="F60" s="1023"/>
      <c r="G60" s="1023"/>
      <c r="L60" s="1022"/>
      <c r="M60" s="1022"/>
      <c r="N60" s="1017"/>
      <c r="O60" s="1022"/>
    </row>
    <row r="61" spans="1:15">
      <c r="A61" s="1027" t="s">
        <v>35</v>
      </c>
      <c r="B61" s="1030">
        <v>12.7</v>
      </c>
      <c r="D61" s="1025"/>
      <c r="E61" s="1032"/>
      <c r="L61" s="1022"/>
      <c r="M61" s="1022"/>
      <c r="N61" s="1017"/>
      <c r="O61" s="1022"/>
    </row>
    <row r="62" spans="1:15">
      <c r="A62" s="1031" t="s">
        <v>36</v>
      </c>
      <c r="B62" s="1030">
        <v>10</v>
      </c>
      <c r="D62" s="1025"/>
      <c r="E62" s="1032"/>
      <c r="L62" s="1022"/>
      <c r="M62" s="1022"/>
      <c r="N62" s="1017"/>
      <c r="O62" s="1022"/>
    </row>
    <row r="63" spans="1:15">
      <c r="A63" s="1027" t="s">
        <v>37</v>
      </c>
      <c r="B63" s="1030">
        <v>17.600000000000001</v>
      </c>
      <c r="C63" s="1033"/>
      <c r="D63" s="1025"/>
      <c r="E63" s="1033"/>
      <c r="F63" s="1033"/>
      <c r="G63" s="1033"/>
      <c r="H63" s="1033"/>
      <c r="I63" s="1033"/>
      <c r="J63" s="1033"/>
      <c r="K63" s="1033"/>
      <c r="L63" s="1022"/>
      <c r="M63" s="1022"/>
      <c r="N63" s="1017"/>
      <c r="O63" s="1022"/>
    </row>
    <row r="64" spans="1:15">
      <c r="A64" s="1031" t="s">
        <v>38</v>
      </c>
      <c r="B64" s="1030">
        <v>28</v>
      </c>
      <c r="D64" s="1025"/>
      <c r="E64" s="1032"/>
      <c r="L64" s="1022"/>
      <c r="M64" s="1022"/>
      <c r="N64" s="1017"/>
      <c r="O64" s="1022"/>
    </row>
    <row r="65" spans="1:16" ht="15">
      <c r="A65" s="1031" t="s">
        <v>39</v>
      </c>
      <c r="B65" s="1030">
        <v>31.7</v>
      </c>
      <c r="D65" s="1025"/>
      <c r="E65" s="1024"/>
      <c r="F65" s="1023"/>
      <c r="I65" s="1023"/>
      <c r="L65" s="1022"/>
      <c r="M65" s="1022"/>
      <c r="N65" s="1017"/>
      <c r="O65" s="1022"/>
    </row>
    <row r="66" spans="1:16" ht="15">
      <c r="A66" s="1029" t="s">
        <v>40</v>
      </c>
      <c r="B66" s="1028">
        <v>23.9</v>
      </c>
      <c r="D66" s="1025"/>
      <c r="E66" s="1024"/>
      <c r="F66" s="1023"/>
      <c r="I66" s="1023"/>
      <c r="L66" s="1022"/>
      <c r="M66" s="1022"/>
      <c r="N66" s="1017"/>
      <c r="O66" s="1022"/>
    </row>
    <row r="67" spans="1:16" ht="15">
      <c r="A67" s="1027"/>
      <c r="B67" s="1026"/>
      <c r="D67" s="1025"/>
      <c r="E67" s="1024"/>
      <c r="F67" s="1023"/>
      <c r="I67" s="1023"/>
      <c r="L67" s="1022"/>
      <c r="M67" s="1022"/>
      <c r="N67" s="1017"/>
      <c r="O67" s="1022"/>
    </row>
    <row r="68" spans="1:16">
      <c r="A68" s="1556" t="s">
        <v>11</v>
      </c>
      <c r="B68" s="1556"/>
      <c r="C68" s="1018"/>
      <c r="D68" s="1021"/>
      <c r="E68" s="1017"/>
      <c r="F68" s="1020"/>
      <c r="M68" s="1017"/>
      <c r="N68" s="1018"/>
      <c r="O68" s="1017"/>
      <c r="P68" s="1017"/>
    </row>
    <row r="69" spans="1:16" ht="10.5" customHeight="1">
      <c r="A69" s="1555" t="s">
        <v>840</v>
      </c>
      <c r="B69" s="1555"/>
      <c r="C69" s="1555"/>
      <c r="D69" s="1555"/>
      <c r="E69" s="1555"/>
      <c r="F69" s="1019"/>
      <c r="G69" s="1019"/>
      <c r="H69" s="1019"/>
      <c r="M69" s="1017"/>
      <c r="N69" s="1018"/>
      <c r="O69" s="1017"/>
      <c r="P69" s="1017"/>
    </row>
    <row r="70" spans="1:16" ht="12" customHeight="1">
      <c r="A70" s="1550" t="s">
        <v>839</v>
      </c>
      <c r="B70" s="1550"/>
      <c r="C70" s="1550"/>
      <c r="D70" s="1550"/>
      <c r="E70" s="1550"/>
      <c r="F70" s="1550"/>
      <c r="G70" s="1550"/>
      <c r="H70" s="1550"/>
    </row>
    <row r="71" spans="1:16" ht="12" customHeight="1">
      <c r="A71" s="1550" t="s">
        <v>838</v>
      </c>
      <c r="B71" s="1550"/>
      <c r="C71" s="1550"/>
      <c r="D71" s="1550"/>
      <c r="E71" s="1550"/>
      <c r="F71" s="1550"/>
      <c r="G71" s="1550"/>
      <c r="H71" s="1550"/>
    </row>
    <row r="72" spans="1:16">
      <c r="A72" s="1550"/>
      <c r="B72" s="1550"/>
      <c r="C72" s="1550"/>
      <c r="D72" s="1550"/>
      <c r="E72" s="1550"/>
      <c r="F72" s="1550"/>
      <c r="G72" s="1550"/>
      <c r="H72" s="1550"/>
    </row>
    <row r="73" spans="1:16" ht="10.5" customHeight="1">
      <c r="A73" s="1550"/>
      <c r="B73" s="1550"/>
      <c r="C73" s="1550"/>
      <c r="D73" s="1550"/>
      <c r="E73" s="1550"/>
      <c r="F73" s="1550"/>
      <c r="G73" s="1550"/>
      <c r="H73" s="1550"/>
    </row>
    <row r="74" spans="1:16">
      <c r="A74" s="1551"/>
      <c r="B74" s="1551"/>
      <c r="C74" s="1551"/>
      <c r="D74" s="1551"/>
      <c r="E74" s="1551"/>
      <c r="F74" s="1551"/>
      <c r="G74" s="1551"/>
      <c r="H74" s="1551"/>
    </row>
    <row r="75" spans="1:16" ht="10.5" customHeight="1">
      <c r="A75" s="1549" t="s">
        <v>155</v>
      </c>
      <c r="B75" s="1549"/>
      <c r="C75" s="1015"/>
      <c r="D75" s="1016"/>
      <c r="E75" s="1015"/>
      <c r="F75" s="1015"/>
      <c r="G75" s="1015"/>
      <c r="H75" s="1015"/>
    </row>
    <row r="76" spans="1:16">
      <c r="A76" s="1015"/>
      <c r="B76" s="1015"/>
      <c r="C76" s="1015"/>
      <c r="D76" s="1016"/>
      <c r="E76" s="1015"/>
    </row>
    <row r="77" spans="1:16">
      <c r="A77" s="1015"/>
      <c r="B77" s="1015"/>
      <c r="C77" s="1015"/>
      <c r="D77" s="1016"/>
      <c r="E77" s="1015"/>
    </row>
    <row r="78" spans="1:16">
      <c r="A78" s="1015"/>
      <c r="B78" s="1015"/>
      <c r="C78" s="1015"/>
      <c r="D78" s="1016"/>
      <c r="E78" s="1015"/>
    </row>
  </sheetData>
  <mergeCells count="9">
    <mergeCell ref="A75:B75"/>
    <mergeCell ref="A70:H70"/>
    <mergeCell ref="A74:H74"/>
    <mergeCell ref="A3:C3"/>
    <mergeCell ref="A1:D1"/>
    <mergeCell ref="F1:G1"/>
    <mergeCell ref="A69:E69"/>
    <mergeCell ref="A71:H73"/>
    <mergeCell ref="A68:B68"/>
  </mergeCells>
  <hyperlinks>
    <hyperlink ref="F1:G1" location="Contents!A1" display="back to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showGridLines="0" workbookViewId="0">
      <selection activeCell="F1" sqref="F1"/>
    </sheetView>
  </sheetViews>
  <sheetFormatPr defaultRowHeight="12.75"/>
  <cols>
    <col min="1" max="4" width="12.7109375" style="1013" customWidth="1"/>
    <col min="5" max="5" width="10.7109375" style="1013" customWidth="1"/>
    <col min="6" max="6" width="17.140625" style="1013" customWidth="1"/>
    <col min="7" max="9" width="12.7109375" style="1013" customWidth="1"/>
    <col min="10" max="16384" width="9.140625" style="1013"/>
  </cols>
  <sheetData>
    <row r="1" spans="1:11" ht="18" customHeight="1">
      <c r="A1" s="1553" t="s">
        <v>857</v>
      </c>
      <c r="B1" s="1553"/>
      <c r="C1" s="1553"/>
      <c r="D1" s="1553"/>
      <c r="E1" s="1039"/>
      <c r="F1" s="1011" t="s">
        <v>251</v>
      </c>
      <c r="G1" s="1039"/>
      <c r="H1" s="1039"/>
      <c r="I1" s="1039"/>
      <c r="J1" s="1010"/>
      <c r="K1" s="1010"/>
    </row>
    <row r="2" spans="1:11" ht="12.75" customHeight="1">
      <c r="A2" s="1039"/>
      <c r="B2" s="1039"/>
      <c r="C2" s="1039"/>
      <c r="D2" s="1039"/>
      <c r="E2" s="1039"/>
      <c r="F2" s="1039"/>
      <c r="G2" s="1039"/>
      <c r="H2" s="1039"/>
      <c r="I2" s="1039"/>
      <c r="J2" s="1010"/>
      <c r="K2" s="1010"/>
    </row>
    <row r="3" spans="1:11">
      <c r="A3" s="1552" t="s">
        <v>868</v>
      </c>
      <c r="B3" s="1552"/>
      <c r="C3" s="1552"/>
      <c r="D3" s="1552"/>
      <c r="E3" s="1552"/>
      <c r="F3" s="1552"/>
      <c r="G3" s="1038"/>
      <c r="H3" s="1038"/>
      <c r="I3" s="1038"/>
    </row>
    <row r="4" spans="1:11" ht="15" customHeight="1"/>
    <row r="5" spans="1:11" ht="56.25" customHeight="1">
      <c r="A5" s="1036" t="s">
        <v>66</v>
      </c>
      <c r="B5" s="1055" t="s">
        <v>490</v>
      </c>
      <c r="C5" s="1055" t="s">
        <v>68</v>
      </c>
      <c r="D5" s="1055" t="s">
        <v>168</v>
      </c>
      <c r="F5" s="1056" t="s">
        <v>867</v>
      </c>
      <c r="G5" s="1055" t="s">
        <v>866</v>
      </c>
      <c r="H5" s="1055" t="s">
        <v>865</v>
      </c>
      <c r="I5" s="1055" t="s">
        <v>864</v>
      </c>
    </row>
    <row r="6" spans="1:11">
      <c r="A6" s="1027" t="s">
        <v>843</v>
      </c>
      <c r="B6" s="1042">
        <v>5200200</v>
      </c>
      <c r="C6" s="1042">
        <v>-32000</v>
      </c>
      <c r="D6" s="1042">
        <v>31900</v>
      </c>
      <c r="F6" s="1013" t="s">
        <v>863</v>
      </c>
      <c r="G6" s="1053">
        <v>0</v>
      </c>
      <c r="H6" s="1053">
        <v>1</v>
      </c>
      <c r="I6" s="1052">
        <v>5.4000000000000003E-3</v>
      </c>
    </row>
    <row r="7" spans="1:11">
      <c r="A7" s="1027" t="s">
        <v>842</v>
      </c>
      <c r="B7" s="1042">
        <v>5208500</v>
      </c>
      <c r="C7" s="1042">
        <v>-23900</v>
      </c>
      <c r="D7" s="1042">
        <v>30300</v>
      </c>
      <c r="F7" s="1013" t="s">
        <v>862</v>
      </c>
      <c r="G7" s="1054" t="s">
        <v>360</v>
      </c>
      <c r="H7" s="1054" t="s">
        <v>360</v>
      </c>
      <c r="I7" s="1052">
        <v>-2.1733207988795734E-2</v>
      </c>
    </row>
    <row r="8" spans="1:11">
      <c r="A8" s="1027" t="s">
        <v>841</v>
      </c>
      <c r="B8" s="1042">
        <v>5213700</v>
      </c>
      <c r="C8" s="1042">
        <v>-20100</v>
      </c>
      <c r="D8" s="1042">
        <v>23300</v>
      </c>
      <c r="F8" s="1013" t="s">
        <v>861</v>
      </c>
      <c r="G8" s="1053">
        <v>0</v>
      </c>
      <c r="H8" s="1053">
        <v>1</v>
      </c>
      <c r="I8" s="1052">
        <v>1.1620028990987584E-3</v>
      </c>
    </row>
    <row r="9" spans="1:11">
      <c r="A9" s="1027" t="s">
        <v>78</v>
      </c>
      <c r="B9" s="1042">
        <v>5235600</v>
      </c>
      <c r="C9" s="1042">
        <v>-21700</v>
      </c>
      <c r="D9" s="1042">
        <v>26100</v>
      </c>
      <c r="F9" s="1013" t="s">
        <v>860</v>
      </c>
      <c r="G9" s="1053">
        <v>1</v>
      </c>
      <c r="H9" s="1053">
        <v>0</v>
      </c>
      <c r="I9" s="1052">
        <v>1.830386423665618E-2</v>
      </c>
    </row>
    <row r="10" spans="1:11">
      <c r="A10" s="1027" t="s">
        <v>79</v>
      </c>
      <c r="B10" s="1042">
        <v>5230600</v>
      </c>
      <c r="C10" s="1042">
        <v>-28600</v>
      </c>
      <c r="D10" s="1042">
        <v>18800</v>
      </c>
      <c r="F10" s="1051" t="s">
        <v>859</v>
      </c>
      <c r="G10" s="1050">
        <v>0.91800000000000004</v>
      </c>
      <c r="H10" s="1050">
        <v>8.2000000000000003E-2</v>
      </c>
      <c r="I10" s="1049">
        <v>4.264929174114436E-2</v>
      </c>
    </row>
    <row r="11" spans="1:11" ht="12.75" customHeight="1">
      <c r="A11" s="1027" t="s">
        <v>80</v>
      </c>
      <c r="B11" s="1042">
        <v>5233900</v>
      </c>
      <c r="C11" s="1042">
        <v>-11700</v>
      </c>
      <c r="D11" s="1042">
        <v>12400</v>
      </c>
      <c r="I11" s="1048"/>
    </row>
    <row r="12" spans="1:11">
      <c r="A12" s="1027" t="s">
        <v>81</v>
      </c>
      <c r="B12" s="1042">
        <v>5240800</v>
      </c>
      <c r="C12" s="1042">
        <v>-3000</v>
      </c>
      <c r="D12" s="1042">
        <v>6800</v>
      </c>
      <c r="I12" s="1047"/>
    </row>
    <row r="13" spans="1:11">
      <c r="A13" s="1027" t="s">
        <v>82</v>
      </c>
      <c r="B13" s="1042">
        <v>5232400</v>
      </c>
      <c r="C13" s="1042">
        <v>-20000</v>
      </c>
      <c r="D13" s="1042">
        <v>4600</v>
      </c>
      <c r="I13" s="1047"/>
    </row>
    <row r="14" spans="1:11">
      <c r="A14" s="1027" t="s">
        <v>83</v>
      </c>
      <c r="B14" s="1042">
        <v>5233400</v>
      </c>
      <c r="C14" s="1042">
        <v>-5800</v>
      </c>
      <c r="D14" s="1042">
        <v>2700</v>
      </c>
      <c r="I14" s="1046"/>
    </row>
    <row r="15" spans="1:11">
      <c r="A15" s="1027" t="s">
        <v>84</v>
      </c>
      <c r="B15" s="1042">
        <v>5226200</v>
      </c>
      <c r="C15" s="1042">
        <v>-10800</v>
      </c>
      <c r="D15" s="1042">
        <v>-1100</v>
      </c>
      <c r="I15" s="1045"/>
    </row>
    <row r="16" spans="1:11">
      <c r="A16" s="1027" t="s">
        <v>85</v>
      </c>
      <c r="B16" s="1042">
        <v>5212300</v>
      </c>
      <c r="C16" s="1042">
        <v>-17300</v>
      </c>
      <c r="D16" s="1042">
        <v>-1000</v>
      </c>
      <c r="I16" s="1045"/>
    </row>
    <row r="17" spans="1:9">
      <c r="A17" s="1027" t="s">
        <v>86</v>
      </c>
      <c r="B17" s="1042">
        <v>5203600</v>
      </c>
      <c r="C17" s="1042">
        <v>-14600</v>
      </c>
      <c r="D17" s="1042">
        <v>1800</v>
      </c>
      <c r="I17" s="1045"/>
    </row>
    <row r="18" spans="1:9">
      <c r="A18" s="1027" t="s">
        <v>87</v>
      </c>
      <c r="B18" s="1042">
        <v>5193900</v>
      </c>
      <c r="C18" s="1042">
        <v>-16300</v>
      </c>
      <c r="D18" s="1042">
        <v>4300</v>
      </c>
      <c r="I18" s="1045"/>
    </row>
    <row r="19" spans="1:9">
      <c r="A19" s="1027" t="s">
        <v>88</v>
      </c>
      <c r="B19" s="1042">
        <v>5180200</v>
      </c>
      <c r="C19" s="1042">
        <v>-23100</v>
      </c>
      <c r="D19" s="1042">
        <v>6600</v>
      </c>
    </row>
    <row r="20" spans="1:9">
      <c r="A20" s="1027" t="s">
        <v>89</v>
      </c>
      <c r="B20" s="1042">
        <v>5164500</v>
      </c>
      <c r="C20" s="1042">
        <v>-16900</v>
      </c>
      <c r="D20" s="1042">
        <v>1500</v>
      </c>
    </row>
    <row r="21" spans="1:9">
      <c r="A21" s="1027" t="s">
        <v>90</v>
      </c>
      <c r="B21" s="1042">
        <v>5148100</v>
      </c>
      <c r="C21" s="1042">
        <v>-19700</v>
      </c>
      <c r="D21" s="1042">
        <v>1800</v>
      </c>
    </row>
    <row r="22" spans="1:9">
      <c r="A22" s="1027" t="s">
        <v>91</v>
      </c>
      <c r="B22" s="1042">
        <v>5138900</v>
      </c>
      <c r="C22" s="1042">
        <v>-12000</v>
      </c>
      <c r="D22" s="1042">
        <v>1400</v>
      </c>
    </row>
    <row r="23" spans="1:9">
      <c r="A23" s="1027" t="s">
        <v>92</v>
      </c>
      <c r="B23" s="1042">
        <v>5127900</v>
      </c>
      <c r="C23" s="1042">
        <v>-15000</v>
      </c>
      <c r="D23" s="1042">
        <v>3700</v>
      </c>
    </row>
    <row r="24" spans="1:9">
      <c r="A24" s="1027" t="s">
        <v>93</v>
      </c>
      <c r="B24" s="1042">
        <v>5111800</v>
      </c>
      <c r="C24" s="1042">
        <v>-17600</v>
      </c>
      <c r="D24" s="1042">
        <v>1600</v>
      </c>
    </row>
    <row r="25" spans="1:9">
      <c r="A25" s="1027" t="s">
        <v>94</v>
      </c>
      <c r="B25" s="1042">
        <v>5099000</v>
      </c>
      <c r="C25" s="1042">
        <v>-18000</v>
      </c>
      <c r="D25" s="1042">
        <v>4700</v>
      </c>
    </row>
    <row r="26" spans="1:9">
      <c r="A26" s="1027" t="s">
        <v>95</v>
      </c>
      <c r="B26" s="1042">
        <v>5077400</v>
      </c>
      <c r="C26" s="1042">
        <v>-27200</v>
      </c>
      <c r="D26" s="1042">
        <v>4900</v>
      </c>
    </row>
    <row r="27" spans="1:9">
      <c r="A27" s="1027" t="s">
        <v>96</v>
      </c>
      <c r="B27" s="1042">
        <v>5078200</v>
      </c>
      <c r="C27" s="1042">
        <v>-2900</v>
      </c>
      <c r="D27" s="1042">
        <v>3100</v>
      </c>
    </row>
    <row r="28" spans="1:9">
      <c r="A28" s="1027" t="s">
        <v>97</v>
      </c>
      <c r="B28" s="1042">
        <v>5081300</v>
      </c>
      <c r="C28" s="1042">
        <v>5000</v>
      </c>
      <c r="D28" s="1042">
        <v>-1400</v>
      </c>
    </row>
    <row r="29" spans="1:9">
      <c r="A29" s="1027" t="s">
        <v>98</v>
      </c>
      <c r="B29" s="1042">
        <v>5083300</v>
      </c>
      <c r="C29" s="1042">
        <v>-1900</v>
      </c>
      <c r="D29" s="1042">
        <v>5800</v>
      </c>
    </row>
    <row r="30" spans="1:9">
      <c r="A30" s="1027" t="s">
        <v>99</v>
      </c>
      <c r="B30" s="1042">
        <v>5085600</v>
      </c>
      <c r="C30" s="1042">
        <v>-1900</v>
      </c>
      <c r="D30" s="1042">
        <v>5900</v>
      </c>
    </row>
    <row r="31" spans="1:9">
      <c r="A31" s="1027" t="s">
        <v>100</v>
      </c>
      <c r="B31" s="1042">
        <v>5092500</v>
      </c>
      <c r="C31" s="1042">
        <v>4700</v>
      </c>
      <c r="D31" s="1042">
        <v>2400</v>
      </c>
    </row>
    <row r="32" spans="1:9">
      <c r="A32" s="1027" t="s">
        <v>101</v>
      </c>
      <c r="B32" s="1042">
        <v>5102200</v>
      </c>
      <c r="C32" s="1042">
        <v>9400</v>
      </c>
      <c r="D32" s="1042">
        <v>500</v>
      </c>
    </row>
    <row r="33" spans="1:4">
      <c r="A33" s="1027" t="s">
        <v>102</v>
      </c>
      <c r="B33" s="1042">
        <v>5103700</v>
      </c>
      <c r="C33" s="1042">
        <v>2400</v>
      </c>
      <c r="D33" s="1042">
        <v>900</v>
      </c>
    </row>
    <row r="34" spans="1:4">
      <c r="A34" s="1027" t="s">
        <v>103</v>
      </c>
      <c r="B34" s="1042">
        <v>5092200</v>
      </c>
      <c r="C34" s="1042">
        <v>-7200</v>
      </c>
      <c r="D34" s="1042">
        <v>-2300</v>
      </c>
    </row>
    <row r="35" spans="1:4">
      <c r="A35" s="1027" t="s">
        <v>104</v>
      </c>
      <c r="B35" s="1042">
        <v>5083300</v>
      </c>
      <c r="C35" s="1042">
        <v>-7500</v>
      </c>
      <c r="D35" s="1042">
        <v>100</v>
      </c>
    </row>
    <row r="36" spans="1:4">
      <c r="A36" s="1027" t="s">
        <v>105</v>
      </c>
      <c r="B36" s="1042">
        <v>5077100</v>
      </c>
      <c r="C36" s="1042">
        <v>-5700</v>
      </c>
      <c r="D36" s="1042">
        <v>-500</v>
      </c>
    </row>
    <row r="37" spans="1:4">
      <c r="A37" s="1027" t="s">
        <v>106</v>
      </c>
      <c r="B37" s="1042">
        <v>5072000</v>
      </c>
      <c r="C37" s="1042">
        <v>-2200</v>
      </c>
      <c r="D37" s="1042">
        <v>-3700</v>
      </c>
    </row>
    <row r="38" spans="1:4">
      <c r="A38" s="1027" t="s">
        <v>107</v>
      </c>
      <c r="B38" s="1042">
        <v>5062900</v>
      </c>
      <c r="C38" s="1042">
        <v>-3600</v>
      </c>
      <c r="D38" s="1042">
        <v>-5700</v>
      </c>
    </row>
    <row r="39" spans="1:4">
      <c r="A39" s="1027" t="s">
        <v>108</v>
      </c>
      <c r="B39" s="1042">
        <v>5064200</v>
      </c>
      <c r="C39" s="1042">
        <v>5200</v>
      </c>
      <c r="D39" s="1042">
        <v>-3900</v>
      </c>
    </row>
    <row r="40" spans="1:4">
      <c r="A40" s="1027" t="s">
        <v>25</v>
      </c>
      <c r="B40" s="1042">
        <v>5066000</v>
      </c>
      <c r="C40" s="1042">
        <v>6300</v>
      </c>
      <c r="D40" s="1042">
        <v>-6100</v>
      </c>
    </row>
    <row r="41" spans="1:4">
      <c r="A41" s="1027" t="s">
        <v>26</v>
      </c>
      <c r="B41" s="1042">
        <v>5068500</v>
      </c>
      <c r="C41" s="1042">
        <v>5600</v>
      </c>
      <c r="D41" s="1042">
        <v>-6500</v>
      </c>
    </row>
    <row r="42" spans="1:4">
      <c r="A42" s="1027" t="s">
        <v>27</v>
      </c>
      <c r="B42" s="1042">
        <v>5084300</v>
      </c>
      <c r="C42" s="1042">
        <v>18600</v>
      </c>
      <c r="D42" s="1042">
        <v>-4000</v>
      </c>
    </row>
    <row r="43" spans="1:4">
      <c r="A43" s="1027" t="s">
        <v>28</v>
      </c>
      <c r="B43" s="1042">
        <v>5110200</v>
      </c>
      <c r="C43" s="1042">
        <v>25300</v>
      </c>
      <c r="D43" s="1042">
        <v>-2300</v>
      </c>
    </row>
    <row r="44" spans="1:4">
      <c r="A44" s="1027" t="s">
        <v>29</v>
      </c>
      <c r="B44" s="1042">
        <v>5133100</v>
      </c>
      <c r="C44" s="1042">
        <v>18800</v>
      </c>
      <c r="D44" s="1042">
        <v>-300</v>
      </c>
    </row>
    <row r="45" spans="1:4">
      <c r="A45" s="1027" t="s">
        <v>30</v>
      </c>
      <c r="B45" s="1042">
        <v>5170000</v>
      </c>
      <c r="C45" s="1042">
        <v>33000</v>
      </c>
      <c r="D45" s="1042">
        <v>1100</v>
      </c>
    </row>
    <row r="46" spans="1:4">
      <c r="A46" s="1027" t="s">
        <v>31</v>
      </c>
      <c r="B46" s="1042">
        <v>5202900</v>
      </c>
      <c r="C46" s="1042">
        <v>26400</v>
      </c>
      <c r="D46" s="1042">
        <v>3900</v>
      </c>
    </row>
    <row r="47" spans="1:4">
      <c r="A47" s="1027" t="s">
        <v>32</v>
      </c>
      <c r="B47" s="1042">
        <v>5231900</v>
      </c>
      <c r="C47" s="1042">
        <v>24400</v>
      </c>
      <c r="D47" s="1042">
        <v>4600</v>
      </c>
    </row>
    <row r="48" spans="1:4">
      <c r="A48" s="1027" t="s">
        <v>33</v>
      </c>
      <c r="B48" s="1042">
        <v>5262200</v>
      </c>
      <c r="C48" s="1042">
        <v>26100</v>
      </c>
      <c r="D48" s="1042">
        <v>5200</v>
      </c>
    </row>
    <row r="49" spans="1:14">
      <c r="A49" s="1031" t="s">
        <v>34</v>
      </c>
      <c r="B49" s="1042">
        <v>5299900</v>
      </c>
      <c r="C49" s="1042">
        <v>30200</v>
      </c>
      <c r="D49" s="1042">
        <v>4800</v>
      </c>
      <c r="L49" s="1040"/>
      <c r="M49" s="1040"/>
      <c r="N49" s="1040"/>
    </row>
    <row r="50" spans="1:14">
      <c r="A50" s="1027" t="s">
        <v>35</v>
      </c>
      <c r="B50" s="1042">
        <v>5313600</v>
      </c>
      <c r="C50" s="1042">
        <v>12700</v>
      </c>
      <c r="D50" s="1044">
        <v>4200</v>
      </c>
      <c r="E50" s="1043"/>
      <c r="F50" s="1043"/>
      <c r="G50" s="1043"/>
      <c r="L50" s="1040"/>
      <c r="M50" s="1040"/>
      <c r="N50" s="1040"/>
    </row>
    <row r="51" spans="1:14">
      <c r="A51" s="1031" t="s">
        <v>36</v>
      </c>
      <c r="B51" s="1042">
        <v>5327700</v>
      </c>
      <c r="C51" s="1042">
        <v>10000</v>
      </c>
      <c r="D51" s="1044">
        <v>900</v>
      </c>
      <c r="E51" s="1043"/>
      <c r="F51" s="1043"/>
      <c r="G51" s="1043"/>
      <c r="L51" s="1040"/>
      <c r="M51" s="1040"/>
      <c r="N51" s="1040"/>
    </row>
    <row r="52" spans="1:14">
      <c r="A52" s="1027" t="s">
        <v>37</v>
      </c>
      <c r="B52" s="1042">
        <v>5347600</v>
      </c>
      <c r="C52" s="1042">
        <v>17600</v>
      </c>
      <c r="D52" s="1044">
        <v>3500</v>
      </c>
      <c r="E52" s="1043"/>
      <c r="F52" s="1043"/>
      <c r="G52" s="1043"/>
      <c r="L52" s="1040"/>
      <c r="M52" s="1040"/>
      <c r="N52" s="1040"/>
    </row>
    <row r="53" spans="1:14">
      <c r="A53" s="1031" t="s">
        <v>38</v>
      </c>
      <c r="B53" s="1042">
        <v>5373000</v>
      </c>
      <c r="C53" s="1042">
        <v>28000</v>
      </c>
      <c r="D53" s="1044">
        <v>-2000</v>
      </c>
      <c r="E53" s="1043"/>
      <c r="F53" s="1043"/>
      <c r="G53" s="1043"/>
      <c r="L53" s="1040"/>
      <c r="M53" s="1040"/>
      <c r="N53" s="1040"/>
    </row>
    <row r="54" spans="1:14">
      <c r="A54" s="1031" t="s">
        <v>39</v>
      </c>
      <c r="B54" s="1042">
        <v>5404700</v>
      </c>
      <c r="C54" s="1042">
        <v>31700</v>
      </c>
      <c r="D54" s="1042">
        <v>-800</v>
      </c>
      <c r="L54" s="1040"/>
      <c r="M54" s="1040"/>
      <c r="N54" s="1040"/>
    </row>
    <row r="55" spans="1:14">
      <c r="A55" s="1029" t="s">
        <v>40</v>
      </c>
      <c r="B55" s="1041">
        <v>5424800</v>
      </c>
      <c r="C55" s="1041">
        <v>23900</v>
      </c>
      <c r="D55" s="1041">
        <v>-3800</v>
      </c>
      <c r="L55" s="1040"/>
      <c r="M55" s="1040"/>
      <c r="N55" s="1040"/>
    </row>
    <row r="57" spans="1:14" ht="10.5" customHeight="1">
      <c r="A57" s="1556" t="s">
        <v>11</v>
      </c>
      <c r="B57" s="1556"/>
      <c r="C57" s="1018"/>
      <c r="D57" s="1021"/>
      <c r="E57" s="1017"/>
      <c r="F57" s="1020"/>
    </row>
    <row r="58" spans="1:14" ht="10.5" customHeight="1">
      <c r="A58" s="1555" t="s">
        <v>858</v>
      </c>
      <c r="B58" s="1555"/>
      <c r="C58" s="1555"/>
      <c r="D58" s="1555"/>
      <c r="E58" s="1555"/>
      <c r="F58" s="1019"/>
      <c r="G58" s="1019"/>
      <c r="H58" s="1019"/>
    </row>
    <row r="59" spans="1:14" ht="11.25" customHeight="1">
      <c r="A59" s="1550" t="s">
        <v>838</v>
      </c>
      <c r="B59" s="1550"/>
      <c r="C59" s="1550"/>
      <c r="D59" s="1550"/>
      <c r="E59" s="1019"/>
      <c r="F59" s="1019"/>
      <c r="G59" s="1019"/>
      <c r="H59" s="1019"/>
    </row>
    <row r="60" spans="1:14" ht="11.25" customHeight="1">
      <c r="A60" s="1550"/>
      <c r="B60" s="1550"/>
      <c r="C60" s="1550"/>
      <c r="D60" s="1550"/>
      <c r="E60" s="1019"/>
      <c r="F60" s="1019"/>
      <c r="G60" s="1019"/>
      <c r="H60" s="1019"/>
    </row>
    <row r="61" spans="1:14" ht="11.25" customHeight="1">
      <c r="A61" s="1550"/>
      <c r="B61" s="1550"/>
      <c r="C61" s="1550"/>
      <c r="D61" s="1550"/>
      <c r="E61" s="1015"/>
      <c r="F61" s="1015"/>
      <c r="G61" s="1015"/>
      <c r="H61" s="1015"/>
    </row>
    <row r="62" spans="1:14" ht="10.5" customHeight="1">
      <c r="A62" s="1550"/>
      <c r="B62" s="1550"/>
      <c r="C62" s="1550"/>
      <c r="D62" s="1550"/>
      <c r="E62" s="1015"/>
      <c r="F62" s="1015"/>
      <c r="G62" s="1015"/>
      <c r="H62" s="1015"/>
    </row>
    <row r="63" spans="1:14">
      <c r="A63" s="1015"/>
      <c r="B63" s="1015"/>
      <c r="C63" s="1015"/>
      <c r="D63" s="1015"/>
      <c r="E63" s="1015"/>
      <c r="F63" s="1015"/>
      <c r="G63" s="1015"/>
      <c r="H63" s="1015"/>
    </row>
    <row r="64" spans="1:14" ht="10.5" customHeight="1">
      <c r="A64" s="1549" t="s">
        <v>155</v>
      </c>
      <c r="B64" s="1549"/>
      <c r="C64" s="1015"/>
      <c r="D64" s="1016"/>
      <c r="E64" s="1015"/>
      <c r="F64" s="1015"/>
      <c r="G64" s="1015"/>
      <c r="H64" s="1015"/>
    </row>
  </sheetData>
  <mergeCells count="6">
    <mergeCell ref="A64:B64"/>
    <mergeCell ref="A3:F3"/>
    <mergeCell ref="A1:D1"/>
    <mergeCell ref="A58:E58"/>
    <mergeCell ref="A59:D62"/>
    <mergeCell ref="A57:B57"/>
  </mergeCells>
  <hyperlinks>
    <hyperlink ref="F1" location="Contents!A1" display="back to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workbookViewId="0">
      <selection sqref="A1:D1"/>
    </sheetView>
  </sheetViews>
  <sheetFormatPr defaultRowHeight="12.75"/>
  <cols>
    <col min="1" max="1" width="9.140625" style="1013"/>
    <col min="2" max="5" width="17.28515625" style="1013" customWidth="1"/>
    <col min="6" max="16384" width="9.140625" style="1013"/>
  </cols>
  <sheetData>
    <row r="1" spans="1:13" ht="18" customHeight="1">
      <c r="A1" s="1553" t="s">
        <v>857</v>
      </c>
      <c r="B1" s="1553"/>
      <c r="C1" s="1553"/>
      <c r="D1" s="1553"/>
      <c r="E1" s="1039"/>
      <c r="F1" s="1554" t="s">
        <v>251</v>
      </c>
      <c r="G1" s="1554"/>
      <c r="H1" s="1039"/>
      <c r="I1" s="1039"/>
      <c r="J1" s="1039"/>
      <c r="K1" s="1039"/>
      <c r="L1" s="1010"/>
      <c r="M1" s="1010"/>
    </row>
    <row r="2" spans="1:13" ht="12.75" customHeight="1">
      <c r="A2" s="1039"/>
      <c r="B2" s="1039"/>
      <c r="C2" s="1039"/>
      <c r="D2" s="1039"/>
      <c r="E2" s="1039"/>
      <c r="F2" s="1039"/>
      <c r="G2" s="1039"/>
      <c r="H2" s="1039"/>
      <c r="I2" s="1039"/>
      <c r="J2" s="1039"/>
      <c r="K2" s="1039"/>
      <c r="L2" s="1010"/>
      <c r="M2" s="1010"/>
    </row>
    <row r="3" spans="1:13" ht="15.75" customHeight="1">
      <c r="A3" s="1552" t="s">
        <v>876</v>
      </c>
      <c r="B3" s="1552"/>
      <c r="C3" s="1552"/>
      <c r="D3" s="1552"/>
      <c r="E3" s="1552"/>
      <c r="F3" s="1552"/>
      <c r="G3" s="1038"/>
      <c r="H3" s="1070"/>
      <c r="I3" s="1070"/>
      <c r="J3" s="1070"/>
      <c r="K3" s="1070"/>
    </row>
    <row r="4" spans="1:13" ht="15" customHeight="1"/>
    <row r="5" spans="1:13" ht="25.5">
      <c r="A5" s="1036" t="s">
        <v>5</v>
      </c>
      <c r="B5" s="1055" t="s">
        <v>875</v>
      </c>
      <c r="C5" s="1055" t="s">
        <v>874</v>
      </c>
      <c r="D5" s="1055" t="s">
        <v>873</v>
      </c>
      <c r="E5" s="1055" t="s">
        <v>872</v>
      </c>
      <c r="F5" s="1060"/>
      <c r="G5" s="1060"/>
      <c r="H5" s="1060"/>
      <c r="I5" s="1060"/>
      <c r="J5" s="1060"/>
      <c r="K5" s="1060"/>
      <c r="L5" s="1060"/>
    </row>
    <row r="6" spans="1:13">
      <c r="A6" s="1069" t="s">
        <v>104</v>
      </c>
      <c r="B6" s="1067">
        <v>49500</v>
      </c>
      <c r="C6" s="1067">
        <v>54100</v>
      </c>
      <c r="D6" s="1068">
        <v>16000</v>
      </c>
      <c r="E6" s="1067">
        <v>22000</v>
      </c>
      <c r="F6" s="1060"/>
      <c r="G6" s="1062"/>
      <c r="H6" s="1060"/>
      <c r="I6" s="1060"/>
      <c r="J6" s="1061"/>
      <c r="K6" s="1061"/>
      <c r="L6" s="1060"/>
    </row>
    <row r="7" spans="1:13">
      <c r="A7" s="1069" t="s">
        <v>105</v>
      </c>
      <c r="B7" s="1067">
        <v>54600</v>
      </c>
      <c r="C7" s="1067">
        <v>53400</v>
      </c>
      <c r="D7" s="1068">
        <v>17000</v>
      </c>
      <c r="E7" s="1067">
        <v>26000</v>
      </c>
      <c r="F7" s="1060"/>
      <c r="G7" s="1062"/>
      <c r="H7" s="1060"/>
      <c r="I7" s="1060"/>
      <c r="J7" s="1061"/>
      <c r="K7" s="1061"/>
      <c r="L7" s="1060"/>
    </row>
    <row r="8" spans="1:13">
      <c r="A8" s="1069" t="s">
        <v>106</v>
      </c>
      <c r="B8" s="1067">
        <v>50400</v>
      </c>
      <c r="C8" s="1067">
        <v>53500</v>
      </c>
      <c r="D8" s="1068">
        <v>21000</v>
      </c>
      <c r="E8" s="1067">
        <v>20000</v>
      </c>
      <c r="F8" s="1060"/>
      <c r="G8" s="1062"/>
      <c r="H8" s="1060"/>
      <c r="I8" s="1060"/>
      <c r="J8" s="1061"/>
      <c r="K8" s="1061"/>
      <c r="L8" s="1060"/>
    </row>
    <row r="9" spans="1:13">
      <c r="A9" s="1069" t="s">
        <v>107</v>
      </c>
      <c r="B9" s="1067">
        <v>48700</v>
      </c>
      <c r="C9" s="1067">
        <v>55400</v>
      </c>
      <c r="D9" s="1068">
        <v>27000</v>
      </c>
      <c r="E9" s="1067">
        <v>15000</v>
      </c>
      <c r="F9" s="1060"/>
      <c r="G9" s="1062"/>
      <c r="H9" s="1060"/>
      <c r="I9" s="1060"/>
      <c r="J9" s="1061"/>
      <c r="K9" s="1061"/>
      <c r="L9" s="1060"/>
    </row>
    <row r="10" spans="1:13">
      <c r="A10" s="1069" t="s">
        <v>108</v>
      </c>
      <c r="B10" s="1067">
        <v>54900</v>
      </c>
      <c r="C10" s="1067">
        <v>51500</v>
      </c>
      <c r="D10" s="1068">
        <v>30000</v>
      </c>
      <c r="E10" s="1067">
        <v>22000</v>
      </c>
      <c r="F10" s="1060"/>
      <c r="G10" s="1062"/>
      <c r="H10" s="1060"/>
      <c r="I10" s="1060"/>
      <c r="J10" s="1061"/>
      <c r="K10" s="1061"/>
      <c r="L10" s="1060"/>
    </row>
    <row r="11" spans="1:13">
      <c r="A11" s="1069" t="s">
        <v>25</v>
      </c>
      <c r="B11" s="1067">
        <v>54400</v>
      </c>
      <c r="C11" s="1067">
        <v>49700</v>
      </c>
      <c r="D11" s="1068">
        <v>27800</v>
      </c>
      <c r="E11" s="1067">
        <v>26200</v>
      </c>
      <c r="F11" s="1060"/>
      <c r="G11" s="1062"/>
      <c r="H11" s="1060"/>
      <c r="I11" s="1060"/>
      <c r="J11" s="1061"/>
      <c r="K11" s="1061"/>
      <c r="L11" s="1060"/>
    </row>
    <row r="12" spans="1:13">
      <c r="A12" s="1069" t="s">
        <v>26</v>
      </c>
      <c r="B12" s="1067">
        <v>54300</v>
      </c>
      <c r="C12" s="1067">
        <v>47300</v>
      </c>
      <c r="D12" s="1068">
        <v>25500</v>
      </c>
      <c r="E12" s="1067">
        <v>26900</v>
      </c>
      <c r="F12" s="1060"/>
      <c r="G12" s="1062"/>
      <c r="H12" s="1060"/>
      <c r="I12" s="1060"/>
      <c r="J12" s="1061"/>
      <c r="K12" s="1061"/>
      <c r="L12" s="1060"/>
    </row>
    <row r="13" spans="1:13">
      <c r="A13" s="1069" t="s">
        <v>27</v>
      </c>
      <c r="B13" s="1067">
        <v>61900</v>
      </c>
      <c r="C13" s="1067">
        <v>46400</v>
      </c>
      <c r="D13" s="1068">
        <v>28500</v>
      </c>
      <c r="E13" s="1067">
        <v>25400</v>
      </c>
      <c r="F13" s="1060"/>
      <c r="G13" s="1062"/>
      <c r="H13" s="1060"/>
      <c r="I13" s="1060"/>
      <c r="J13" s="1061"/>
      <c r="K13" s="1061"/>
      <c r="L13" s="1060"/>
    </row>
    <row r="14" spans="1:13">
      <c r="A14" s="1069" t="s">
        <v>28</v>
      </c>
      <c r="B14" s="1067">
        <v>57300</v>
      </c>
      <c r="C14" s="1067">
        <v>44800</v>
      </c>
      <c r="D14" s="1068">
        <v>41800</v>
      </c>
      <c r="E14" s="1067">
        <v>29000</v>
      </c>
      <c r="F14" s="1060"/>
      <c r="G14" s="1062"/>
      <c r="H14" s="1060"/>
      <c r="I14" s="1060"/>
      <c r="J14" s="1061"/>
      <c r="K14" s="1061"/>
      <c r="L14" s="1060"/>
    </row>
    <row r="15" spans="1:13">
      <c r="A15" s="1069" t="s">
        <v>29</v>
      </c>
      <c r="B15" s="1067">
        <v>53300</v>
      </c>
      <c r="C15" s="1067">
        <v>44400</v>
      </c>
      <c r="D15" s="1068">
        <v>41300</v>
      </c>
      <c r="E15" s="1067">
        <v>31400</v>
      </c>
      <c r="F15" s="1060"/>
      <c r="G15" s="1062"/>
      <c r="H15" s="1060"/>
      <c r="I15" s="1060"/>
      <c r="J15" s="1061"/>
      <c r="K15" s="1061"/>
      <c r="L15" s="1060"/>
    </row>
    <row r="16" spans="1:13">
      <c r="A16" s="1069" t="s">
        <v>30</v>
      </c>
      <c r="B16" s="1067">
        <v>51500</v>
      </c>
      <c r="C16" s="1067">
        <v>42700</v>
      </c>
      <c r="D16" s="1068">
        <v>45100</v>
      </c>
      <c r="E16" s="1067">
        <v>20900</v>
      </c>
      <c r="F16" s="1060"/>
      <c r="G16" s="1062"/>
      <c r="H16" s="1060"/>
      <c r="I16" s="1060"/>
      <c r="J16" s="1061"/>
      <c r="K16" s="1061"/>
      <c r="L16" s="1060"/>
    </row>
    <row r="17" spans="1:12">
      <c r="A17" s="1069" t="s">
        <v>31</v>
      </c>
      <c r="B17" s="1067">
        <v>53300</v>
      </c>
      <c r="C17" s="1067">
        <v>41800</v>
      </c>
      <c r="D17" s="1068">
        <v>45200</v>
      </c>
      <c r="E17" s="1067">
        <v>30300</v>
      </c>
      <c r="F17" s="1060"/>
      <c r="G17" s="1062"/>
      <c r="H17" s="1060"/>
      <c r="I17" s="1060"/>
      <c r="J17" s="1061"/>
      <c r="K17" s="1061"/>
      <c r="L17" s="1060"/>
    </row>
    <row r="18" spans="1:12">
      <c r="A18" s="1069" t="s">
        <v>32</v>
      </c>
      <c r="B18" s="1067">
        <v>45400</v>
      </c>
      <c r="C18" s="1067">
        <v>41300</v>
      </c>
      <c r="D18" s="1068">
        <v>45100</v>
      </c>
      <c r="E18" s="1067">
        <v>24800</v>
      </c>
      <c r="F18" s="1060"/>
      <c r="G18" s="1062"/>
      <c r="H18" s="1060"/>
      <c r="I18" s="1060"/>
      <c r="J18" s="1061"/>
      <c r="K18" s="1061"/>
      <c r="L18" s="1060"/>
    </row>
    <row r="19" spans="1:12">
      <c r="A19" s="1069" t="s">
        <v>33</v>
      </c>
      <c r="B19" s="1067">
        <v>45000</v>
      </c>
      <c r="C19" s="1067">
        <v>41700</v>
      </c>
      <c r="D19" s="1068">
        <v>47400</v>
      </c>
      <c r="E19" s="1067">
        <v>24600</v>
      </c>
      <c r="F19" s="1060"/>
      <c r="G19" s="1062"/>
      <c r="H19" s="1060"/>
      <c r="I19" s="1060"/>
      <c r="J19" s="1061"/>
      <c r="K19" s="1061"/>
      <c r="L19" s="1060"/>
    </row>
    <row r="20" spans="1:12">
      <c r="A20" s="1069" t="s">
        <v>34</v>
      </c>
      <c r="B20" s="1067">
        <v>43700</v>
      </c>
      <c r="C20" s="1067">
        <v>40800</v>
      </c>
      <c r="D20" s="1068">
        <v>44200</v>
      </c>
      <c r="E20" s="1067">
        <v>16900</v>
      </c>
      <c r="F20" s="1060"/>
      <c r="G20" s="1062"/>
      <c r="H20" s="1060"/>
      <c r="I20" s="1060"/>
      <c r="J20" s="1061"/>
      <c r="K20" s="1061"/>
      <c r="L20" s="1060"/>
    </row>
    <row r="21" spans="1:12">
      <c r="A21" s="1069" t="s">
        <v>35</v>
      </c>
      <c r="B21" s="1067">
        <v>45100</v>
      </c>
      <c r="C21" s="1067">
        <v>42100</v>
      </c>
      <c r="D21" s="1068">
        <v>35900</v>
      </c>
      <c r="E21" s="1067">
        <v>26200</v>
      </c>
      <c r="F21" s="1060"/>
      <c r="G21" s="1062"/>
      <c r="H21" s="1060"/>
      <c r="I21" s="1060"/>
      <c r="J21" s="1061"/>
      <c r="K21" s="1061"/>
      <c r="L21" s="1060"/>
    </row>
    <row r="22" spans="1:12">
      <c r="A22" s="1069" t="s">
        <v>36</v>
      </c>
      <c r="B22" s="1067">
        <v>47700</v>
      </c>
      <c r="C22" s="1067">
        <v>39800</v>
      </c>
      <c r="D22" s="1068">
        <v>28200</v>
      </c>
      <c r="E22" s="1067">
        <v>26100</v>
      </c>
      <c r="F22" s="1060"/>
      <c r="G22" s="1062"/>
      <c r="H22" s="1060"/>
      <c r="I22" s="1060"/>
      <c r="J22" s="1061"/>
      <c r="K22" s="1061"/>
      <c r="L22" s="1060"/>
    </row>
    <row r="23" spans="1:12">
      <c r="A23" s="1069" t="s">
        <v>37</v>
      </c>
      <c r="B23" s="1067">
        <v>49200</v>
      </c>
      <c r="C23" s="1067">
        <v>39700</v>
      </c>
      <c r="D23" s="1068">
        <v>33200</v>
      </c>
      <c r="E23" s="1067">
        <v>25200</v>
      </c>
      <c r="F23" s="1060"/>
      <c r="G23" s="1062"/>
      <c r="H23" s="1060"/>
      <c r="I23" s="1060"/>
      <c r="J23" s="1061"/>
      <c r="K23" s="1061"/>
      <c r="L23" s="1060"/>
    </row>
    <row r="24" spans="1:12">
      <c r="A24" s="1069" t="s">
        <v>38</v>
      </c>
      <c r="B24" s="1067">
        <v>47200</v>
      </c>
      <c r="C24" s="1067">
        <v>38800</v>
      </c>
      <c r="D24" s="1068">
        <v>37800</v>
      </c>
      <c r="E24" s="1067">
        <v>18200</v>
      </c>
      <c r="F24" s="1060"/>
      <c r="G24" s="1062"/>
      <c r="H24" s="1060"/>
      <c r="I24" s="1060"/>
      <c r="J24" s="1061"/>
      <c r="K24" s="1061"/>
      <c r="L24" s="1060"/>
    </row>
    <row r="25" spans="1:12">
      <c r="A25" s="1069" t="s">
        <v>39</v>
      </c>
      <c r="B25" s="1067">
        <v>46300</v>
      </c>
      <c r="C25" s="1067">
        <v>37500</v>
      </c>
      <c r="D25" s="1068">
        <v>40400</v>
      </c>
      <c r="E25" s="1067">
        <v>17500</v>
      </c>
      <c r="F25" s="1060"/>
      <c r="G25" s="1062"/>
      <c r="H25" s="1060"/>
      <c r="I25" s="1060"/>
      <c r="J25" s="1061"/>
      <c r="K25" s="1061"/>
      <c r="L25" s="1060"/>
    </row>
    <row r="26" spans="1:12">
      <c r="A26" s="1066" t="s">
        <v>40</v>
      </c>
      <c r="B26" s="1063">
        <v>47600</v>
      </c>
      <c r="C26" s="1065">
        <v>37100</v>
      </c>
      <c r="D26" s="1064">
        <v>32900</v>
      </c>
      <c r="E26" s="1063">
        <v>19500</v>
      </c>
      <c r="F26" s="1060"/>
      <c r="G26" s="1062"/>
      <c r="H26" s="1060"/>
      <c r="I26" s="1060"/>
      <c r="J26" s="1061"/>
      <c r="K26" s="1061"/>
      <c r="L26" s="1060"/>
    </row>
    <row r="27" spans="1:12">
      <c r="B27" s="1057"/>
      <c r="C27" s="1057"/>
      <c r="F27" s="1060"/>
      <c r="G27" s="1060"/>
      <c r="H27" s="1060"/>
      <c r="I27" s="1060"/>
      <c r="J27" s="1060"/>
      <c r="K27" s="1060"/>
      <c r="L27" s="1060"/>
    </row>
    <row r="28" spans="1:12">
      <c r="A28" s="1562" t="s">
        <v>11</v>
      </c>
      <c r="B28" s="1562"/>
      <c r="C28" s="1059"/>
      <c r="D28" s="1059"/>
      <c r="E28" s="1058"/>
    </row>
    <row r="29" spans="1:12" ht="13.15" customHeight="1">
      <c r="A29" s="1559" t="s">
        <v>871</v>
      </c>
      <c r="B29" s="1559"/>
      <c r="C29" s="1559"/>
      <c r="D29" s="1559"/>
      <c r="E29" s="1559"/>
    </row>
    <row r="30" spans="1:12" ht="10.5" customHeight="1">
      <c r="A30" s="1559"/>
      <c r="B30" s="1559"/>
      <c r="C30" s="1559"/>
      <c r="D30" s="1559"/>
      <c r="E30" s="1559"/>
    </row>
    <row r="31" spans="1:12" ht="10.5" customHeight="1">
      <c r="A31" s="1560" t="s">
        <v>870</v>
      </c>
      <c r="B31" s="1560"/>
      <c r="C31" s="1560"/>
      <c r="D31" s="1560"/>
      <c r="E31" s="1560"/>
    </row>
    <row r="32" spans="1:12" ht="10.5" customHeight="1">
      <c r="A32" s="1559" t="s">
        <v>869</v>
      </c>
      <c r="B32" s="1559"/>
      <c r="C32" s="1559"/>
      <c r="D32" s="1559"/>
      <c r="E32" s="1561"/>
    </row>
    <row r="33" spans="1:5">
      <c r="A33" s="1057"/>
      <c r="B33" s="1057"/>
      <c r="C33" s="1057"/>
    </row>
    <row r="34" spans="1:5" ht="10.5" customHeight="1">
      <c r="A34" s="1557" t="s">
        <v>155</v>
      </c>
      <c r="B34" s="1558"/>
      <c r="C34" s="1057"/>
    </row>
    <row r="35" spans="1:5">
      <c r="A35" s="1057"/>
      <c r="B35" s="1057"/>
      <c r="C35" s="1057"/>
      <c r="E35" s="1032"/>
    </row>
  </sheetData>
  <mergeCells count="8">
    <mergeCell ref="A34:B34"/>
    <mergeCell ref="A29:E30"/>
    <mergeCell ref="A31:E31"/>
    <mergeCell ref="A32:E32"/>
    <mergeCell ref="A1:D1"/>
    <mergeCell ref="A3:F3"/>
    <mergeCell ref="F1:G1"/>
    <mergeCell ref="A28:B28"/>
  </mergeCells>
  <hyperlinks>
    <hyperlink ref="F1:G1" location="Contents!A1" display="back to contents"/>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showGridLines="0" workbookViewId="0">
      <selection activeCell="F1" sqref="F1:G1"/>
    </sheetView>
  </sheetViews>
  <sheetFormatPr defaultRowHeight="12.75"/>
  <cols>
    <col min="1" max="1" width="20.28515625" customWidth="1"/>
  </cols>
  <sheetData>
    <row r="1" spans="1:13" ht="18" customHeight="1">
      <c r="A1" s="1553" t="s">
        <v>857</v>
      </c>
      <c r="B1" s="1553"/>
      <c r="C1" s="1553"/>
      <c r="D1" s="1553"/>
      <c r="E1" s="1357"/>
      <c r="F1" s="1554" t="s">
        <v>251</v>
      </c>
      <c r="G1" s="1554"/>
      <c r="H1" s="1357"/>
      <c r="L1" s="1345"/>
      <c r="M1" s="1345"/>
    </row>
    <row r="2" spans="1:13" ht="12.75" customHeight="1">
      <c r="A2" s="1357"/>
      <c r="B2" s="1357"/>
      <c r="C2" s="1357"/>
      <c r="D2" s="1357"/>
      <c r="E2" s="1357"/>
      <c r="F2" s="1357"/>
      <c r="G2" s="1357"/>
      <c r="H2" s="1357"/>
      <c r="L2" s="1345"/>
      <c r="M2" s="1345"/>
    </row>
    <row r="3" spans="1:13">
      <c r="A3" s="1566" t="s">
        <v>883</v>
      </c>
      <c r="B3" s="1566"/>
      <c r="C3" s="1566"/>
      <c r="D3" s="1566"/>
      <c r="E3" s="1566"/>
      <c r="F3" s="1566"/>
      <c r="G3" s="1566"/>
      <c r="H3" s="1358"/>
    </row>
    <row r="4" spans="1:13" ht="15" customHeight="1">
      <c r="A4" s="1359"/>
      <c r="B4" s="1359"/>
      <c r="C4" s="1359"/>
      <c r="D4" s="1359"/>
      <c r="E4" s="1359"/>
      <c r="F4" s="1359"/>
      <c r="G4" s="1359"/>
      <c r="H4" s="1359"/>
    </row>
    <row r="5" spans="1:13" ht="15" customHeight="1">
      <c r="B5" s="1565" t="s">
        <v>2</v>
      </c>
      <c r="C5" s="1565"/>
      <c r="D5" s="1565" t="s">
        <v>3</v>
      </c>
      <c r="E5" s="1565"/>
    </row>
    <row r="6" spans="1:13" ht="21" customHeight="1">
      <c r="A6" s="1360" t="s">
        <v>882</v>
      </c>
      <c r="B6" s="1361" t="s">
        <v>881</v>
      </c>
      <c r="C6" s="1361" t="s">
        <v>596</v>
      </c>
      <c r="D6" s="1361" t="s">
        <v>881</v>
      </c>
      <c r="E6" s="1361" t="s">
        <v>596</v>
      </c>
    </row>
    <row r="7" spans="1:13" ht="16.5" customHeight="1">
      <c r="A7" t="s">
        <v>880</v>
      </c>
      <c r="B7" s="1362">
        <v>22900</v>
      </c>
      <c r="C7" s="1363">
        <f>B7/($B$7+$D$7)</f>
        <v>0.48109243697478993</v>
      </c>
      <c r="D7" s="1362">
        <v>24700</v>
      </c>
      <c r="E7" s="1363">
        <f>D7/($B$7+$D$7)</f>
        <v>0.51890756302521013</v>
      </c>
      <c r="F7" s="1364"/>
    </row>
    <row r="8" spans="1:13">
      <c r="A8" s="1360" t="s">
        <v>879</v>
      </c>
      <c r="B8" s="1365">
        <v>17500</v>
      </c>
      <c r="C8" s="1366">
        <f>B8/($B$8+$D$8)</f>
        <v>0.53191489361702127</v>
      </c>
      <c r="D8" s="1365">
        <v>15400</v>
      </c>
      <c r="E8" s="1366">
        <f>D8/($B$8+$D$8)</f>
        <v>0.46808510638297873</v>
      </c>
      <c r="F8" s="1362"/>
    </row>
    <row r="9" spans="1:13">
      <c r="B9" s="1362"/>
      <c r="C9" s="1362"/>
      <c r="D9" s="1362"/>
      <c r="E9" s="1362"/>
    </row>
    <row r="10" spans="1:13" ht="10.5" customHeight="1">
      <c r="A10" s="1367" t="s">
        <v>11</v>
      </c>
    </row>
    <row r="11" spans="1:13" ht="10.5" customHeight="1">
      <c r="A11" s="1563" t="s">
        <v>878</v>
      </c>
      <c r="B11" s="1563"/>
      <c r="C11" s="1563"/>
      <c r="D11" s="1563"/>
      <c r="E11" s="1368"/>
    </row>
    <row r="12" spans="1:13" ht="10.5" customHeight="1">
      <c r="A12" s="1563" t="s">
        <v>877</v>
      </c>
      <c r="B12" s="1563"/>
      <c r="C12" s="1563"/>
      <c r="D12" s="1563"/>
      <c r="E12" s="1563"/>
    </row>
    <row r="14" spans="1:13" ht="10.5" customHeight="1">
      <c r="A14" s="1564" t="s">
        <v>155</v>
      </c>
      <c r="B14" s="1564"/>
    </row>
  </sheetData>
  <mergeCells count="8">
    <mergeCell ref="A1:D1"/>
    <mergeCell ref="F1:G1"/>
    <mergeCell ref="A11:D11"/>
    <mergeCell ref="A14:B14"/>
    <mergeCell ref="A12:E12"/>
    <mergeCell ref="B5:C5"/>
    <mergeCell ref="D5:E5"/>
    <mergeCell ref="A3:G3"/>
  </mergeCells>
  <hyperlinks>
    <hyperlink ref="F1:G1" location="Contents!A1" display="back to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showGridLines="0" zoomScaleNormal="100" workbookViewId="0">
      <selection sqref="A1:G1"/>
    </sheetView>
  </sheetViews>
  <sheetFormatPr defaultRowHeight="12.75"/>
  <cols>
    <col min="1" max="1" width="10.85546875" style="1013" customWidth="1"/>
    <col min="2" max="2" width="2.42578125" style="1013" customWidth="1"/>
    <col min="3" max="5" width="9.140625" style="1013"/>
    <col min="6" max="6" width="2.42578125" style="1013" customWidth="1"/>
    <col min="7" max="16384" width="9.140625" style="1013"/>
  </cols>
  <sheetData>
    <row r="1" spans="1:21" ht="18" customHeight="1">
      <c r="A1" s="1553" t="s">
        <v>857</v>
      </c>
      <c r="B1" s="1553"/>
      <c r="C1" s="1553"/>
      <c r="D1" s="1553"/>
      <c r="E1" s="1553"/>
      <c r="F1" s="1553"/>
      <c r="G1" s="1553"/>
      <c r="H1" s="1039"/>
      <c r="I1" s="1554" t="s">
        <v>251</v>
      </c>
      <c r="J1" s="1554"/>
      <c r="K1" s="1039"/>
      <c r="L1" s="1039"/>
      <c r="M1" s="1039"/>
      <c r="N1" s="1039"/>
      <c r="O1" s="1039"/>
      <c r="P1" s="1010"/>
      <c r="Q1" s="1010"/>
    </row>
    <row r="2" spans="1:21" ht="12.75" customHeight="1">
      <c r="A2" s="1039"/>
      <c r="B2" s="1039"/>
      <c r="C2" s="1039"/>
      <c r="D2" s="1039"/>
      <c r="E2" s="1039"/>
      <c r="F2" s="1039"/>
      <c r="G2" s="1039"/>
      <c r="H2" s="1039"/>
      <c r="I2" s="1039"/>
      <c r="J2" s="1039"/>
      <c r="K2" s="1039"/>
      <c r="L2" s="1039"/>
      <c r="M2" s="1039"/>
      <c r="N2" s="1039"/>
      <c r="O2" s="1039"/>
      <c r="P2" s="1010"/>
      <c r="Q2" s="1010"/>
    </row>
    <row r="3" spans="1:21">
      <c r="A3" s="1552" t="s">
        <v>893</v>
      </c>
      <c r="B3" s="1552"/>
      <c r="C3" s="1552"/>
      <c r="D3" s="1552"/>
      <c r="E3" s="1552"/>
      <c r="F3" s="1552"/>
      <c r="G3" s="1552"/>
      <c r="H3" s="1552"/>
      <c r="I3" s="1552"/>
      <c r="J3" s="1552"/>
      <c r="K3" s="1552"/>
      <c r="L3" s="1552"/>
      <c r="M3" s="1038"/>
      <c r="N3" s="1038"/>
      <c r="O3" s="1038"/>
    </row>
    <row r="4" spans="1:21" ht="15" customHeight="1"/>
    <row r="5" spans="1:21" ht="15.75">
      <c r="A5" s="1088"/>
      <c r="B5" s="1088"/>
      <c r="C5" s="1570" t="s">
        <v>879</v>
      </c>
      <c r="D5" s="1570"/>
      <c r="E5" s="1570"/>
      <c r="F5" s="1087"/>
      <c r="G5" s="1570" t="s">
        <v>880</v>
      </c>
      <c r="H5" s="1570"/>
      <c r="I5" s="1570"/>
      <c r="L5" s="1086"/>
      <c r="M5" s="1086"/>
      <c r="N5" s="1569" t="s">
        <v>879</v>
      </c>
      <c r="O5" s="1569"/>
      <c r="P5" s="1569"/>
      <c r="Q5" s="1085"/>
      <c r="R5" s="1569" t="s">
        <v>880</v>
      </c>
      <c r="S5" s="1569"/>
      <c r="T5" s="1569"/>
      <c r="U5" s="1076"/>
    </row>
    <row r="6" spans="1:21" ht="22.5" customHeight="1">
      <c r="A6" s="1051" t="s">
        <v>892</v>
      </c>
      <c r="B6" s="1076"/>
      <c r="C6" s="1075" t="s">
        <v>891</v>
      </c>
      <c r="D6" s="1075" t="s">
        <v>890</v>
      </c>
      <c r="E6" s="1075" t="s">
        <v>889</v>
      </c>
      <c r="F6" s="1084"/>
      <c r="G6" s="1075" t="s">
        <v>891</v>
      </c>
      <c r="H6" s="1075" t="s">
        <v>890</v>
      </c>
      <c r="I6" s="1075" t="s">
        <v>889</v>
      </c>
      <c r="L6" s="1079" t="s">
        <v>892</v>
      </c>
      <c r="M6" s="1079"/>
      <c r="N6" s="1083" t="s">
        <v>891</v>
      </c>
      <c r="O6" s="1083" t="s">
        <v>890</v>
      </c>
      <c r="P6" s="1083" t="s">
        <v>889</v>
      </c>
      <c r="Q6" s="1083"/>
      <c r="R6" s="1083" t="s">
        <v>891</v>
      </c>
      <c r="S6" s="1083" t="s">
        <v>890</v>
      </c>
      <c r="T6" s="1083" t="s">
        <v>889</v>
      </c>
      <c r="U6" s="1076"/>
    </row>
    <row r="7" spans="1:21" ht="24" customHeight="1">
      <c r="A7" s="1076" t="s">
        <v>0</v>
      </c>
      <c r="B7" s="1076"/>
      <c r="C7" s="1081">
        <v>-2500</v>
      </c>
      <c r="D7" s="1081">
        <v>4800</v>
      </c>
      <c r="E7" s="1081">
        <f>D7+C7</f>
        <v>2300</v>
      </c>
      <c r="F7" s="1081"/>
      <c r="G7" s="1081">
        <v>-4700</v>
      </c>
      <c r="H7" s="1081">
        <v>6200</v>
      </c>
      <c r="I7" s="1081">
        <f>H7+G7</f>
        <v>1500</v>
      </c>
      <c r="L7" s="1079" t="s">
        <v>888</v>
      </c>
      <c r="M7" s="1079"/>
      <c r="N7" s="1078">
        <f t="shared" ref="N7:P9" si="0">C7/1000</f>
        <v>-2.5</v>
      </c>
      <c r="O7" s="1078">
        <f t="shared" si="0"/>
        <v>4.8</v>
      </c>
      <c r="P7" s="1078">
        <f t="shared" si="0"/>
        <v>2.2999999999999998</v>
      </c>
      <c r="Q7" s="1078"/>
      <c r="R7" s="1078">
        <f t="shared" ref="R7:T9" si="1">G7/1000</f>
        <v>-4.7</v>
      </c>
      <c r="S7" s="1078">
        <f t="shared" si="1"/>
        <v>6.2</v>
      </c>
      <c r="T7" s="1078">
        <f t="shared" si="1"/>
        <v>1.5</v>
      </c>
      <c r="U7" s="1076"/>
    </row>
    <row r="8" spans="1:21">
      <c r="A8" s="1076" t="s">
        <v>887</v>
      </c>
      <c r="B8" s="1076"/>
      <c r="C8" s="1081">
        <v>-16200</v>
      </c>
      <c r="D8" s="1081">
        <v>27700</v>
      </c>
      <c r="E8" s="1082">
        <v>11400</v>
      </c>
      <c r="F8" s="1081"/>
      <c r="G8" s="1081">
        <v>-29700</v>
      </c>
      <c r="H8" s="1081">
        <v>38100</v>
      </c>
      <c r="I8" s="1081">
        <f>H8+G8</f>
        <v>8400</v>
      </c>
      <c r="L8" s="1079" t="s">
        <v>886</v>
      </c>
      <c r="M8" s="1079"/>
      <c r="N8" s="1078">
        <f t="shared" si="0"/>
        <v>-16.2</v>
      </c>
      <c r="O8" s="1078">
        <f t="shared" si="0"/>
        <v>27.7</v>
      </c>
      <c r="P8" s="1078">
        <f t="shared" si="0"/>
        <v>11.4</v>
      </c>
      <c r="Q8" s="1078"/>
      <c r="R8" s="1078">
        <f t="shared" si="1"/>
        <v>-29.7</v>
      </c>
      <c r="S8" s="1078">
        <f t="shared" si="1"/>
        <v>38.1</v>
      </c>
      <c r="T8" s="1078">
        <f t="shared" si="1"/>
        <v>8.4</v>
      </c>
      <c r="U8" s="1076"/>
    </row>
    <row r="9" spans="1:21">
      <c r="A9" s="1051" t="s">
        <v>885</v>
      </c>
      <c r="B9" s="1076"/>
      <c r="C9" s="1051">
        <v>-700</v>
      </c>
      <c r="D9" s="1051">
        <v>400</v>
      </c>
      <c r="E9" s="1073">
        <f>D9+C9</f>
        <v>-300</v>
      </c>
      <c r="F9" s="1081"/>
      <c r="G9" s="1080">
        <v>-2700</v>
      </c>
      <c r="H9" s="1073">
        <v>3300</v>
      </c>
      <c r="I9" s="1073">
        <f>H9+G9</f>
        <v>600</v>
      </c>
      <c r="L9" s="1079" t="s">
        <v>885</v>
      </c>
      <c r="M9" s="1079"/>
      <c r="N9" s="1078">
        <f t="shared" si="0"/>
        <v>-0.7</v>
      </c>
      <c r="O9" s="1078">
        <f t="shared" si="0"/>
        <v>0.4</v>
      </c>
      <c r="P9" s="1078">
        <f t="shared" si="0"/>
        <v>-0.3</v>
      </c>
      <c r="Q9" s="1078"/>
      <c r="R9" s="1078">
        <f t="shared" si="1"/>
        <v>-2.7</v>
      </c>
      <c r="S9" s="1078">
        <f t="shared" si="1"/>
        <v>3.3</v>
      </c>
      <c r="T9" s="1078">
        <f t="shared" si="1"/>
        <v>0.6</v>
      </c>
      <c r="U9" s="1076"/>
    </row>
    <row r="10" spans="1:21">
      <c r="G10" s="1043"/>
      <c r="H10" s="1043"/>
      <c r="I10" s="1043"/>
      <c r="J10" s="1043"/>
      <c r="K10" s="1043"/>
      <c r="L10" s="1077"/>
      <c r="M10" s="1076"/>
      <c r="N10" s="1076"/>
      <c r="O10" s="1076"/>
      <c r="P10" s="1076"/>
      <c r="Q10" s="1076"/>
      <c r="R10" s="1076"/>
      <c r="S10" s="1076"/>
      <c r="T10" s="1076"/>
      <c r="U10" s="1076"/>
    </row>
    <row r="11" spans="1:21" ht="10.5" customHeight="1">
      <c r="A11" s="1562" t="s">
        <v>11</v>
      </c>
      <c r="B11" s="1562"/>
    </row>
    <row r="12" spans="1:21" ht="10.5" customHeight="1">
      <c r="A12" s="1567" t="s">
        <v>884</v>
      </c>
      <c r="B12" s="1567"/>
      <c r="C12" s="1567"/>
      <c r="D12" s="1567"/>
      <c r="E12" s="1072"/>
      <c r="F12" s="1072"/>
      <c r="G12" s="1072"/>
    </row>
    <row r="13" spans="1:21" ht="10.5" customHeight="1">
      <c r="A13" s="1567" t="s">
        <v>878</v>
      </c>
      <c r="B13" s="1567"/>
      <c r="C13" s="1567"/>
      <c r="D13" s="1567"/>
      <c r="E13" s="1567"/>
      <c r="F13" s="1567"/>
      <c r="G13" s="1567"/>
    </row>
    <row r="14" spans="1:21">
      <c r="A14" s="1072"/>
      <c r="B14" s="1072"/>
      <c r="C14" s="1072"/>
      <c r="D14" s="1072"/>
      <c r="E14" s="1072"/>
      <c r="F14" s="1072"/>
      <c r="G14" s="1072"/>
    </row>
    <row r="15" spans="1:21" ht="10.5" customHeight="1">
      <c r="A15" s="1568" t="s">
        <v>155</v>
      </c>
      <c r="B15" s="1568"/>
      <c r="C15" s="1568"/>
    </row>
  </sheetData>
  <mergeCells count="11">
    <mergeCell ref="R5:T5"/>
    <mergeCell ref="C5:E5"/>
    <mergeCell ref="G5:I5"/>
    <mergeCell ref="N5:P5"/>
    <mergeCell ref="A3:L3"/>
    <mergeCell ref="A1:G1"/>
    <mergeCell ref="I1:J1"/>
    <mergeCell ref="A12:D12"/>
    <mergeCell ref="A15:C15"/>
    <mergeCell ref="A13:G13"/>
    <mergeCell ref="A11:B11"/>
  </mergeCells>
  <hyperlinks>
    <hyperlink ref="I1:J1" location="Contents!A1" display="back to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
  <sheetViews>
    <sheetView showGridLines="0" workbookViewId="0">
      <selection sqref="A1:H1"/>
    </sheetView>
  </sheetViews>
  <sheetFormatPr defaultRowHeight="12.75"/>
  <cols>
    <col min="1" max="1" width="9.140625" style="1013"/>
    <col min="2" max="2" width="1.7109375" style="1013" customWidth="1"/>
    <col min="3" max="4" width="9.140625" style="1013"/>
    <col min="5" max="5" width="1.7109375" style="1013" customWidth="1"/>
    <col min="6" max="6" width="10.7109375" style="1013" customWidth="1"/>
    <col min="7" max="7" width="1.7109375" style="1013" customWidth="1"/>
    <col min="8" max="8" width="10.7109375" style="1013" customWidth="1"/>
    <col min="9" max="9" width="1.7109375" style="1013" customWidth="1"/>
    <col min="10" max="10" width="10.7109375" style="1013" customWidth="1"/>
    <col min="11" max="11" width="1.7109375" style="1013" customWidth="1"/>
    <col min="12" max="12" width="10.7109375" style="1013" customWidth="1"/>
    <col min="13" max="13" width="1.7109375" style="1013" customWidth="1"/>
    <col min="14" max="14" width="10.7109375" style="1013" customWidth="1"/>
    <col min="15" max="15" width="1.7109375" style="1013" customWidth="1"/>
    <col min="16" max="16" width="10.7109375" style="1013" customWidth="1"/>
    <col min="17" max="17" width="1.7109375" style="1013" customWidth="1"/>
    <col min="18" max="18" width="10.7109375" style="1013" customWidth="1"/>
    <col min="19" max="19" width="1.7109375" style="1013" customWidth="1"/>
    <col min="20" max="20" width="10.7109375" style="1013" customWidth="1"/>
    <col min="21" max="21" width="1.7109375" style="1013" customWidth="1"/>
    <col min="22" max="22" width="10.7109375" style="1013" customWidth="1"/>
    <col min="23" max="23" width="1.7109375" style="1013" customWidth="1"/>
    <col min="24" max="24" width="10.7109375" style="1013" customWidth="1"/>
    <col min="25" max="25" width="1.7109375" style="1013" customWidth="1"/>
    <col min="26" max="26" width="10.7109375" style="1013" customWidth="1"/>
    <col min="27" max="16384" width="9.140625" style="1013"/>
  </cols>
  <sheetData>
    <row r="1" spans="1:26" ht="18" customHeight="1">
      <c r="A1" s="1553" t="s">
        <v>857</v>
      </c>
      <c r="B1" s="1553"/>
      <c r="C1" s="1553"/>
      <c r="D1" s="1553"/>
      <c r="E1" s="1553"/>
      <c r="F1" s="1553"/>
      <c r="G1" s="1553"/>
      <c r="H1" s="1553"/>
      <c r="I1" s="1039"/>
      <c r="J1" s="1554" t="s">
        <v>251</v>
      </c>
      <c r="K1" s="1554"/>
      <c r="L1" s="1554"/>
      <c r="T1" s="1010"/>
      <c r="U1" s="1010"/>
      <c r="V1" s="1045"/>
    </row>
    <row r="2" spans="1:26" ht="12.75" customHeight="1">
      <c r="A2" s="1039"/>
      <c r="B2" s="1039"/>
      <c r="C2" s="1039"/>
      <c r="D2" s="1039"/>
      <c r="E2" s="1039"/>
      <c r="F2" s="1039"/>
      <c r="G2" s="1039"/>
      <c r="H2" s="1039"/>
      <c r="I2" s="1039"/>
      <c r="J2" s="1039"/>
      <c r="K2" s="1039"/>
      <c r="T2" s="1010"/>
      <c r="U2" s="1010"/>
      <c r="V2" s="1045"/>
    </row>
    <row r="3" spans="1:26">
      <c r="A3" s="1552" t="s">
        <v>922</v>
      </c>
      <c r="B3" s="1552"/>
      <c r="C3" s="1552"/>
      <c r="D3" s="1552"/>
      <c r="E3" s="1552"/>
      <c r="F3" s="1552"/>
      <c r="G3" s="1552"/>
      <c r="H3" s="1552"/>
      <c r="I3" s="1552"/>
      <c r="J3" s="1552"/>
      <c r="K3" s="1038"/>
      <c r="L3" s="1038"/>
      <c r="M3" s="1038"/>
      <c r="N3" s="1038"/>
    </row>
    <row r="4" spans="1:26" ht="15" customHeight="1">
      <c r="A4" s="1112"/>
      <c r="B4" s="1112"/>
      <c r="C4" s="1112"/>
      <c r="D4" s="1112"/>
      <c r="E4" s="1112"/>
      <c r="F4" s="1077"/>
      <c r="G4" s="1077"/>
      <c r="H4" s="1077"/>
      <c r="I4" s="1077"/>
      <c r="J4" s="1077"/>
      <c r="K4" s="1077"/>
      <c r="L4" s="1077"/>
      <c r="M4" s="1077"/>
      <c r="N4" s="1077"/>
      <c r="O4" s="1077"/>
      <c r="P4" s="1077"/>
      <c r="Q4" s="1077"/>
      <c r="R4" s="1077"/>
      <c r="S4" s="1077"/>
      <c r="T4" s="1077"/>
      <c r="U4" s="1077"/>
      <c r="V4" s="1077"/>
      <c r="W4" s="1077"/>
      <c r="X4" s="1077"/>
      <c r="Y4" s="1077"/>
      <c r="Z4" s="1077"/>
    </row>
    <row r="5" spans="1:26">
      <c r="A5" s="1112"/>
      <c r="B5" s="1112"/>
      <c r="C5" s="1112"/>
      <c r="D5" s="1112"/>
      <c r="E5" s="1112"/>
      <c r="F5" s="1111"/>
      <c r="G5" s="1111"/>
      <c r="H5" s="1077"/>
      <c r="I5" s="1077"/>
      <c r="J5" s="1576" t="s">
        <v>921</v>
      </c>
      <c r="K5" s="1576"/>
      <c r="L5" s="1576"/>
      <c r="M5" s="1576"/>
      <c r="N5" s="1576"/>
      <c r="O5" s="1576"/>
      <c r="P5" s="1576"/>
      <c r="Q5" s="1576"/>
      <c r="R5" s="1576"/>
      <c r="S5" s="1576"/>
      <c r="T5" s="1576"/>
      <c r="U5" s="1576"/>
      <c r="V5" s="1576"/>
      <c r="W5" s="1576"/>
      <c r="X5" s="1576"/>
      <c r="Y5" s="1576"/>
      <c r="Z5" s="1576"/>
    </row>
    <row r="6" spans="1:26">
      <c r="A6" s="1112"/>
      <c r="B6" s="1112"/>
      <c r="C6" s="1112"/>
      <c r="D6" s="1112"/>
      <c r="E6" s="1112"/>
      <c r="F6" s="1111"/>
      <c r="G6" s="1111"/>
      <c r="H6" s="1077"/>
      <c r="I6" s="1077"/>
      <c r="J6" s="1577" t="s">
        <v>920</v>
      </c>
      <c r="K6" s="1577"/>
      <c r="L6" s="1577"/>
      <c r="M6" s="1577"/>
      <c r="N6" s="1577"/>
      <c r="O6" s="1577"/>
      <c r="P6" s="1577"/>
      <c r="Q6" s="1577"/>
      <c r="R6" s="1577"/>
      <c r="S6" s="1110"/>
      <c r="T6" s="1577" t="s">
        <v>919</v>
      </c>
      <c r="U6" s="1577"/>
      <c r="V6" s="1577"/>
      <c r="W6" s="1577"/>
      <c r="X6" s="1577"/>
      <c r="Y6" s="1577"/>
      <c r="Z6" s="1577"/>
    </row>
    <row r="7" spans="1:26" ht="25.5">
      <c r="A7" s="1109" t="s">
        <v>5</v>
      </c>
      <c r="B7" s="1103"/>
      <c r="C7" s="1107" t="s">
        <v>614</v>
      </c>
      <c r="D7" s="1108" t="s">
        <v>918</v>
      </c>
      <c r="E7" s="1103"/>
      <c r="F7" s="1107" t="s">
        <v>917</v>
      </c>
      <c r="G7" s="1101"/>
      <c r="H7" s="1106" t="s">
        <v>916</v>
      </c>
      <c r="I7" s="1101"/>
      <c r="J7" s="1105" t="s">
        <v>915</v>
      </c>
      <c r="K7" s="1103"/>
      <c r="L7" s="1105" t="s">
        <v>914</v>
      </c>
      <c r="M7" s="1103"/>
      <c r="N7" s="1105" t="s">
        <v>913</v>
      </c>
      <c r="O7" s="1103"/>
      <c r="P7" s="1105" t="s">
        <v>912</v>
      </c>
      <c r="Q7" s="1103"/>
      <c r="R7" s="1105" t="s">
        <v>911</v>
      </c>
      <c r="S7" s="1103"/>
      <c r="T7" s="1104" t="s">
        <v>910</v>
      </c>
      <c r="U7" s="1103"/>
      <c r="V7" s="1104" t="s">
        <v>909</v>
      </c>
      <c r="W7" s="1103"/>
      <c r="X7" s="1104" t="s">
        <v>908</v>
      </c>
      <c r="Y7" s="1103"/>
      <c r="Z7" s="1104" t="s">
        <v>907</v>
      </c>
    </row>
    <row r="8" spans="1:26">
      <c r="A8" s="1103"/>
      <c r="B8" s="1103"/>
      <c r="C8" s="1103"/>
      <c r="D8" s="1103"/>
      <c r="E8" s="1103"/>
      <c r="F8" s="1103"/>
      <c r="G8" s="1103"/>
      <c r="H8" s="1102"/>
      <c r="I8" s="1101"/>
      <c r="J8" s="1100"/>
      <c r="K8" s="1101"/>
      <c r="L8" s="1100"/>
      <c r="M8" s="1101"/>
      <c r="N8" s="1100"/>
      <c r="O8" s="1101"/>
      <c r="P8" s="1100"/>
      <c r="Q8" s="1101"/>
      <c r="R8" s="1100"/>
      <c r="S8" s="1101"/>
      <c r="T8" s="1100"/>
      <c r="U8" s="1101"/>
      <c r="V8" s="1100"/>
      <c r="W8" s="1101"/>
      <c r="X8" s="1100"/>
      <c r="Y8" s="1101"/>
      <c r="Z8" s="1100"/>
    </row>
    <row r="9" spans="1:26">
      <c r="A9" s="1099">
        <v>2017</v>
      </c>
      <c r="B9" s="1096"/>
      <c r="C9" s="1098">
        <v>5311000</v>
      </c>
      <c r="D9" s="1097" t="s">
        <v>906</v>
      </c>
      <c r="E9" s="1096"/>
      <c r="F9" s="1080">
        <v>4933000</v>
      </c>
      <c r="G9" s="1095"/>
      <c r="H9" s="1094">
        <v>378000</v>
      </c>
      <c r="I9" s="1093"/>
      <c r="J9" s="1091">
        <v>235000</v>
      </c>
      <c r="K9" s="1092"/>
      <c r="L9" s="1091">
        <v>92000</v>
      </c>
      <c r="M9" s="1092"/>
      <c r="N9" s="1091">
        <v>128000</v>
      </c>
      <c r="O9" s="1092"/>
      <c r="P9" s="1091">
        <v>14000</v>
      </c>
      <c r="Q9" s="1092"/>
      <c r="R9" s="1091">
        <v>2000</v>
      </c>
      <c r="S9" s="1092"/>
      <c r="T9" s="1091">
        <v>142000</v>
      </c>
      <c r="U9" s="1092"/>
      <c r="V9" s="1091">
        <v>12000</v>
      </c>
      <c r="W9" s="1092"/>
      <c r="X9" s="1091">
        <v>70000</v>
      </c>
      <c r="Y9" s="1092"/>
      <c r="Z9" s="1091">
        <v>61000</v>
      </c>
    </row>
    <row r="11" spans="1:26" s="1072" customFormat="1" ht="10.5" customHeight="1">
      <c r="A11" s="1571" t="s">
        <v>905</v>
      </c>
      <c r="B11" s="1571"/>
      <c r="C11" s="1571"/>
      <c r="D11" s="1571"/>
      <c r="E11" s="1571"/>
      <c r="F11" s="1571"/>
      <c r="G11" s="1571"/>
      <c r="H11" s="1571"/>
      <c r="I11" s="1571"/>
      <c r="J11" s="1571"/>
      <c r="K11" s="1571"/>
      <c r="L11" s="1571"/>
      <c r="M11" s="1571"/>
      <c r="N11" s="1571"/>
      <c r="O11" s="1571"/>
      <c r="P11" s="1571"/>
      <c r="Q11" s="1571"/>
      <c r="R11" s="1571"/>
      <c r="S11" s="1571"/>
      <c r="T11" s="1571"/>
      <c r="U11" s="1571"/>
      <c r="V11" s="1571"/>
      <c r="W11" s="1571"/>
      <c r="X11" s="1571"/>
      <c r="Y11" s="1571"/>
      <c r="Z11" s="1571"/>
    </row>
    <row r="12" spans="1:26" s="1072" customFormat="1" ht="11.25">
      <c r="A12" s="1571"/>
      <c r="B12" s="1571"/>
      <c r="C12" s="1571"/>
      <c r="D12" s="1571"/>
      <c r="E12" s="1571"/>
      <c r="F12" s="1571"/>
      <c r="G12" s="1571"/>
      <c r="H12" s="1571"/>
      <c r="I12" s="1571"/>
      <c r="J12" s="1571"/>
      <c r="K12" s="1571"/>
      <c r="L12" s="1571"/>
      <c r="M12" s="1571"/>
      <c r="N12" s="1571"/>
      <c r="O12" s="1571"/>
      <c r="P12" s="1571"/>
      <c r="Q12" s="1571"/>
      <c r="R12" s="1571"/>
      <c r="S12" s="1571"/>
      <c r="T12" s="1571"/>
      <c r="U12" s="1571"/>
      <c r="V12" s="1571"/>
      <c r="W12" s="1571"/>
      <c r="X12" s="1571"/>
      <c r="Y12" s="1571"/>
      <c r="Z12" s="1571"/>
    </row>
    <row r="13" spans="1:26" s="1072" customFormat="1" ht="11.25" customHeight="1">
      <c r="A13" s="1571" t="s">
        <v>904</v>
      </c>
      <c r="B13" s="1571"/>
      <c r="C13" s="1571"/>
      <c r="D13" s="1571"/>
      <c r="E13" s="1571"/>
      <c r="F13" s="1089"/>
      <c r="G13" s="1089"/>
      <c r="H13" s="1089"/>
      <c r="I13" s="1089"/>
      <c r="J13" s="1089"/>
      <c r="K13" s="1089"/>
      <c r="L13" s="1089"/>
      <c r="M13" s="1089"/>
      <c r="N13" s="1089"/>
      <c r="O13" s="1089"/>
      <c r="P13" s="1089"/>
      <c r="Q13" s="1089"/>
      <c r="R13" s="1089"/>
      <c r="S13" s="1089"/>
      <c r="T13" s="1089"/>
      <c r="U13" s="1089"/>
      <c r="V13" s="1089"/>
      <c r="W13" s="1089"/>
      <c r="X13" s="1089"/>
      <c r="Y13" s="1089"/>
      <c r="Z13" s="1089"/>
    </row>
    <row r="14" spans="1:26" s="1072" customFormat="1" ht="11.25" customHeight="1">
      <c r="A14" s="1571" t="s">
        <v>903</v>
      </c>
      <c r="B14" s="1571"/>
      <c r="C14" s="1571"/>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row>
    <row r="15" spans="1:26" s="1072" customFormat="1" ht="11.25" customHeight="1">
      <c r="A15" s="1571" t="s">
        <v>902</v>
      </c>
      <c r="B15" s="1571"/>
      <c r="C15" s="1571"/>
      <c r="D15" s="1089"/>
      <c r="E15" s="1089"/>
      <c r="F15" s="1089"/>
      <c r="G15" s="1089"/>
      <c r="H15" s="1089"/>
      <c r="I15" s="1089"/>
      <c r="J15" s="1089"/>
      <c r="K15" s="1089"/>
      <c r="L15" s="1089"/>
      <c r="M15" s="1089"/>
      <c r="N15" s="1089"/>
      <c r="O15" s="1089"/>
      <c r="P15" s="1089"/>
      <c r="Q15" s="1089"/>
      <c r="R15" s="1089"/>
      <c r="S15" s="1089"/>
      <c r="T15" s="1089"/>
      <c r="U15" s="1089"/>
      <c r="V15" s="1089"/>
      <c r="W15" s="1089"/>
      <c r="X15" s="1089"/>
      <c r="Y15" s="1089"/>
      <c r="Z15" s="1089"/>
    </row>
    <row r="16" spans="1:26" s="1072" customFormat="1" ht="11.25" customHeight="1">
      <c r="A16" s="1571" t="s">
        <v>901</v>
      </c>
      <c r="B16" s="1571"/>
      <c r="C16" s="1571"/>
      <c r="D16" s="1571"/>
      <c r="E16" s="1571"/>
      <c r="F16" s="1089"/>
      <c r="G16" s="1089"/>
      <c r="H16" s="1089"/>
      <c r="I16" s="1089"/>
      <c r="J16" s="1089"/>
      <c r="K16" s="1089"/>
      <c r="L16" s="1089"/>
      <c r="M16" s="1089"/>
      <c r="N16" s="1089"/>
      <c r="O16" s="1089"/>
      <c r="P16" s="1089"/>
      <c r="Q16" s="1089"/>
      <c r="R16" s="1089"/>
      <c r="S16" s="1089"/>
      <c r="T16" s="1089"/>
      <c r="U16" s="1089"/>
      <c r="V16" s="1089"/>
      <c r="W16" s="1089"/>
      <c r="X16" s="1089"/>
      <c r="Y16" s="1089"/>
      <c r="Z16" s="1089"/>
    </row>
    <row r="17" spans="1:26" s="1072" customFormat="1" ht="11.25" customHeight="1">
      <c r="A17" s="1571" t="s">
        <v>900</v>
      </c>
      <c r="B17" s="1571"/>
      <c r="C17" s="1571"/>
      <c r="D17" s="1089"/>
      <c r="E17" s="1089"/>
      <c r="F17" s="1089"/>
      <c r="G17" s="1089"/>
      <c r="H17" s="1089"/>
      <c r="I17" s="1089"/>
      <c r="J17" s="1089"/>
      <c r="K17" s="1089"/>
      <c r="L17" s="1089"/>
      <c r="M17" s="1089"/>
      <c r="N17" s="1089"/>
      <c r="O17" s="1089"/>
      <c r="P17" s="1089"/>
      <c r="Q17" s="1089"/>
      <c r="R17" s="1089"/>
      <c r="S17" s="1089"/>
      <c r="T17" s="1089"/>
      <c r="U17" s="1089"/>
      <c r="V17" s="1089"/>
      <c r="W17" s="1089"/>
      <c r="X17" s="1089"/>
      <c r="Y17" s="1089"/>
      <c r="Z17" s="1089"/>
    </row>
    <row r="18" spans="1:26" s="1072" customFormat="1" ht="11.25" customHeight="1">
      <c r="A18" s="1571" t="s">
        <v>899</v>
      </c>
      <c r="B18" s="1571"/>
      <c r="C18" s="1571"/>
      <c r="D18" s="1089"/>
      <c r="E18" s="1089"/>
      <c r="F18" s="1089"/>
      <c r="G18" s="1089"/>
      <c r="H18" s="1089"/>
      <c r="I18" s="1089"/>
      <c r="J18" s="1089"/>
      <c r="K18" s="1089"/>
      <c r="L18" s="1089"/>
      <c r="M18" s="1089"/>
      <c r="N18" s="1089"/>
      <c r="O18" s="1089"/>
      <c r="P18" s="1089"/>
      <c r="Q18" s="1089"/>
      <c r="R18" s="1089"/>
      <c r="S18" s="1089"/>
      <c r="T18" s="1089"/>
      <c r="U18" s="1089"/>
      <c r="V18" s="1089"/>
      <c r="W18" s="1089"/>
      <c r="X18" s="1089"/>
      <c r="Y18" s="1089"/>
      <c r="Z18" s="1089"/>
    </row>
    <row r="19" spans="1:26" s="1072" customFormat="1" ht="19.5" customHeight="1">
      <c r="A19" s="1574" t="s">
        <v>11</v>
      </c>
      <c r="B19" s="1574"/>
      <c r="C19" s="1089"/>
      <c r="D19" s="1089"/>
      <c r="E19" s="1089"/>
      <c r="F19" s="1089"/>
      <c r="G19" s="1089"/>
      <c r="H19" s="1089"/>
      <c r="I19" s="1089"/>
      <c r="J19" s="1089"/>
      <c r="K19" s="1089"/>
      <c r="L19" s="1089"/>
      <c r="M19" s="1089"/>
      <c r="N19" s="1089"/>
      <c r="O19" s="1089"/>
      <c r="P19" s="1089"/>
      <c r="Q19" s="1089"/>
      <c r="R19" s="1089"/>
      <c r="S19" s="1089"/>
      <c r="T19" s="1089"/>
      <c r="U19" s="1089"/>
      <c r="V19" s="1089"/>
      <c r="W19" s="1089"/>
      <c r="X19" s="1089"/>
      <c r="Y19" s="1089"/>
      <c r="Z19" s="1089"/>
    </row>
    <row r="20" spans="1:26" s="1072" customFormat="1" ht="10.5" customHeight="1">
      <c r="A20" s="1573" t="s">
        <v>1076</v>
      </c>
      <c r="B20" s="1573"/>
      <c r="C20" s="1573"/>
      <c r="D20" s="1573"/>
      <c r="E20" s="1573"/>
      <c r="F20" s="1573"/>
      <c r="G20" s="1573"/>
      <c r="H20" s="1573"/>
      <c r="I20" s="1573"/>
      <c r="J20" s="1573"/>
      <c r="K20" s="1573"/>
      <c r="L20" s="1573"/>
      <c r="M20" s="1573"/>
      <c r="N20" s="1573"/>
      <c r="O20" s="1573"/>
      <c r="P20" s="1573"/>
      <c r="Q20" s="1573"/>
      <c r="R20" s="1573"/>
      <c r="S20" s="1573"/>
      <c r="T20" s="1573"/>
      <c r="U20" s="1114"/>
      <c r="V20" s="1114"/>
      <c r="W20" s="1114"/>
      <c r="X20" s="1114"/>
      <c r="Y20" s="1114"/>
      <c r="Z20" s="1114"/>
    </row>
    <row r="21" spans="1:26" s="1072" customFormat="1" ht="12.75" customHeight="1">
      <c r="A21" s="1573"/>
      <c r="B21" s="1573"/>
      <c r="C21" s="1573"/>
      <c r="D21" s="1573"/>
      <c r="E21" s="1573"/>
      <c r="F21" s="1573"/>
      <c r="G21" s="1573"/>
      <c r="H21" s="1573"/>
      <c r="I21" s="1573"/>
      <c r="J21" s="1573"/>
      <c r="K21" s="1573"/>
      <c r="L21" s="1573"/>
      <c r="M21" s="1573"/>
      <c r="N21" s="1573"/>
      <c r="O21" s="1573"/>
      <c r="P21" s="1573"/>
      <c r="Q21" s="1573"/>
      <c r="R21" s="1573"/>
      <c r="S21" s="1573"/>
      <c r="T21" s="1573"/>
      <c r="U21" s="1114"/>
      <c r="V21" s="1114"/>
      <c r="W21" s="1114"/>
      <c r="X21" s="1114"/>
      <c r="Y21" s="1114"/>
      <c r="Z21" s="1114"/>
    </row>
    <row r="22" spans="1:26" s="1072" customFormat="1" ht="12.75" customHeight="1">
      <c r="A22" s="1573"/>
      <c r="B22" s="1573"/>
      <c r="C22" s="1573"/>
      <c r="D22" s="1573"/>
      <c r="E22" s="1573"/>
      <c r="F22" s="1573"/>
      <c r="G22" s="1573"/>
      <c r="H22" s="1573"/>
      <c r="I22" s="1573"/>
      <c r="J22" s="1573"/>
      <c r="K22" s="1573"/>
      <c r="L22" s="1573"/>
      <c r="M22" s="1573"/>
      <c r="N22" s="1573"/>
      <c r="O22" s="1573"/>
      <c r="P22" s="1573"/>
      <c r="Q22" s="1573"/>
      <c r="R22" s="1573"/>
      <c r="S22" s="1573"/>
      <c r="T22" s="1573"/>
      <c r="U22" s="1114"/>
      <c r="V22" s="1114"/>
      <c r="W22" s="1114"/>
      <c r="X22" s="1114"/>
      <c r="Y22" s="1114"/>
      <c r="Z22" s="1114"/>
    </row>
    <row r="23" spans="1:26" s="1072" customFormat="1" ht="10.5" customHeight="1">
      <c r="A23" s="1573"/>
      <c r="B23" s="1573"/>
      <c r="C23" s="1573"/>
      <c r="D23" s="1573"/>
      <c r="E23" s="1573"/>
      <c r="F23" s="1573"/>
      <c r="G23" s="1573"/>
      <c r="H23" s="1573"/>
      <c r="I23" s="1573"/>
      <c r="J23" s="1573"/>
      <c r="K23" s="1573"/>
      <c r="L23" s="1573"/>
      <c r="M23" s="1573"/>
      <c r="N23" s="1573"/>
      <c r="O23" s="1573"/>
      <c r="P23" s="1573"/>
      <c r="Q23" s="1573"/>
      <c r="R23" s="1573"/>
      <c r="S23" s="1573"/>
      <c r="T23" s="1573"/>
      <c r="U23" s="1114"/>
      <c r="V23" s="1114"/>
      <c r="W23" s="1114"/>
      <c r="X23" s="1114"/>
      <c r="Y23" s="1114"/>
      <c r="Z23" s="1114"/>
    </row>
    <row r="24" spans="1:26" s="1072" customFormat="1" ht="10.5" customHeight="1">
      <c r="A24" s="1571" t="s">
        <v>898</v>
      </c>
      <c r="B24" s="1571"/>
      <c r="C24" s="1571"/>
      <c r="D24" s="1571"/>
      <c r="E24" s="1089"/>
      <c r="F24" s="1089"/>
      <c r="G24" s="1089"/>
      <c r="H24" s="1089"/>
      <c r="I24" s="1089"/>
      <c r="J24" s="1089"/>
      <c r="K24" s="1089"/>
      <c r="L24" s="1089"/>
      <c r="M24" s="1089"/>
      <c r="N24" s="1089"/>
      <c r="O24" s="1089"/>
      <c r="P24" s="1089"/>
      <c r="Q24" s="1089"/>
      <c r="R24" s="1089"/>
      <c r="S24" s="1089"/>
      <c r="T24" s="1089"/>
      <c r="U24" s="1089"/>
      <c r="V24" s="1089"/>
      <c r="W24" s="1089"/>
      <c r="X24" s="1089"/>
      <c r="Y24" s="1089"/>
      <c r="Z24" s="1089"/>
    </row>
    <row r="25" spans="1:26" s="1072" customFormat="1" ht="11.25" customHeight="1">
      <c r="A25" s="1572" t="s">
        <v>897</v>
      </c>
      <c r="B25" s="1572"/>
      <c r="C25" s="1572"/>
      <c r="D25" s="1572"/>
      <c r="E25" s="1572"/>
      <c r="F25" s="1572"/>
      <c r="G25" s="1572"/>
      <c r="H25" s="1572"/>
      <c r="I25" s="1089"/>
      <c r="J25" s="1089"/>
      <c r="K25" s="1089"/>
      <c r="L25" s="1089"/>
      <c r="M25" s="1089"/>
      <c r="N25" s="1089"/>
      <c r="O25" s="1089"/>
      <c r="P25" s="1089"/>
      <c r="Q25" s="1089"/>
      <c r="R25" s="1089"/>
      <c r="S25" s="1089"/>
      <c r="T25" s="1089"/>
      <c r="U25" s="1089"/>
      <c r="V25" s="1089"/>
      <c r="W25" s="1089"/>
      <c r="X25" s="1089"/>
      <c r="Y25" s="1089"/>
      <c r="Z25" s="1089"/>
    </row>
    <row r="26" spans="1:26" s="1072" customFormat="1" ht="11.25">
      <c r="A26" s="1572" t="s">
        <v>896</v>
      </c>
      <c r="B26" s="1572"/>
      <c r="C26" s="1572"/>
      <c r="D26" s="1572"/>
      <c r="E26" s="1572"/>
      <c r="F26" s="1572"/>
      <c r="G26" s="1572"/>
      <c r="H26" s="1572"/>
      <c r="I26" s="1572"/>
      <c r="J26" s="1572"/>
      <c r="K26" s="1572"/>
      <c r="L26" s="1572"/>
      <c r="M26" s="1572"/>
      <c r="N26" s="1572"/>
      <c r="O26" s="1089"/>
      <c r="P26" s="1089"/>
      <c r="Q26" s="1089"/>
      <c r="R26" s="1089"/>
      <c r="S26" s="1089"/>
      <c r="T26" s="1089"/>
      <c r="U26" s="1089"/>
      <c r="V26" s="1089"/>
      <c r="W26" s="1089"/>
      <c r="X26" s="1089"/>
      <c r="Y26" s="1089"/>
      <c r="Z26" s="1089"/>
    </row>
    <row r="27" spans="1:26" s="1072" customFormat="1" ht="12.75" customHeight="1">
      <c r="A27" s="1572" t="s">
        <v>895</v>
      </c>
      <c r="B27" s="1572"/>
      <c r="C27" s="1572"/>
      <c r="D27" s="1572"/>
      <c r="E27" s="1572"/>
      <c r="F27" s="1572"/>
      <c r="G27" s="1572"/>
      <c r="H27" s="1572"/>
      <c r="I27" s="1572"/>
      <c r="J27" s="1572"/>
      <c r="K27" s="1572"/>
      <c r="L27" s="1572"/>
      <c r="M27" s="1572"/>
      <c r="N27" s="1572"/>
      <c r="O27" s="1572"/>
      <c r="P27" s="1572"/>
      <c r="Q27" s="1090"/>
      <c r="R27" s="1090"/>
      <c r="S27" s="1090"/>
      <c r="T27" s="1090"/>
      <c r="U27" s="1090"/>
      <c r="V27" s="1090"/>
      <c r="W27" s="1090"/>
      <c r="X27" s="1090"/>
      <c r="Y27" s="1090"/>
      <c r="Z27" s="1090"/>
    </row>
    <row r="28" spans="1:26" s="1072" customFormat="1" ht="12.75" customHeight="1">
      <c r="A28" s="1572"/>
      <c r="B28" s="1572"/>
      <c r="C28" s="1572"/>
      <c r="D28" s="1572"/>
      <c r="E28" s="1572"/>
      <c r="F28" s="1572"/>
      <c r="G28" s="1572"/>
      <c r="H28" s="1572"/>
      <c r="I28" s="1572"/>
      <c r="J28" s="1572"/>
      <c r="K28" s="1572"/>
      <c r="L28" s="1572"/>
      <c r="M28" s="1572"/>
      <c r="N28" s="1572"/>
      <c r="O28" s="1572"/>
      <c r="P28" s="1572"/>
      <c r="Q28" s="1090"/>
      <c r="R28" s="1090"/>
      <c r="S28" s="1090"/>
      <c r="T28" s="1090"/>
      <c r="U28" s="1090"/>
      <c r="V28" s="1090"/>
      <c r="W28" s="1090"/>
      <c r="X28" s="1090"/>
      <c r="Y28" s="1090"/>
      <c r="Z28" s="1090"/>
    </row>
    <row r="29" spans="1:26" s="1072" customFormat="1" ht="10.5" customHeight="1">
      <c r="A29" s="1572"/>
      <c r="B29" s="1572"/>
      <c r="C29" s="1572"/>
      <c r="D29" s="1572"/>
      <c r="E29" s="1572"/>
      <c r="F29" s="1572"/>
      <c r="G29" s="1572"/>
      <c r="H29" s="1572"/>
      <c r="I29" s="1572"/>
      <c r="J29" s="1572"/>
      <c r="K29" s="1572"/>
      <c r="L29" s="1572"/>
      <c r="M29" s="1572"/>
      <c r="N29" s="1572"/>
      <c r="O29" s="1572"/>
      <c r="P29" s="1572"/>
      <c r="Q29" s="1089"/>
      <c r="R29" s="1089"/>
      <c r="S29" s="1089"/>
      <c r="T29" s="1089"/>
      <c r="U29" s="1089"/>
      <c r="V29" s="1089"/>
      <c r="W29" s="1089"/>
      <c r="X29" s="1089"/>
      <c r="Y29" s="1089"/>
      <c r="Z29" s="1089"/>
    </row>
    <row r="30" spans="1:26" s="1072" customFormat="1" ht="10.5" customHeight="1">
      <c r="A30" s="1572" t="s">
        <v>894</v>
      </c>
      <c r="B30" s="1572"/>
      <c r="C30" s="1572"/>
      <c r="D30" s="1572"/>
      <c r="E30" s="1572"/>
      <c r="F30" s="1572"/>
      <c r="G30" s="1572"/>
      <c r="H30" s="1572"/>
      <c r="I30" s="1572"/>
      <c r="J30" s="1572"/>
      <c r="K30" s="1572"/>
      <c r="L30" s="1572"/>
      <c r="M30" s="1572"/>
      <c r="N30" s="1572"/>
      <c r="O30" s="1572"/>
      <c r="P30" s="1572"/>
      <c r="Q30" s="1572"/>
      <c r="R30" s="1572"/>
      <c r="S30" s="1572"/>
      <c r="T30" s="1572"/>
      <c r="U30" s="1572"/>
      <c r="V30" s="1572"/>
      <c r="W30" s="1572"/>
      <c r="X30" s="1572"/>
      <c r="Y30" s="1572"/>
      <c r="Z30" s="1572"/>
    </row>
    <row r="31" spans="1:26" s="1072" customFormat="1" ht="11.25">
      <c r="A31" s="1571"/>
      <c r="B31" s="1571"/>
      <c r="C31" s="1571"/>
      <c r="D31" s="1571"/>
      <c r="E31" s="1571"/>
      <c r="F31" s="1571"/>
      <c r="G31" s="1571"/>
      <c r="H31" s="1571"/>
      <c r="I31" s="1571"/>
      <c r="J31" s="1571"/>
      <c r="K31" s="1571"/>
      <c r="L31" s="1571"/>
      <c r="M31" s="1571"/>
      <c r="N31" s="1571"/>
      <c r="O31" s="1571"/>
      <c r="P31" s="1571"/>
      <c r="Q31" s="1571"/>
      <c r="R31" s="1571"/>
      <c r="S31" s="1571"/>
      <c r="T31" s="1571"/>
      <c r="U31" s="1571"/>
      <c r="V31" s="1571"/>
      <c r="W31" s="1571"/>
      <c r="X31" s="1571"/>
      <c r="Y31" s="1571"/>
      <c r="Z31" s="1571"/>
    </row>
    <row r="32" spans="1:26" s="1072" customFormat="1" ht="10.5" customHeight="1">
      <c r="A32" s="1575" t="s">
        <v>155</v>
      </c>
      <c r="B32" s="1575"/>
      <c r="C32" s="1575"/>
      <c r="D32" s="1575"/>
      <c r="E32" s="1119"/>
      <c r="F32" s="1119"/>
      <c r="G32" s="1119"/>
      <c r="H32" s="1119"/>
      <c r="I32" s="1119"/>
      <c r="J32" s="1119"/>
      <c r="K32" s="1119"/>
      <c r="L32" s="1119"/>
      <c r="M32" s="1119"/>
      <c r="N32" s="1119"/>
      <c r="O32" s="1119"/>
      <c r="P32" s="1119"/>
      <c r="Q32" s="1119"/>
      <c r="R32" s="1119"/>
      <c r="S32" s="1119"/>
      <c r="T32" s="1119"/>
      <c r="U32" s="1119"/>
      <c r="V32" s="1119"/>
      <c r="W32" s="1119"/>
      <c r="X32" s="1119"/>
      <c r="Y32" s="1119"/>
      <c r="Z32" s="1119"/>
    </row>
  </sheetData>
  <mergeCells count="23">
    <mergeCell ref="J5:Z5"/>
    <mergeCell ref="J6:R6"/>
    <mergeCell ref="T6:Z6"/>
    <mergeCell ref="A3:J3"/>
    <mergeCell ref="A1:H1"/>
    <mergeCell ref="J1:L1"/>
    <mergeCell ref="A11:Z11"/>
    <mergeCell ref="A12:Z12"/>
    <mergeCell ref="A13:E13"/>
    <mergeCell ref="A14:C14"/>
    <mergeCell ref="A15:C15"/>
    <mergeCell ref="A30:Z30"/>
    <mergeCell ref="A31:Z31"/>
    <mergeCell ref="A26:N26"/>
    <mergeCell ref="A27:P29"/>
    <mergeCell ref="A32:D32"/>
    <mergeCell ref="A24:D24"/>
    <mergeCell ref="A25:H25"/>
    <mergeCell ref="A16:E16"/>
    <mergeCell ref="A17:C17"/>
    <mergeCell ref="A18:C18"/>
    <mergeCell ref="A20:T23"/>
    <mergeCell ref="A19:B19"/>
  </mergeCells>
  <hyperlinks>
    <hyperlink ref="J1:L1" location="Contents!A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117"/>
  <sheetViews>
    <sheetView workbookViewId="0">
      <selection sqref="A1:E1"/>
    </sheetView>
  </sheetViews>
  <sheetFormatPr defaultColWidth="9.140625" defaultRowHeight="12.75"/>
  <cols>
    <col min="1" max="1" width="13" style="5" customWidth="1"/>
    <col min="2" max="2" width="1.85546875" style="5" customWidth="1"/>
    <col min="3" max="6" width="15.140625" style="5" customWidth="1"/>
    <col min="7" max="16384" width="9.140625" style="5"/>
  </cols>
  <sheetData>
    <row r="1" spans="1:11" s="1" customFormat="1" ht="18" customHeight="1">
      <c r="A1" s="1384" t="s">
        <v>220</v>
      </c>
      <c r="B1" s="1388"/>
      <c r="C1" s="1388"/>
      <c r="D1" s="1388"/>
      <c r="E1" s="1388"/>
      <c r="F1" s="239"/>
      <c r="G1" s="1378" t="s">
        <v>251</v>
      </c>
      <c r="H1" s="1378"/>
    </row>
    <row r="2" spans="1:11" s="1" customFormat="1" ht="12.75" customHeight="1">
      <c r="A2" s="239"/>
      <c r="B2" s="248"/>
      <c r="C2" s="248"/>
      <c r="D2" s="248"/>
      <c r="E2" s="248"/>
      <c r="F2" s="239"/>
      <c r="G2" s="238"/>
      <c r="H2" s="238"/>
    </row>
    <row r="3" spans="1:11" s="1" customFormat="1" ht="19.5" customHeight="1">
      <c r="A3" s="1402" t="s">
        <v>151</v>
      </c>
      <c r="B3" s="1402"/>
      <c r="C3" s="1402"/>
      <c r="D3" s="1402"/>
      <c r="E3" s="1402"/>
      <c r="F3" s="1402"/>
      <c r="G3" s="238"/>
      <c r="H3" s="238"/>
    </row>
    <row r="4" spans="1:11" ht="12.75" customHeight="1">
      <c r="A4" s="281"/>
      <c r="B4" s="281"/>
      <c r="C4" s="281"/>
      <c r="D4" s="281"/>
      <c r="E4" s="281"/>
      <c r="F4" s="281"/>
      <c r="G4" s="281"/>
      <c r="H4" s="281"/>
    </row>
    <row r="5" spans="1:11" s="6" customFormat="1" ht="12.75" customHeight="1">
      <c r="A5" s="2"/>
      <c r="B5" s="2"/>
      <c r="C5" s="1401" t="s">
        <v>2</v>
      </c>
      <c r="D5" s="1401"/>
      <c r="E5" s="1401" t="s">
        <v>3</v>
      </c>
      <c r="F5" s="1401"/>
    </row>
    <row r="6" spans="1:11" s="6" customFormat="1" ht="18" customHeight="1">
      <c r="A6" s="3" t="s">
        <v>8</v>
      </c>
      <c r="B6" s="3"/>
      <c r="C6" s="3" t="s">
        <v>109</v>
      </c>
      <c r="D6" s="3" t="s">
        <v>19</v>
      </c>
      <c r="E6" s="3" t="s">
        <v>152</v>
      </c>
      <c r="F6" s="3" t="s">
        <v>20</v>
      </c>
      <c r="K6" s="222" t="s">
        <v>8</v>
      </c>
    </row>
    <row r="7" spans="1:11" ht="18" customHeight="1">
      <c r="A7" s="7">
        <v>0</v>
      </c>
      <c r="B7" s="7"/>
      <c r="C7" s="63">
        <v>-27648</v>
      </c>
      <c r="D7" s="63">
        <v>-28182</v>
      </c>
      <c r="E7" s="8">
        <v>25905</v>
      </c>
      <c r="F7" s="8">
        <v>26850</v>
      </c>
      <c r="K7" s="223">
        <v>0</v>
      </c>
    </row>
    <row r="8" spans="1:11">
      <c r="A8" s="7">
        <v>1</v>
      </c>
      <c r="B8" s="7"/>
      <c r="C8" s="64">
        <v>-28916</v>
      </c>
      <c r="D8" s="64">
        <v>-28235</v>
      </c>
      <c r="E8" s="8">
        <v>26976</v>
      </c>
      <c r="F8" s="8">
        <v>26924</v>
      </c>
      <c r="K8" s="223">
        <v>1</v>
      </c>
    </row>
    <row r="9" spans="1:11">
      <c r="A9" s="7">
        <v>2</v>
      </c>
      <c r="B9" s="7"/>
      <c r="C9" s="64">
        <v>-29157</v>
      </c>
      <c r="D9" s="64">
        <v>-28254</v>
      </c>
      <c r="E9" s="8">
        <v>27633</v>
      </c>
      <c r="F9" s="8">
        <v>26961</v>
      </c>
      <c r="K9" s="223">
        <v>2</v>
      </c>
    </row>
    <row r="10" spans="1:11">
      <c r="A10" s="7">
        <v>3</v>
      </c>
      <c r="B10" s="7"/>
      <c r="C10" s="64">
        <v>-29493</v>
      </c>
      <c r="D10" s="64">
        <v>-28257</v>
      </c>
      <c r="E10" s="8">
        <v>27868</v>
      </c>
      <c r="F10" s="8">
        <v>26968</v>
      </c>
      <c r="K10" s="223">
        <v>3</v>
      </c>
    </row>
    <row r="11" spans="1:11">
      <c r="A11" s="7">
        <v>4</v>
      </c>
      <c r="B11" s="7"/>
      <c r="C11" s="64">
        <v>-29902</v>
      </c>
      <c r="D11" s="64">
        <v>-28275</v>
      </c>
      <c r="E11" s="8">
        <v>28608</v>
      </c>
      <c r="F11" s="8">
        <v>26991</v>
      </c>
      <c r="K11" s="223">
        <v>4</v>
      </c>
    </row>
    <row r="12" spans="1:11">
      <c r="A12" s="7">
        <v>5</v>
      </c>
      <c r="B12" s="7"/>
      <c r="C12" s="64">
        <v>-30863</v>
      </c>
      <c r="D12" s="64">
        <v>-28320</v>
      </c>
      <c r="E12" s="8">
        <v>29138</v>
      </c>
      <c r="F12" s="8">
        <v>27035</v>
      </c>
      <c r="K12" s="223">
        <v>5</v>
      </c>
    </row>
    <row r="13" spans="1:11">
      <c r="A13" s="7">
        <v>6</v>
      </c>
      <c r="B13" s="7"/>
      <c r="C13" s="64">
        <v>-31675</v>
      </c>
      <c r="D13" s="64">
        <v>-28398</v>
      </c>
      <c r="E13" s="8">
        <v>30220</v>
      </c>
      <c r="F13" s="8">
        <v>27114</v>
      </c>
      <c r="K13" s="223">
        <v>6</v>
      </c>
    </row>
    <row r="14" spans="1:11">
      <c r="A14" s="7">
        <v>7</v>
      </c>
      <c r="B14" s="7"/>
      <c r="C14" s="64">
        <v>-30043</v>
      </c>
      <c r="D14" s="64">
        <v>-28510</v>
      </c>
      <c r="E14" s="8">
        <v>28968</v>
      </c>
      <c r="F14" s="8">
        <v>27242</v>
      </c>
      <c r="K14" s="223">
        <v>7</v>
      </c>
    </row>
    <row r="15" spans="1:11">
      <c r="A15" s="7">
        <v>8</v>
      </c>
      <c r="B15" s="7"/>
      <c r="C15" s="64">
        <v>-30813</v>
      </c>
      <c r="D15" s="64">
        <v>-28651</v>
      </c>
      <c r="E15" s="8">
        <v>29811</v>
      </c>
      <c r="F15" s="8">
        <v>27400</v>
      </c>
      <c r="K15" s="223">
        <v>8</v>
      </c>
    </row>
    <row r="16" spans="1:11">
      <c r="A16" s="7">
        <v>9</v>
      </c>
      <c r="B16" s="7"/>
      <c r="C16" s="64">
        <v>-30730</v>
      </c>
      <c r="D16" s="64">
        <v>-28832</v>
      </c>
      <c r="E16" s="8">
        <v>29690</v>
      </c>
      <c r="F16" s="8">
        <v>27581</v>
      </c>
      <c r="K16" s="223">
        <v>9</v>
      </c>
    </row>
    <row r="17" spans="1:11">
      <c r="A17" s="7">
        <v>10</v>
      </c>
      <c r="B17" s="7"/>
      <c r="C17" s="64">
        <v>-29718</v>
      </c>
      <c r="D17" s="64">
        <v>-29042</v>
      </c>
      <c r="E17" s="8">
        <v>28339</v>
      </c>
      <c r="F17" s="8">
        <v>27779</v>
      </c>
      <c r="K17" s="223">
        <v>10</v>
      </c>
    </row>
    <row r="18" spans="1:11">
      <c r="A18" s="7">
        <v>11</v>
      </c>
      <c r="B18" s="7"/>
      <c r="C18" s="64">
        <v>-28949</v>
      </c>
      <c r="D18" s="64">
        <v>-29262</v>
      </c>
      <c r="E18" s="8">
        <v>27891</v>
      </c>
      <c r="F18" s="8">
        <v>27987</v>
      </c>
      <c r="K18" s="223">
        <v>11</v>
      </c>
    </row>
    <row r="19" spans="1:11">
      <c r="A19" s="7">
        <v>12</v>
      </c>
      <c r="B19" s="7"/>
      <c r="C19" s="64">
        <v>-29005</v>
      </c>
      <c r="D19" s="64">
        <v>-29471</v>
      </c>
      <c r="E19" s="8">
        <v>27352</v>
      </c>
      <c r="F19" s="8">
        <v>28191</v>
      </c>
      <c r="K19" s="223">
        <v>12</v>
      </c>
    </row>
    <row r="20" spans="1:11">
      <c r="A20" s="7">
        <v>13</v>
      </c>
      <c r="B20" s="7"/>
      <c r="C20" s="64">
        <v>-28442</v>
      </c>
      <c r="D20" s="64">
        <v>-29677</v>
      </c>
      <c r="E20" s="8">
        <v>26801</v>
      </c>
      <c r="F20" s="8">
        <v>28378</v>
      </c>
      <c r="K20" s="223">
        <v>13</v>
      </c>
    </row>
    <row r="21" spans="1:11">
      <c r="A21" s="7">
        <v>14</v>
      </c>
      <c r="B21" s="7"/>
      <c r="C21" s="64">
        <v>-27366</v>
      </c>
      <c r="D21" s="64">
        <v>-29874</v>
      </c>
      <c r="E21" s="8">
        <v>26234</v>
      </c>
      <c r="F21" s="8">
        <v>28561</v>
      </c>
      <c r="K21" s="223">
        <v>14</v>
      </c>
    </row>
    <row r="22" spans="1:11">
      <c r="A22" s="7">
        <v>15</v>
      </c>
      <c r="B22" s="7"/>
      <c r="C22" s="64">
        <v>-27172</v>
      </c>
      <c r="D22" s="64">
        <v>-30043</v>
      </c>
      <c r="E22" s="8">
        <v>26116</v>
      </c>
      <c r="F22" s="8">
        <v>28725</v>
      </c>
      <c r="K22" s="223">
        <v>15</v>
      </c>
    </row>
    <row r="23" spans="1:11">
      <c r="A23" s="7">
        <v>16</v>
      </c>
      <c r="B23" s="7"/>
      <c r="C23" s="64">
        <v>-28297</v>
      </c>
      <c r="D23" s="64">
        <v>-30194</v>
      </c>
      <c r="E23" s="8">
        <v>27297</v>
      </c>
      <c r="F23" s="8">
        <v>28864</v>
      </c>
      <c r="K23" s="223">
        <v>16</v>
      </c>
    </row>
    <row r="24" spans="1:11">
      <c r="A24" s="7">
        <v>17</v>
      </c>
      <c r="B24" s="7"/>
      <c r="C24" s="64">
        <v>-29416</v>
      </c>
      <c r="D24" s="64">
        <v>-30305</v>
      </c>
      <c r="E24" s="8">
        <v>27603</v>
      </c>
      <c r="F24" s="8">
        <v>28965</v>
      </c>
      <c r="K24" s="223">
        <v>17</v>
      </c>
    </row>
    <row r="25" spans="1:11">
      <c r="A25" s="7">
        <v>18</v>
      </c>
      <c r="B25" s="7"/>
      <c r="C25" s="64">
        <v>-30691</v>
      </c>
      <c r="D25" s="64">
        <v>-30435</v>
      </c>
      <c r="E25" s="8">
        <v>29074</v>
      </c>
      <c r="F25" s="8">
        <v>29153</v>
      </c>
      <c r="K25" s="223">
        <v>18</v>
      </c>
    </row>
    <row r="26" spans="1:11">
      <c r="A26" s="7">
        <v>19</v>
      </c>
      <c r="B26" s="7"/>
      <c r="C26" s="64">
        <v>-32698</v>
      </c>
      <c r="D26" s="64">
        <v>-30987</v>
      </c>
      <c r="E26" s="8">
        <v>31676</v>
      </c>
      <c r="F26" s="8">
        <v>30091</v>
      </c>
      <c r="K26" s="223">
        <v>19</v>
      </c>
    </row>
    <row r="27" spans="1:11">
      <c r="A27" s="7">
        <v>20</v>
      </c>
      <c r="B27" s="7"/>
      <c r="C27" s="64">
        <v>-34758</v>
      </c>
      <c r="D27" s="64">
        <v>-31771</v>
      </c>
      <c r="E27" s="8">
        <v>33923</v>
      </c>
      <c r="F27" s="8">
        <v>31373</v>
      </c>
      <c r="K27" s="223">
        <v>20</v>
      </c>
    </row>
    <row r="28" spans="1:11">
      <c r="A28" s="7">
        <v>21</v>
      </c>
      <c r="B28" s="7"/>
      <c r="C28" s="64">
        <v>-35231</v>
      </c>
      <c r="D28" s="64">
        <v>-32221</v>
      </c>
      <c r="E28" s="8">
        <v>34375</v>
      </c>
      <c r="F28" s="8">
        <v>32097</v>
      </c>
      <c r="K28" s="223">
        <v>21</v>
      </c>
    </row>
    <row r="29" spans="1:11">
      <c r="A29" s="7">
        <v>22</v>
      </c>
      <c r="B29" s="7"/>
      <c r="C29" s="64">
        <v>-35570</v>
      </c>
      <c r="D29" s="64">
        <v>-32474</v>
      </c>
      <c r="E29" s="8">
        <v>35124</v>
      </c>
      <c r="F29" s="8">
        <v>32421</v>
      </c>
      <c r="K29" s="223">
        <v>22</v>
      </c>
    </row>
    <row r="30" spans="1:11">
      <c r="A30" s="7">
        <v>23</v>
      </c>
      <c r="B30" s="7"/>
      <c r="C30" s="64">
        <v>-36594</v>
      </c>
      <c r="D30" s="64">
        <v>-32595</v>
      </c>
      <c r="E30" s="8">
        <v>36381</v>
      </c>
      <c r="F30" s="8">
        <v>32487</v>
      </c>
      <c r="K30" s="223">
        <v>23</v>
      </c>
    </row>
    <row r="31" spans="1:11">
      <c r="A31" s="7">
        <v>24</v>
      </c>
      <c r="B31" s="7"/>
      <c r="C31" s="64">
        <v>-36984</v>
      </c>
      <c r="D31" s="64">
        <v>-31808</v>
      </c>
      <c r="E31" s="8">
        <v>37669</v>
      </c>
      <c r="F31" s="8">
        <v>31623</v>
      </c>
      <c r="K31" s="223">
        <v>24</v>
      </c>
    </row>
    <row r="32" spans="1:11">
      <c r="A32" s="7">
        <v>25</v>
      </c>
      <c r="B32" s="7"/>
      <c r="C32" s="64">
        <v>-39025</v>
      </c>
      <c r="D32" s="64">
        <v>-33308</v>
      </c>
      <c r="E32" s="8">
        <v>39630</v>
      </c>
      <c r="F32" s="8">
        <v>32438</v>
      </c>
      <c r="K32" s="223">
        <v>25</v>
      </c>
    </row>
    <row r="33" spans="1:11">
      <c r="A33" s="7">
        <v>26</v>
      </c>
      <c r="B33" s="7"/>
      <c r="C33" s="64">
        <v>-39299</v>
      </c>
      <c r="D33" s="64">
        <v>-33572</v>
      </c>
      <c r="E33" s="8">
        <v>39184</v>
      </c>
      <c r="F33" s="8">
        <v>33084</v>
      </c>
      <c r="K33" s="223">
        <v>26</v>
      </c>
    </row>
    <row r="34" spans="1:11">
      <c r="A34" s="7">
        <v>27</v>
      </c>
      <c r="B34" s="7"/>
      <c r="C34" s="64">
        <v>-37701</v>
      </c>
      <c r="D34" s="64">
        <v>-33838</v>
      </c>
      <c r="E34" s="8">
        <v>37661</v>
      </c>
      <c r="F34" s="8">
        <v>33210</v>
      </c>
      <c r="K34" s="223">
        <v>27</v>
      </c>
    </row>
    <row r="35" spans="1:11">
      <c r="A35" s="7">
        <v>28</v>
      </c>
      <c r="B35" s="7"/>
      <c r="C35" s="64">
        <v>-37307</v>
      </c>
      <c r="D35" s="64">
        <v>-34129</v>
      </c>
      <c r="E35" s="8">
        <v>37574</v>
      </c>
      <c r="F35" s="8">
        <v>33896</v>
      </c>
      <c r="K35" s="223">
        <v>28</v>
      </c>
    </row>
    <row r="36" spans="1:11">
      <c r="A36" s="7">
        <v>29</v>
      </c>
      <c r="B36" s="7"/>
      <c r="C36" s="64">
        <v>-37044</v>
      </c>
      <c r="D36" s="64">
        <v>-35076</v>
      </c>
      <c r="E36" s="8">
        <v>37823</v>
      </c>
      <c r="F36" s="8">
        <v>34438</v>
      </c>
      <c r="K36" s="223">
        <v>29</v>
      </c>
    </row>
    <row r="37" spans="1:11">
      <c r="A37" s="7">
        <v>30</v>
      </c>
      <c r="B37" s="7"/>
      <c r="C37" s="64">
        <v>-35749</v>
      </c>
      <c r="D37" s="64">
        <v>-35838</v>
      </c>
      <c r="E37" s="8">
        <v>36822</v>
      </c>
      <c r="F37" s="8">
        <v>35559</v>
      </c>
      <c r="K37" s="223">
        <v>30</v>
      </c>
    </row>
    <row r="38" spans="1:11">
      <c r="A38" s="7">
        <v>31</v>
      </c>
      <c r="B38" s="7"/>
      <c r="C38" s="64">
        <v>-35727</v>
      </c>
      <c r="D38" s="64">
        <v>-34225</v>
      </c>
      <c r="E38" s="8">
        <v>36217</v>
      </c>
      <c r="F38" s="8">
        <v>34254</v>
      </c>
      <c r="K38" s="223">
        <v>31</v>
      </c>
    </row>
    <row r="39" spans="1:11">
      <c r="A39" s="7">
        <v>32</v>
      </c>
      <c r="B39" s="7"/>
      <c r="C39" s="64">
        <v>-34926</v>
      </c>
      <c r="D39" s="64">
        <v>-34944</v>
      </c>
      <c r="E39" s="8">
        <v>36435</v>
      </c>
      <c r="F39" s="8">
        <v>35104</v>
      </c>
      <c r="K39" s="223">
        <v>32</v>
      </c>
    </row>
    <row r="40" spans="1:11">
      <c r="A40" s="7">
        <v>33</v>
      </c>
      <c r="B40" s="7"/>
      <c r="C40" s="64">
        <v>-33871</v>
      </c>
      <c r="D40" s="64">
        <v>-34865</v>
      </c>
      <c r="E40" s="8">
        <v>35286</v>
      </c>
      <c r="F40" s="8">
        <v>34997</v>
      </c>
      <c r="K40" s="223">
        <v>33</v>
      </c>
    </row>
    <row r="41" spans="1:11">
      <c r="A41" s="7">
        <v>34</v>
      </c>
      <c r="B41" s="7"/>
      <c r="C41" s="64">
        <v>-34217</v>
      </c>
      <c r="D41" s="64">
        <v>-33799</v>
      </c>
      <c r="E41" s="8">
        <v>35830</v>
      </c>
      <c r="F41" s="8">
        <v>33632</v>
      </c>
      <c r="K41" s="223">
        <v>34</v>
      </c>
    </row>
    <row r="42" spans="1:11">
      <c r="A42" s="7">
        <v>35</v>
      </c>
      <c r="B42" s="7"/>
      <c r="C42" s="64">
        <v>-34416</v>
      </c>
      <c r="D42" s="64">
        <v>-33032</v>
      </c>
      <c r="E42" s="8">
        <v>36488</v>
      </c>
      <c r="F42" s="8">
        <v>33136</v>
      </c>
      <c r="K42" s="223">
        <v>35</v>
      </c>
    </row>
    <row r="43" spans="1:11">
      <c r="A43" s="7">
        <v>36</v>
      </c>
      <c r="B43" s="7"/>
      <c r="C43" s="64">
        <v>-34511</v>
      </c>
      <c r="D43" s="64">
        <v>-33066</v>
      </c>
      <c r="E43" s="8">
        <v>35887</v>
      </c>
      <c r="F43" s="8">
        <v>32598</v>
      </c>
      <c r="K43" s="223">
        <v>36</v>
      </c>
    </row>
    <row r="44" spans="1:11">
      <c r="A44" s="7">
        <v>37</v>
      </c>
      <c r="B44" s="7"/>
      <c r="C44" s="64">
        <v>-33876</v>
      </c>
      <c r="D44" s="64">
        <v>-32494</v>
      </c>
      <c r="E44" s="8">
        <v>35085</v>
      </c>
      <c r="F44" s="8">
        <v>32064</v>
      </c>
      <c r="K44" s="223">
        <v>37</v>
      </c>
    </row>
    <row r="45" spans="1:11">
      <c r="A45" s="7">
        <v>38</v>
      </c>
      <c r="B45" s="7"/>
      <c r="C45" s="64">
        <v>-33130</v>
      </c>
      <c r="D45" s="64">
        <v>-31359</v>
      </c>
      <c r="E45" s="8">
        <v>33586</v>
      </c>
      <c r="F45" s="8">
        <v>31506</v>
      </c>
      <c r="K45" s="223">
        <v>38</v>
      </c>
    </row>
    <row r="46" spans="1:11">
      <c r="A46" s="7">
        <v>39</v>
      </c>
      <c r="B46" s="7"/>
      <c r="C46" s="64">
        <v>-30293</v>
      </c>
      <c r="D46" s="64">
        <v>-31211</v>
      </c>
      <c r="E46" s="8">
        <v>31781</v>
      </c>
      <c r="F46" s="8">
        <v>31441</v>
      </c>
      <c r="K46" s="223">
        <v>39</v>
      </c>
    </row>
    <row r="47" spans="1:11">
      <c r="A47" s="7">
        <v>40</v>
      </c>
      <c r="B47" s="7"/>
      <c r="C47" s="64">
        <v>-30245</v>
      </c>
      <c r="D47" s="64">
        <v>-32352</v>
      </c>
      <c r="E47" s="8">
        <v>30650</v>
      </c>
      <c r="F47" s="8">
        <v>32729</v>
      </c>
      <c r="K47" s="223">
        <v>40</v>
      </c>
    </row>
    <row r="48" spans="1:11">
      <c r="A48" s="7">
        <v>41</v>
      </c>
      <c r="B48" s="7"/>
      <c r="C48" s="64">
        <v>-31468</v>
      </c>
      <c r="D48" s="64">
        <v>-33487</v>
      </c>
      <c r="E48" s="8">
        <v>32707</v>
      </c>
      <c r="F48" s="8">
        <v>33177</v>
      </c>
      <c r="K48" s="223">
        <v>41</v>
      </c>
    </row>
    <row r="49" spans="1:11">
      <c r="A49" s="7">
        <v>42</v>
      </c>
      <c r="B49" s="7"/>
      <c r="C49" s="64">
        <v>-31408</v>
      </c>
      <c r="D49" s="64">
        <v>-34514</v>
      </c>
      <c r="E49" s="8">
        <v>33267</v>
      </c>
      <c r="F49" s="8">
        <v>34466</v>
      </c>
      <c r="K49" s="223">
        <v>42</v>
      </c>
    </row>
    <row r="50" spans="1:11">
      <c r="A50" s="7">
        <v>43</v>
      </c>
      <c r="B50" s="7"/>
      <c r="C50" s="64">
        <v>-32277</v>
      </c>
      <c r="D50" s="64">
        <v>-35394</v>
      </c>
      <c r="E50" s="8">
        <v>33367</v>
      </c>
      <c r="F50" s="8">
        <v>35591</v>
      </c>
      <c r="K50" s="223">
        <v>43</v>
      </c>
    </row>
    <row r="51" spans="1:11">
      <c r="A51" s="7">
        <v>44</v>
      </c>
      <c r="B51" s="7"/>
      <c r="C51" s="64">
        <v>-34075</v>
      </c>
      <c r="D51" s="64">
        <v>-37317</v>
      </c>
      <c r="E51" s="8">
        <v>35569</v>
      </c>
      <c r="F51" s="8">
        <v>37653</v>
      </c>
      <c r="K51" s="223">
        <v>44</v>
      </c>
    </row>
    <row r="52" spans="1:11">
      <c r="A52" s="7">
        <v>45</v>
      </c>
      <c r="B52" s="7"/>
      <c r="C52" s="64">
        <v>-35749</v>
      </c>
      <c r="D52" s="64">
        <v>-37383</v>
      </c>
      <c r="E52" s="8">
        <v>38147</v>
      </c>
      <c r="F52" s="8">
        <v>37407</v>
      </c>
      <c r="K52" s="223">
        <v>45</v>
      </c>
    </row>
    <row r="53" spans="1:11">
      <c r="A53" s="7">
        <v>46</v>
      </c>
      <c r="B53" s="7"/>
      <c r="C53" s="64">
        <v>-36792</v>
      </c>
      <c r="D53" s="64">
        <v>-37329</v>
      </c>
      <c r="E53" s="8">
        <v>39921</v>
      </c>
      <c r="F53" s="8">
        <v>37656</v>
      </c>
      <c r="K53" s="223">
        <v>46</v>
      </c>
    </row>
    <row r="54" spans="1:11">
      <c r="A54" s="7">
        <v>47</v>
      </c>
      <c r="B54" s="7"/>
      <c r="C54" s="64">
        <v>-36424</v>
      </c>
      <c r="D54" s="64">
        <v>-37981</v>
      </c>
      <c r="E54" s="8">
        <v>39262</v>
      </c>
      <c r="F54" s="8">
        <v>38570</v>
      </c>
      <c r="K54" s="223">
        <v>47</v>
      </c>
    </row>
    <row r="55" spans="1:11">
      <c r="A55" s="7">
        <v>48</v>
      </c>
      <c r="B55" s="7"/>
      <c r="C55" s="64">
        <v>-37924</v>
      </c>
      <c r="D55" s="64">
        <v>-38151</v>
      </c>
      <c r="E55" s="8">
        <v>40781</v>
      </c>
      <c r="F55" s="8">
        <v>39589</v>
      </c>
      <c r="K55" s="223">
        <v>48</v>
      </c>
    </row>
    <row r="56" spans="1:11">
      <c r="A56" s="7">
        <v>49</v>
      </c>
      <c r="B56" s="7"/>
      <c r="C56" s="64">
        <v>-38571</v>
      </c>
      <c r="D56" s="64">
        <v>-39884</v>
      </c>
      <c r="E56" s="8">
        <v>41499</v>
      </c>
      <c r="F56" s="8">
        <v>41346</v>
      </c>
      <c r="K56" s="223">
        <v>49</v>
      </c>
    </row>
    <row r="57" spans="1:11">
      <c r="A57" s="7">
        <v>50</v>
      </c>
      <c r="B57" s="7"/>
      <c r="C57" s="64">
        <v>-39371</v>
      </c>
      <c r="D57" s="64">
        <v>-39959</v>
      </c>
      <c r="E57" s="8">
        <v>41360</v>
      </c>
      <c r="F57" s="8">
        <v>40714</v>
      </c>
      <c r="K57" s="223">
        <v>50</v>
      </c>
    </row>
    <row r="58" spans="1:11">
      <c r="A58" s="7">
        <v>51</v>
      </c>
      <c r="B58" s="7"/>
      <c r="C58" s="64">
        <v>-38735</v>
      </c>
      <c r="D58" s="64">
        <v>-38197</v>
      </c>
      <c r="E58" s="8">
        <v>41330</v>
      </c>
      <c r="F58" s="8">
        <v>39120</v>
      </c>
      <c r="K58" s="223">
        <v>51</v>
      </c>
    </row>
    <row r="59" spans="1:11">
      <c r="A59" s="7">
        <v>52</v>
      </c>
      <c r="B59" s="7"/>
      <c r="C59" s="64">
        <v>-40329</v>
      </c>
      <c r="D59" s="64">
        <v>-37684</v>
      </c>
      <c r="E59" s="8">
        <v>42580</v>
      </c>
      <c r="F59" s="8">
        <v>38776</v>
      </c>
      <c r="K59" s="223">
        <v>52</v>
      </c>
    </row>
    <row r="60" spans="1:11">
      <c r="A60" s="7">
        <v>53</v>
      </c>
      <c r="B60" s="7"/>
      <c r="C60" s="64">
        <v>-39441</v>
      </c>
      <c r="D60" s="64">
        <v>-37337</v>
      </c>
      <c r="E60" s="8">
        <v>42376</v>
      </c>
      <c r="F60" s="8">
        <v>38805</v>
      </c>
      <c r="K60" s="223">
        <v>53</v>
      </c>
    </row>
    <row r="61" spans="1:11">
      <c r="A61" s="7">
        <v>54</v>
      </c>
      <c r="B61" s="7"/>
      <c r="C61" s="64">
        <v>-39502</v>
      </c>
      <c r="D61" s="64">
        <v>-35802</v>
      </c>
      <c r="E61" s="8">
        <v>42025</v>
      </c>
      <c r="F61" s="8">
        <v>37656</v>
      </c>
      <c r="K61" s="223">
        <v>54</v>
      </c>
    </row>
    <row r="62" spans="1:11">
      <c r="A62" s="7">
        <v>55</v>
      </c>
      <c r="B62" s="7"/>
      <c r="C62" s="64">
        <v>-38909</v>
      </c>
      <c r="D62" s="64">
        <v>-35490</v>
      </c>
      <c r="E62" s="8">
        <v>40671</v>
      </c>
      <c r="F62" s="8">
        <v>36941</v>
      </c>
      <c r="K62" s="223">
        <v>55</v>
      </c>
    </row>
    <row r="63" spans="1:11">
      <c r="A63" s="7">
        <v>56</v>
      </c>
      <c r="B63" s="7"/>
      <c r="C63" s="64">
        <v>-37885</v>
      </c>
      <c r="D63" s="64">
        <v>-34596</v>
      </c>
      <c r="E63" s="8">
        <v>39839</v>
      </c>
      <c r="F63" s="8">
        <v>36920</v>
      </c>
      <c r="K63" s="223">
        <v>56</v>
      </c>
    </row>
    <row r="64" spans="1:11">
      <c r="A64" s="7">
        <v>57</v>
      </c>
      <c r="B64" s="7"/>
      <c r="C64" s="64">
        <v>-36734</v>
      </c>
      <c r="D64" s="64">
        <v>-33438</v>
      </c>
      <c r="E64" s="8">
        <v>38357</v>
      </c>
      <c r="F64" s="8">
        <v>35508</v>
      </c>
      <c r="K64" s="223">
        <v>57</v>
      </c>
    </row>
    <row r="65" spans="1:11">
      <c r="A65" s="7">
        <v>58</v>
      </c>
      <c r="B65" s="7"/>
      <c r="C65" s="64">
        <v>-36030</v>
      </c>
      <c r="D65" s="64">
        <v>-33452</v>
      </c>
      <c r="E65" s="8">
        <v>38274</v>
      </c>
      <c r="F65" s="8">
        <v>35910</v>
      </c>
      <c r="K65" s="223">
        <v>58</v>
      </c>
    </row>
    <row r="66" spans="1:11">
      <c r="A66" s="7">
        <v>59</v>
      </c>
      <c r="B66" s="7"/>
      <c r="C66" s="64">
        <v>-35049</v>
      </c>
      <c r="D66" s="64">
        <v>-33413</v>
      </c>
      <c r="E66" s="8">
        <v>37138</v>
      </c>
      <c r="F66" s="8">
        <v>36321</v>
      </c>
      <c r="K66" s="223">
        <v>59</v>
      </c>
    </row>
    <row r="67" spans="1:11">
      <c r="A67" s="7">
        <v>60</v>
      </c>
      <c r="B67" s="7"/>
      <c r="C67" s="64">
        <v>-34178</v>
      </c>
      <c r="D67" s="64">
        <v>-33251</v>
      </c>
      <c r="E67" s="8">
        <v>35949</v>
      </c>
      <c r="F67" s="8">
        <v>35470</v>
      </c>
      <c r="K67" s="223">
        <v>60</v>
      </c>
    </row>
    <row r="68" spans="1:11">
      <c r="A68" s="7">
        <v>61</v>
      </c>
      <c r="B68" s="7"/>
      <c r="C68" s="64">
        <v>-33057</v>
      </c>
      <c r="D68" s="64">
        <v>-32363</v>
      </c>
      <c r="E68" s="8">
        <v>34801</v>
      </c>
      <c r="F68" s="8">
        <v>34487</v>
      </c>
      <c r="K68" s="223">
        <v>61</v>
      </c>
    </row>
    <row r="69" spans="1:11">
      <c r="A69" s="7">
        <v>62</v>
      </c>
      <c r="B69" s="7"/>
      <c r="C69" s="64">
        <v>-31417</v>
      </c>
      <c r="D69" s="64">
        <v>-31294</v>
      </c>
      <c r="E69" s="8">
        <v>33426</v>
      </c>
      <c r="F69" s="8">
        <v>32769</v>
      </c>
      <c r="K69" s="223">
        <v>62</v>
      </c>
    </row>
    <row r="70" spans="1:11">
      <c r="A70" s="7">
        <v>63</v>
      </c>
      <c r="B70" s="7"/>
      <c r="C70" s="64">
        <v>-31041</v>
      </c>
      <c r="D70" s="64">
        <v>-28418</v>
      </c>
      <c r="E70" s="8">
        <v>32762</v>
      </c>
      <c r="F70" s="8">
        <v>30817</v>
      </c>
      <c r="K70" s="223">
        <v>63</v>
      </c>
    </row>
    <row r="71" spans="1:11">
      <c r="A71" s="7">
        <v>64</v>
      </c>
      <c r="B71" s="7"/>
      <c r="C71" s="64">
        <v>-30245</v>
      </c>
      <c r="D71" s="64">
        <v>-28236</v>
      </c>
      <c r="E71" s="8">
        <v>32135</v>
      </c>
      <c r="F71" s="8">
        <v>29613</v>
      </c>
      <c r="K71" s="223">
        <v>64</v>
      </c>
    </row>
    <row r="72" spans="1:11">
      <c r="A72" s="7">
        <v>65</v>
      </c>
      <c r="B72" s="7"/>
      <c r="C72" s="64">
        <v>-29076</v>
      </c>
      <c r="D72" s="64">
        <v>-29193</v>
      </c>
      <c r="E72" s="8">
        <v>30943</v>
      </c>
      <c r="F72" s="8">
        <v>31288</v>
      </c>
      <c r="K72" s="223">
        <v>65</v>
      </c>
    </row>
    <row r="73" spans="1:11">
      <c r="A73" s="7">
        <v>66</v>
      </c>
      <c r="B73" s="7"/>
      <c r="C73" s="64">
        <v>-29098</v>
      </c>
      <c r="D73" s="64">
        <v>-28826</v>
      </c>
      <c r="E73" s="8">
        <v>31228</v>
      </c>
      <c r="F73" s="8">
        <v>31533</v>
      </c>
      <c r="K73" s="223">
        <v>66</v>
      </c>
    </row>
    <row r="74" spans="1:11">
      <c r="A74" s="7">
        <v>67</v>
      </c>
      <c r="B74" s="7"/>
      <c r="C74" s="64">
        <v>-29224</v>
      </c>
      <c r="D74" s="64">
        <v>-29262</v>
      </c>
      <c r="E74" s="8">
        <v>31100</v>
      </c>
      <c r="F74" s="8">
        <v>31388</v>
      </c>
      <c r="K74" s="223">
        <v>67</v>
      </c>
    </row>
    <row r="75" spans="1:11">
      <c r="A75" s="7">
        <v>68</v>
      </c>
      <c r="B75" s="7"/>
      <c r="C75" s="64">
        <v>-29691</v>
      </c>
      <c r="D75" s="64">
        <v>-30558</v>
      </c>
      <c r="E75" s="8">
        <v>31741</v>
      </c>
      <c r="F75" s="8">
        <v>33196</v>
      </c>
      <c r="K75" s="223">
        <v>68</v>
      </c>
    </row>
    <row r="76" spans="1:11">
      <c r="A76" s="7">
        <v>69</v>
      </c>
      <c r="B76" s="7"/>
      <c r="C76" s="64">
        <v>-30284</v>
      </c>
      <c r="D76" s="64">
        <v>-31632</v>
      </c>
      <c r="E76" s="8">
        <v>32681</v>
      </c>
      <c r="F76" s="8">
        <v>35224</v>
      </c>
      <c r="K76" s="223">
        <v>69</v>
      </c>
    </row>
    <row r="77" spans="1:11">
      <c r="A77" s="7">
        <v>70</v>
      </c>
      <c r="B77" s="7"/>
      <c r="C77" s="64">
        <v>-32423</v>
      </c>
      <c r="D77" s="64">
        <v>-32094</v>
      </c>
      <c r="E77" s="8">
        <v>35380</v>
      </c>
      <c r="F77" s="8">
        <v>36388</v>
      </c>
      <c r="K77" s="223">
        <v>70</v>
      </c>
    </row>
    <row r="78" spans="1:11">
      <c r="A78" s="7">
        <v>71</v>
      </c>
      <c r="B78" s="7"/>
      <c r="C78" s="64">
        <v>-24213</v>
      </c>
      <c r="D78" s="64">
        <v>-31219</v>
      </c>
      <c r="E78" s="8">
        <v>26479</v>
      </c>
      <c r="F78" s="8">
        <v>35310</v>
      </c>
      <c r="K78" s="223">
        <v>71</v>
      </c>
    </row>
    <row r="79" spans="1:11">
      <c r="A79" s="7">
        <v>72</v>
      </c>
      <c r="B79" s="7"/>
      <c r="C79" s="64">
        <v>-22279</v>
      </c>
      <c r="D79" s="64">
        <v>-31894</v>
      </c>
      <c r="E79" s="8">
        <v>25219</v>
      </c>
      <c r="F79" s="8">
        <v>36201</v>
      </c>
      <c r="K79" s="223">
        <v>72</v>
      </c>
    </row>
    <row r="80" spans="1:11">
      <c r="A80" s="7">
        <v>73</v>
      </c>
      <c r="B80" s="7"/>
      <c r="C80" s="64">
        <v>-22640</v>
      </c>
      <c r="D80" s="64">
        <v>-31788</v>
      </c>
      <c r="E80" s="8">
        <v>25443</v>
      </c>
      <c r="F80" s="8">
        <v>36278</v>
      </c>
      <c r="K80" s="223">
        <v>73</v>
      </c>
    </row>
    <row r="81" spans="1:11">
      <c r="A81" s="7">
        <v>74</v>
      </c>
      <c r="B81" s="7"/>
      <c r="C81" s="64">
        <v>-20798</v>
      </c>
      <c r="D81" s="64">
        <v>-31640</v>
      </c>
      <c r="E81" s="8">
        <v>24656</v>
      </c>
      <c r="F81" s="8">
        <v>35500</v>
      </c>
      <c r="K81" s="223">
        <v>74</v>
      </c>
    </row>
    <row r="82" spans="1:11">
      <c r="A82" s="7">
        <v>75</v>
      </c>
      <c r="B82" s="7"/>
      <c r="C82" s="64">
        <v>-18661</v>
      </c>
      <c r="D82" s="64">
        <v>-30371</v>
      </c>
      <c r="E82" s="8">
        <v>22672</v>
      </c>
      <c r="F82" s="8">
        <v>34858</v>
      </c>
      <c r="K82" s="223">
        <v>75</v>
      </c>
    </row>
    <row r="83" spans="1:11">
      <c r="A83" s="7">
        <v>76</v>
      </c>
      <c r="B83" s="7"/>
      <c r="C83" s="64">
        <v>-16759</v>
      </c>
      <c r="D83" s="64">
        <v>-30734</v>
      </c>
      <c r="E83" s="8">
        <v>20988</v>
      </c>
      <c r="F83" s="8">
        <v>35154</v>
      </c>
      <c r="K83" s="223">
        <v>76</v>
      </c>
    </row>
    <row r="84" spans="1:11">
      <c r="A84" s="7">
        <v>77</v>
      </c>
      <c r="B84" s="7"/>
      <c r="C84" s="64">
        <v>-16871</v>
      </c>
      <c r="D84" s="64">
        <v>-29148</v>
      </c>
      <c r="E84" s="8">
        <v>21101</v>
      </c>
      <c r="F84" s="8">
        <v>34169</v>
      </c>
      <c r="K84" s="223">
        <v>77</v>
      </c>
    </row>
    <row r="85" spans="1:11">
      <c r="A85" s="7">
        <v>78</v>
      </c>
      <c r="B85" s="7"/>
      <c r="C85" s="64">
        <v>-16072</v>
      </c>
      <c r="D85" s="64">
        <v>-28175</v>
      </c>
      <c r="E85" s="8">
        <v>20359</v>
      </c>
      <c r="F85" s="8">
        <v>32964</v>
      </c>
      <c r="K85" s="223">
        <v>78</v>
      </c>
    </row>
    <row r="86" spans="1:11">
      <c r="A86" s="7">
        <v>79</v>
      </c>
      <c r="B86" s="7"/>
      <c r="C86" s="64">
        <v>-15248</v>
      </c>
      <c r="D86" s="64">
        <v>-26722</v>
      </c>
      <c r="E86" s="8">
        <v>19531</v>
      </c>
      <c r="F86" s="8">
        <v>30972</v>
      </c>
      <c r="K86" s="223">
        <v>79</v>
      </c>
    </row>
    <row r="87" spans="1:11">
      <c r="A87" s="7">
        <v>80</v>
      </c>
      <c r="B87" s="7"/>
      <c r="C87" s="64">
        <v>-13590</v>
      </c>
      <c r="D87" s="64">
        <v>-24893</v>
      </c>
      <c r="E87" s="8">
        <v>18623</v>
      </c>
      <c r="F87" s="8">
        <v>29360</v>
      </c>
      <c r="K87" s="223">
        <v>80</v>
      </c>
    </row>
    <row r="88" spans="1:11">
      <c r="A88" s="7">
        <v>81</v>
      </c>
      <c r="B88" s="7"/>
      <c r="C88" s="64">
        <v>-12630</v>
      </c>
      <c r="D88" s="64">
        <v>-22989</v>
      </c>
      <c r="E88" s="8">
        <v>17531</v>
      </c>
      <c r="F88" s="8">
        <v>27190</v>
      </c>
      <c r="K88" s="223">
        <v>81</v>
      </c>
    </row>
    <row r="89" spans="1:11">
      <c r="A89" s="7">
        <v>82</v>
      </c>
      <c r="B89" s="7"/>
      <c r="C89" s="64">
        <v>-11576</v>
      </c>
      <c r="D89" s="64">
        <v>-21405</v>
      </c>
      <c r="E89" s="8">
        <v>16255</v>
      </c>
      <c r="F89" s="8">
        <v>26039</v>
      </c>
      <c r="K89" s="223">
        <v>82</v>
      </c>
    </row>
    <row r="90" spans="1:11">
      <c r="A90" s="7">
        <v>83</v>
      </c>
      <c r="B90" s="7"/>
      <c r="C90" s="64">
        <v>-10156</v>
      </c>
      <c r="D90" s="64">
        <v>-19588</v>
      </c>
      <c r="E90" s="8">
        <v>14982</v>
      </c>
      <c r="F90" s="8">
        <v>24078</v>
      </c>
      <c r="K90" s="223">
        <v>83</v>
      </c>
    </row>
    <row r="91" spans="1:11">
      <c r="A91" s="7">
        <v>84</v>
      </c>
      <c r="B91" s="7"/>
      <c r="C91" s="64">
        <v>-9082</v>
      </c>
      <c r="D91" s="64">
        <v>-17889</v>
      </c>
      <c r="E91" s="8">
        <v>13468</v>
      </c>
      <c r="F91" s="8">
        <v>22050</v>
      </c>
      <c r="K91" s="223">
        <v>84</v>
      </c>
    </row>
    <row r="92" spans="1:11">
      <c r="A92" s="7">
        <v>85</v>
      </c>
      <c r="B92" s="7"/>
      <c r="C92" s="64">
        <v>-8167</v>
      </c>
      <c r="D92" s="64">
        <v>-16031</v>
      </c>
      <c r="E92" s="8">
        <v>12962</v>
      </c>
      <c r="F92" s="8">
        <v>20060</v>
      </c>
      <c r="K92" s="223">
        <v>85</v>
      </c>
    </row>
    <row r="93" spans="1:11">
      <c r="A93" s="7">
        <v>86</v>
      </c>
      <c r="B93" s="7"/>
      <c r="C93" s="64">
        <v>-6962</v>
      </c>
      <c r="D93" s="64">
        <v>-14001</v>
      </c>
      <c r="E93" s="8">
        <v>11473</v>
      </c>
      <c r="F93" s="8">
        <v>17961</v>
      </c>
      <c r="K93" s="223">
        <v>86</v>
      </c>
    </row>
    <row r="94" spans="1:11">
      <c r="A94" s="7">
        <v>87</v>
      </c>
      <c r="B94" s="7"/>
      <c r="C94" s="64">
        <v>-5727</v>
      </c>
      <c r="D94" s="64">
        <v>-12559</v>
      </c>
      <c r="E94" s="8">
        <v>10113</v>
      </c>
      <c r="F94" s="8">
        <v>16240</v>
      </c>
      <c r="K94" s="223">
        <v>87</v>
      </c>
    </row>
    <row r="95" spans="1:11">
      <c r="A95" s="7">
        <v>88</v>
      </c>
      <c r="B95" s="7"/>
      <c r="C95" s="64">
        <v>-4867</v>
      </c>
      <c r="D95" s="64">
        <v>-10971</v>
      </c>
      <c r="E95" s="8">
        <v>8779</v>
      </c>
      <c r="F95" s="8">
        <v>14511</v>
      </c>
      <c r="K95" s="223">
        <v>88</v>
      </c>
    </row>
    <row r="96" spans="1:11">
      <c r="A96" s="14">
        <v>89</v>
      </c>
      <c r="B96" s="14"/>
      <c r="C96" s="64">
        <v>-3739</v>
      </c>
      <c r="D96" s="64">
        <v>-9351</v>
      </c>
      <c r="E96" s="8">
        <v>7302</v>
      </c>
      <c r="F96" s="8">
        <v>12568</v>
      </c>
      <c r="K96" s="223">
        <v>89</v>
      </c>
    </row>
    <row r="97" spans="1:11">
      <c r="A97" s="332" t="s">
        <v>243</v>
      </c>
      <c r="B97" s="16"/>
      <c r="C97" s="65">
        <v>-12388</v>
      </c>
      <c r="D97" s="65">
        <v>-39429</v>
      </c>
      <c r="E97" s="333">
        <v>29337</v>
      </c>
      <c r="F97" s="333">
        <v>57679</v>
      </c>
      <c r="K97" s="224">
        <v>90</v>
      </c>
    </row>
    <row r="98" spans="1:11">
      <c r="A98" s="14"/>
      <c r="B98" s="14"/>
      <c r="C98" s="64"/>
      <c r="D98" s="64"/>
      <c r="E98" s="8"/>
      <c r="F98" s="8"/>
    </row>
    <row r="99" spans="1:11" ht="10.5" customHeight="1">
      <c r="A99" s="1399" t="s">
        <v>155</v>
      </c>
      <c r="B99" s="1399"/>
      <c r="C99" s="1400"/>
      <c r="D99" s="64"/>
      <c r="E99" s="8"/>
      <c r="F99" s="8"/>
    </row>
    <row r="100" spans="1:11">
      <c r="A100" s="14"/>
      <c r="B100" s="14"/>
      <c r="C100" s="64"/>
      <c r="D100" s="64"/>
      <c r="E100" s="8"/>
      <c r="F100" s="8"/>
    </row>
    <row r="101" spans="1:11">
      <c r="A101" s="15"/>
      <c r="B101" s="15"/>
      <c r="C101" s="64"/>
      <c r="D101" s="64"/>
      <c r="E101" s="8"/>
      <c r="F101" s="8"/>
    </row>
    <row r="102" spans="1:11">
      <c r="A102" s="14"/>
      <c r="B102" s="14"/>
      <c r="C102" s="64"/>
      <c r="D102" s="64"/>
      <c r="E102" s="8"/>
      <c r="F102" s="8"/>
    </row>
    <row r="103" spans="1:11">
      <c r="A103" s="14"/>
      <c r="B103" s="14"/>
      <c r="C103" s="64"/>
      <c r="D103" s="64"/>
      <c r="E103" s="8"/>
      <c r="F103" s="8"/>
    </row>
    <row r="104" spans="1:11">
      <c r="A104" s="14"/>
      <c r="B104" s="14"/>
      <c r="C104" s="64"/>
      <c r="D104" s="64"/>
      <c r="E104" s="8"/>
      <c r="F104" s="8"/>
    </row>
    <row r="105" spans="1:11">
      <c r="A105" s="15"/>
      <c r="B105" s="15"/>
      <c r="C105" s="64"/>
      <c r="D105" s="64"/>
      <c r="E105" s="8"/>
      <c r="F105" s="8"/>
    </row>
    <row r="106" spans="1:11">
      <c r="A106" s="14"/>
      <c r="B106" s="14"/>
      <c r="C106" s="64"/>
      <c r="D106" s="64"/>
      <c r="E106" s="297"/>
      <c r="F106" s="297"/>
      <c r="G106" s="334"/>
      <c r="H106" s="334"/>
    </row>
    <row r="107" spans="1:11">
      <c r="A107" s="15"/>
      <c r="B107" s="15"/>
      <c r="C107" s="64"/>
      <c r="D107" s="64"/>
      <c r="E107" s="335"/>
      <c r="F107" s="335"/>
      <c r="G107" s="334"/>
      <c r="H107" s="334"/>
    </row>
    <row r="108" spans="1:11" ht="11.25" customHeight="1">
      <c r="A108" s="334"/>
      <c r="B108" s="334"/>
      <c r="C108" s="334"/>
      <c r="D108" s="334"/>
      <c r="E108" s="334"/>
      <c r="F108" s="334"/>
      <c r="G108" s="334"/>
      <c r="H108" s="334"/>
    </row>
    <row r="109" spans="1:11" ht="11.25" customHeight="1">
      <c r="A109" s="334"/>
      <c r="B109" s="334"/>
      <c r="C109" s="334"/>
      <c r="D109" s="334"/>
      <c r="E109" s="334"/>
      <c r="F109" s="334"/>
      <c r="G109" s="334"/>
      <c r="H109" s="334"/>
    </row>
    <row r="110" spans="1:11">
      <c r="A110" s="334"/>
      <c r="B110" s="334"/>
      <c r="C110" s="334"/>
      <c r="D110" s="334"/>
      <c r="E110" s="334"/>
      <c r="F110" s="334"/>
      <c r="G110" s="334"/>
      <c r="H110" s="334"/>
    </row>
    <row r="111" spans="1:11">
      <c r="A111" s="221"/>
      <c r="C111" s="208"/>
      <c r="D111" s="208"/>
      <c r="E111" s="209"/>
      <c r="F111" s="208"/>
      <c r="G111" s="98"/>
    </row>
    <row r="112" spans="1:11">
      <c r="A112" s="97"/>
      <c r="C112" s="99"/>
      <c r="D112" s="99"/>
      <c r="E112" s="99"/>
      <c r="F112" s="99"/>
      <c r="G112" s="98"/>
    </row>
    <row r="113" spans="3:6">
      <c r="C113" s="100"/>
      <c r="D113" s="100"/>
      <c r="E113" s="100"/>
      <c r="F113" s="100"/>
    </row>
    <row r="114" spans="3:6">
      <c r="C114" s="9"/>
    </row>
    <row r="117" spans="3:6">
      <c r="D117" s="97"/>
    </row>
  </sheetData>
  <mergeCells count="6">
    <mergeCell ref="G1:H1"/>
    <mergeCell ref="A99:C99"/>
    <mergeCell ref="E5:F5"/>
    <mergeCell ref="C5:D5"/>
    <mergeCell ref="A1:E1"/>
    <mergeCell ref="A3:F3"/>
  </mergeCells>
  <phoneticPr fontId="27" type="noConversion"/>
  <hyperlinks>
    <hyperlink ref="G1:H1" location="Contents!A1" display="Back to Contents"/>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showGridLines="0" workbookViewId="0">
      <selection sqref="A1:G1"/>
    </sheetView>
  </sheetViews>
  <sheetFormatPr defaultRowHeight="12.75"/>
  <cols>
    <col min="1" max="1" width="9.140625" style="1013"/>
    <col min="2" max="2" width="2.7109375" style="1076" customWidth="1"/>
    <col min="3" max="3" width="9.140625" style="1013"/>
    <col min="4" max="4" width="2.7109375" style="1076" customWidth="1"/>
    <col min="5" max="16384" width="9.140625" style="1013"/>
  </cols>
  <sheetData>
    <row r="1" spans="1:16" ht="18" customHeight="1">
      <c r="A1" s="1553" t="s">
        <v>857</v>
      </c>
      <c r="B1" s="1553"/>
      <c r="C1" s="1553"/>
      <c r="D1" s="1553"/>
      <c r="E1" s="1553"/>
      <c r="F1" s="1553"/>
      <c r="G1" s="1553"/>
      <c r="H1" s="1039"/>
      <c r="I1" s="1554" t="s">
        <v>251</v>
      </c>
      <c r="J1" s="1554"/>
      <c r="O1" s="1010"/>
      <c r="P1" s="1010"/>
    </row>
    <row r="2" spans="1:16" ht="12.75" customHeight="1">
      <c r="A2" s="1039"/>
      <c r="B2" s="1039"/>
      <c r="C2" s="1039"/>
      <c r="D2" s="1039"/>
      <c r="E2" s="1039"/>
      <c r="F2" s="1039"/>
      <c r="G2" s="1039"/>
      <c r="H2" s="1039"/>
      <c r="I2" s="1039"/>
      <c r="O2" s="1010"/>
      <c r="P2" s="1010"/>
    </row>
    <row r="3" spans="1:16">
      <c r="A3" s="1552" t="s">
        <v>926</v>
      </c>
      <c r="B3" s="1552"/>
      <c r="C3" s="1552"/>
      <c r="D3" s="1552"/>
      <c r="E3" s="1552"/>
      <c r="F3" s="1552"/>
      <c r="G3" s="1552"/>
      <c r="H3" s="1552"/>
      <c r="I3" s="1552"/>
      <c r="J3" s="1552"/>
      <c r="K3" s="1038"/>
      <c r="L3" s="1038"/>
    </row>
    <row r="4" spans="1:16" ht="15" customHeight="1"/>
    <row r="5" spans="1:16">
      <c r="C5" s="1578" t="s">
        <v>925</v>
      </c>
      <c r="D5" s="1578"/>
      <c r="E5" s="1578"/>
      <c r="J5" s="1578"/>
      <c r="K5" s="1578"/>
    </row>
    <row r="6" spans="1:16">
      <c r="A6" s="1117" t="s">
        <v>5</v>
      </c>
      <c r="B6" s="1118"/>
      <c r="C6" s="1117" t="s">
        <v>924</v>
      </c>
      <c r="D6" s="1118"/>
      <c r="E6" s="1117" t="s">
        <v>923</v>
      </c>
      <c r="I6" s="1116" t="s">
        <v>5</v>
      </c>
      <c r="J6" s="1116" t="s">
        <v>924</v>
      </c>
      <c r="K6" s="1116" t="s">
        <v>923</v>
      </c>
    </row>
    <row r="7" spans="1:16">
      <c r="A7" s="1013">
        <v>2007</v>
      </c>
      <c r="C7" s="1040">
        <v>79000</v>
      </c>
      <c r="D7" s="1081"/>
      <c r="E7" s="1040">
        <v>90000</v>
      </c>
      <c r="I7" s="1079">
        <v>2007</v>
      </c>
      <c r="J7" s="1115">
        <f t="shared" ref="J7:J17" si="0">C7/1000</f>
        <v>79</v>
      </c>
      <c r="K7" s="1115">
        <f t="shared" ref="K7:K17" si="1">E7/1000</f>
        <v>90</v>
      </c>
    </row>
    <row r="8" spans="1:16">
      <c r="A8" s="1013">
        <v>2008</v>
      </c>
      <c r="C8" s="1040">
        <v>101000</v>
      </c>
      <c r="D8" s="1081"/>
      <c r="E8" s="1040">
        <v>95000</v>
      </c>
      <c r="I8" s="1079">
        <v>2008</v>
      </c>
      <c r="J8" s="1115">
        <f t="shared" si="0"/>
        <v>101</v>
      </c>
      <c r="K8" s="1115">
        <f t="shared" si="1"/>
        <v>95</v>
      </c>
    </row>
    <row r="9" spans="1:16">
      <c r="A9" s="1013">
        <v>2009</v>
      </c>
      <c r="C9" s="1040">
        <v>112000</v>
      </c>
      <c r="D9" s="1081"/>
      <c r="E9" s="1040">
        <v>117000</v>
      </c>
      <c r="I9" s="1079">
        <v>2009</v>
      </c>
      <c r="J9" s="1115">
        <f t="shared" si="0"/>
        <v>112</v>
      </c>
      <c r="K9" s="1115">
        <f t="shared" si="1"/>
        <v>117</v>
      </c>
    </row>
    <row r="10" spans="1:16">
      <c r="A10" s="1013">
        <v>2010</v>
      </c>
      <c r="C10" s="1040">
        <v>132000</v>
      </c>
      <c r="D10" s="1081"/>
      <c r="E10" s="1040">
        <v>113000</v>
      </c>
      <c r="I10" s="1079">
        <v>2010</v>
      </c>
      <c r="J10" s="1115">
        <f t="shared" si="0"/>
        <v>132</v>
      </c>
      <c r="K10" s="1115">
        <f t="shared" si="1"/>
        <v>113</v>
      </c>
    </row>
    <row r="11" spans="1:16">
      <c r="A11" s="1013">
        <v>2011</v>
      </c>
      <c r="C11" s="1040">
        <v>144000</v>
      </c>
      <c r="D11" s="1081"/>
      <c r="E11" s="1040">
        <v>113000</v>
      </c>
      <c r="I11" s="1079">
        <v>2011</v>
      </c>
      <c r="J11" s="1115">
        <f t="shared" si="0"/>
        <v>144</v>
      </c>
      <c r="K11" s="1115">
        <f t="shared" si="1"/>
        <v>113</v>
      </c>
    </row>
    <row r="12" spans="1:16">
      <c r="A12" s="1013">
        <v>2012</v>
      </c>
      <c r="C12" s="1040">
        <v>152000</v>
      </c>
      <c r="D12" s="1081"/>
      <c r="E12" s="1040">
        <v>129000</v>
      </c>
      <c r="I12" s="1079">
        <v>2012</v>
      </c>
      <c r="J12" s="1115">
        <f t="shared" si="0"/>
        <v>152</v>
      </c>
      <c r="K12" s="1115">
        <f t="shared" si="1"/>
        <v>129</v>
      </c>
    </row>
    <row r="13" spans="1:16">
      <c r="A13" s="1013">
        <v>2013</v>
      </c>
      <c r="C13" s="1040">
        <v>167000</v>
      </c>
      <c r="D13" s="1081"/>
      <c r="E13" s="1040">
        <v>97000</v>
      </c>
      <c r="I13" s="1079">
        <v>2013</v>
      </c>
      <c r="J13" s="1115">
        <f t="shared" si="0"/>
        <v>167</v>
      </c>
      <c r="K13" s="1115">
        <f t="shared" si="1"/>
        <v>97</v>
      </c>
    </row>
    <row r="14" spans="1:16">
      <c r="A14" s="1013">
        <v>2014</v>
      </c>
      <c r="C14" s="1040">
        <v>173000</v>
      </c>
      <c r="D14" s="1081"/>
      <c r="E14" s="1040">
        <v>109000</v>
      </c>
      <c r="I14" s="1079">
        <v>2014</v>
      </c>
      <c r="J14" s="1115">
        <f t="shared" si="0"/>
        <v>173</v>
      </c>
      <c r="K14" s="1115">
        <f t="shared" si="1"/>
        <v>109</v>
      </c>
    </row>
    <row r="15" spans="1:16">
      <c r="A15" s="1013">
        <v>2015</v>
      </c>
      <c r="C15" s="1040">
        <v>181000</v>
      </c>
      <c r="D15" s="1081"/>
      <c r="E15" s="1040">
        <v>113000</v>
      </c>
      <c r="I15" s="1079">
        <v>2015</v>
      </c>
      <c r="J15" s="1115">
        <f t="shared" si="0"/>
        <v>181</v>
      </c>
      <c r="K15" s="1115">
        <f t="shared" si="1"/>
        <v>113</v>
      </c>
    </row>
    <row r="16" spans="1:16">
      <c r="A16" s="1013">
        <v>2016</v>
      </c>
      <c r="C16" s="1040">
        <v>209000</v>
      </c>
      <c r="D16" s="1081"/>
      <c r="E16" s="1040">
        <v>128000</v>
      </c>
      <c r="I16" s="1079">
        <v>2016</v>
      </c>
      <c r="J16" s="1115">
        <f t="shared" si="0"/>
        <v>209</v>
      </c>
      <c r="K16" s="1115">
        <f t="shared" si="1"/>
        <v>128</v>
      </c>
    </row>
    <row r="17" spans="1:26">
      <c r="A17" s="1051">
        <v>2017</v>
      </c>
      <c r="C17" s="1073">
        <v>235000</v>
      </c>
      <c r="D17" s="1081"/>
      <c r="E17" s="1073">
        <v>142000</v>
      </c>
      <c r="I17" s="1079">
        <v>2017</v>
      </c>
      <c r="J17" s="1115">
        <f t="shared" si="0"/>
        <v>235</v>
      </c>
      <c r="K17" s="1115">
        <f t="shared" si="1"/>
        <v>142</v>
      </c>
    </row>
    <row r="18" spans="1:26">
      <c r="I18" s="1079"/>
      <c r="J18" s="1079"/>
      <c r="K18" s="1079"/>
    </row>
    <row r="19" spans="1:26" ht="10.5" customHeight="1">
      <c r="A19" s="1575" t="s">
        <v>905</v>
      </c>
      <c r="B19" s="1575"/>
      <c r="C19" s="1575"/>
      <c r="D19" s="1575"/>
      <c r="E19" s="1575"/>
      <c r="F19" s="1575"/>
      <c r="G19" s="1119"/>
      <c r="H19" s="1119"/>
      <c r="I19" s="1119"/>
      <c r="J19" s="1119"/>
      <c r="K19" s="1119"/>
      <c r="L19" s="1119"/>
      <c r="M19" s="1119"/>
      <c r="N19" s="1119"/>
      <c r="O19" s="1119"/>
      <c r="P19" s="1119"/>
      <c r="Q19" s="1119"/>
      <c r="R19" s="1119"/>
      <c r="S19" s="1119"/>
      <c r="T19" s="1119"/>
      <c r="U19" s="1119"/>
      <c r="V19" s="1119"/>
      <c r="W19" s="1119"/>
      <c r="X19" s="1119"/>
      <c r="Y19" s="1119"/>
      <c r="Z19" s="1119"/>
    </row>
    <row r="20" spans="1:26">
      <c r="A20" s="1571"/>
      <c r="B20" s="1571"/>
      <c r="C20" s="1571"/>
      <c r="D20" s="1571"/>
      <c r="E20" s="1571"/>
      <c r="F20" s="1571"/>
      <c r="G20" s="1571"/>
      <c r="H20" s="1571"/>
      <c r="I20" s="1571"/>
      <c r="J20" s="1571"/>
      <c r="K20" s="1571"/>
      <c r="L20" s="1571"/>
      <c r="M20" s="1571"/>
      <c r="N20" s="1571"/>
      <c r="O20" s="1571"/>
      <c r="P20" s="1571"/>
      <c r="Q20" s="1571"/>
      <c r="R20" s="1571"/>
      <c r="S20" s="1571"/>
      <c r="T20" s="1571"/>
      <c r="U20" s="1571"/>
      <c r="V20" s="1571"/>
      <c r="W20" s="1571"/>
      <c r="X20" s="1571"/>
      <c r="Y20" s="1571"/>
      <c r="Z20" s="1571"/>
    </row>
    <row r="21" spans="1:26">
      <c r="A21" s="1571" t="s">
        <v>904</v>
      </c>
      <c r="B21" s="1571"/>
      <c r="C21" s="1571"/>
      <c r="D21" s="1571"/>
      <c r="E21" s="1571"/>
      <c r="F21" s="1571"/>
      <c r="G21" s="1571"/>
      <c r="H21" s="1571"/>
      <c r="I21" s="1571"/>
      <c r="J21" s="1571"/>
      <c r="K21" s="1571"/>
      <c r="L21" s="1571"/>
      <c r="M21" s="1571"/>
      <c r="N21" s="1571"/>
      <c r="O21" s="1571"/>
      <c r="P21" s="1571"/>
      <c r="Q21" s="1571"/>
      <c r="R21" s="1571"/>
      <c r="S21" s="1571"/>
      <c r="T21" s="1571"/>
      <c r="U21" s="1571"/>
      <c r="V21" s="1571"/>
      <c r="W21" s="1571"/>
      <c r="X21" s="1571"/>
      <c r="Y21" s="1571"/>
      <c r="Z21" s="1571"/>
    </row>
    <row r="22" spans="1:26">
      <c r="A22" s="1571" t="s">
        <v>903</v>
      </c>
      <c r="B22" s="1571"/>
      <c r="C22" s="1571"/>
      <c r="D22" s="1571"/>
      <c r="E22" s="1571"/>
      <c r="F22" s="1571"/>
      <c r="G22" s="1571"/>
      <c r="H22" s="1571"/>
      <c r="I22" s="1571"/>
      <c r="J22" s="1571"/>
      <c r="K22" s="1571"/>
      <c r="L22" s="1571"/>
      <c r="M22" s="1571"/>
      <c r="N22" s="1571"/>
      <c r="O22" s="1571"/>
      <c r="P22" s="1571"/>
      <c r="Q22" s="1571"/>
      <c r="R22" s="1571"/>
      <c r="S22" s="1571"/>
      <c r="T22" s="1571"/>
      <c r="U22" s="1571"/>
      <c r="V22" s="1571"/>
      <c r="W22" s="1571"/>
      <c r="X22" s="1571"/>
      <c r="Y22" s="1571"/>
      <c r="Z22" s="1571"/>
    </row>
    <row r="23" spans="1:26">
      <c r="A23" s="1571" t="s">
        <v>902</v>
      </c>
      <c r="B23" s="1571"/>
      <c r="C23" s="1571"/>
      <c r="D23" s="1571"/>
      <c r="E23" s="1571"/>
      <c r="F23" s="1571"/>
      <c r="G23" s="1571"/>
      <c r="H23" s="1571"/>
      <c r="I23" s="1571"/>
      <c r="J23" s="1571"/>
      <c r="K23" s="1571"/>
      <c r="L23" s="1571"/>
      <c r="M23" s="1571"/>
      <c r="N23" s="1571"/>
      <c r="O23" s="1571"/>
      <c r="P23" s="1571"/>
      <c r="Q23" s="1571"/>
      <c r="R23" s="1571"/>
      <c r="S23" s="1571"/>
      <c r="T23" s="1571"/>
      <c r="U23" s="1571"/>
      <c r="V23" s="1571"/>
      <c r="W23" s="1571"/>
      <c r="X23" s="1571"/>
      <c r="Y23" s="1571"/>
      <c r="Z23" s="1571"/>
    </row>
    <row r="24" spans="1:26">
      <c r="A24" s="1571" t="s">
        <v>901</v>
      </c>
      <c r="B24" s="1571"/>
      <c r="C24" s="1571"/>
      <c r="D24" s="1571"/>
      <c r="E24" s="1571"/>
      <c r="F24" s="1571"/>
      <c r="G24" s="1571"/>
      <c r="H24" s="1571"/>
      <c r="I24" s="1571"/>
      <c r="J24" s="1571"/>
      <c r="K24" s="1571"/>
      <c r="L24" s="1571"/>
      <c r="M24" s="1571"/>
      <c r="N24" s="1571"/>
      <c r="O24" s="1571"/>
      <c r="P24" s="1571"/>
      <c r="Q24" s="1571"/>
      <c r="R24" s="1571"/>
      <c r="S24" s="1571"/>
      <c r="T24" s="1571"/>
      <c r="U24" s="1571"/>
      <c r="V24" s="1571"/>
      <c r="W24" s="1571"/>
      <c r="X24" s="1571"/>
      <c r="Y24" s="1571"/>
      <c r="Z24" s="1571"/>
    </row>
    <row r="25" spans="1:26">
      <c r="A25" s="1571" t="s">
        <v>900</v>
      </c>
      <c r="B25" s="1571"/>
      <c r="C25" s="1571"/>
      <c r="D25" s="1571"/>
      <c r="E25" s="1571"/>
      <c r="F25" s="1571"/>
      <c r="G25" s="1571"/>
      <c r="H25" s="1571"/>
      <c r="I25" s="1571"/>
      <c r="J25" s="1571"/>
      <c r="K25" s="1571"/>
      <c r="L25" s="1571"/>
      <c r="M25" s="1571"/>
      <c r="N25" s="1571"/>
      <c r="O25" s="1571"/>
      <c r="P25" s="1571"/>
      <c r="Q25" s="1571"/>
      <c r="R25" s="1571"/>
      <c r="S25" s="1571"/>
      <c r="T25" s="1571"/>
      <c r="U25" s="1571"/>
      <c r="V25" s="1571"/>
      <c r="W25" s="1571"/>
      <c r="X25" s="1571"/>
      <c r="Y25" s="1571"/>
      <c r="Z25" s="1571"/>
    </row>
    <row r="26" spans="1:26">
      <c r="A26" s="1571" t="s">
        <v>899</v>
      </c>
      <c r="B26" s="1571"/>
      <c r="C26" s="1571"/>
      <c r="D26" s="1571"/>
      <c r="E26" s="1571"/>
      <c r="F26" s="1571"/>
      <c r="G26" s="1571"/>
      <c r="H26" s="1571"/>
      <c r="I26" s="1571"/>
      <c r="J26" s="1571"/>
      <c r="K26" s="1571"/>
      <c r="L26" s="1571"/>
      <c r="M26" s="1571"/>
      <c r="N26" s="1571"/>
      <c r="O26" s="1571"/>
      <c r="P26" s="1571"/>
      <c r="Q26" s="1571"/>
      <c r="R26" s="1571"/>
      <c r="S26" s="1571"/>
      <c r="T26" s="1571"/>
      <c r="U26" s="1571"/>
      <c r="V26" s="1571"/>
      <c r="W26" s="1571"/>
      <c r="X26" s="1571"/>
      <c r="Y26" s="1571"/>
      <c r="Z26" s="1571"/>
    </row>
    <row r="27" spans="1:26">
      <c r="A27" s="1089"/>
      <c r="B27" s="1089"/>
      <c r="C27" s="1089"/>
      <c r="D27" s="1089"/>
      <c r="E27" s="1089"/>
      <c r="F27" s="1089"/>
      <c r="G27" s="1089"/>
      <c r="H27" s="1089"/>
      <c r="I27" s="1089"/>
      <c r="J27" s="1089"/>
      <c r="K27" s="1089"/>
      <c r="L27" s="1089"/>
      <c r="M27" s="1089"/>
      <c r="N27" s="1089"/>
      <c r="O27" s="1089"/>
      <c r="P27" s="1089"/>
      <c r="Q27" s="1089"/>
      <c r="R27" s="1089"/>
      <c r="S27" s="1089"/>
      <c r="T27" s="1089"/>
      <c r="U27" s="1089"/>
      <c r="V27" s="1089"/>
      <c r="W27" s="1089"/>
      <c r="X27" s="1089"/>
      <c r="Y27" s="1089"/>
      <c r="Z27" s="1089"/>
    </row>
    <row r="28" spans="1:26">
      <c r="A28" s="1574" t="s">
        <v>11</v>
      </c>
      <c r="B28" s="1574"/>
      <c r="C28" s="1119"/>
      <c r="D28" s="1119"/>
      <c r="E28" s="1119"/>
      <c r="F28" s="1119"/>
      <c r="G28" s="1119"/>
      <c r="H28" s="1119"/>
      <c r="I28" s="1119"/>
      <c r="J28" s="1119"/>
      <c r="K28" s="1119"/>
      <c r="L28" s="1119"/>
      <c r="M28" s="1119"/>
      <c r="N28" s="1119"/>
      <c r="O28" s="1119"/>
      <c r="P28" s="1119"/>
      <c r="Q28" s="1119"/>
      <c r="R28" s="1119"/>
      <c r="S28" s="1119"/>
      <c r="T28" s="1119"/>
      <c r="U28" s="1119"/>
      <c r="V28" s="1119"/>
      <c r="W28" s="1119"/>
      <c r="X28" s="1119"/>
      <c r="Y28" s="1119"/>
      <c r="Z28" s="1119"/>
    </row>
    <row r="29" spans="1:26" s="1113" customFormat="1" ht="14.25" customHeight="1">
      <c r="A29" s="1573" t="s">
        <v>1076</v>
      </c>
      <c r="B29" s="1573"/>
      <c r="C29" s="1573"/>
      <c r="D29" s="1573"/>
      <c r="E29" s="1573"/>
      <c r="F29" s="1573"/>
      <c r="G29" s="1573"/>
      <c r="H29" s="1573"/>
      <c r="I29" s="1573"/>
      <c r="J29" s="1573"/>
      <c r="K29" s="1573"/>
      <c r="L29" s="1573"/>
      <c r="M29" s="1573"/>
      <c r="N29" s="1573"/>
      <c r="O29" s="1573"/>
      <c r="P29" s="1114"/>
      <c r="Q29" s="1114"/>
      <c r="R29" s="1114"/>
      <c r="S29" s="1114"/>
      <c r="T29" s="1114"/>
      <c r="U29" s="1114"/>
      <c r="V29" s="1114"/>
      <c r="W29" s="1114"/>
      <c r="X29" s="1114"/>
      <c r="Y29" s="1114"/>
      <c r="Z29" s="1114"/>
    </row>
    <row r="30" spans="1:26" s="1113" customFormat="1" ht="14.25" customHeight="1">
      <c r="A30" s="1573"/>
      <c r="B30" s="1573"/>
      <c r="C30" s="1573"/>
      <c r="D30" s="1573"/>
      <c r="E30" s="1573"/>
      <c r="F30" s="1573"/>
      <c r="G30" s="1573"/>
      <c r="H30" s="1573"/>
      <c r="I30" s="1573"/>
      <c r="J30" s="1573"/>
      <c r="K30" s="1573"/>
      <c r="L30" s="1573"/>
      <c r="M30" s="1573"/>
      <c r="N30" s="1573"/>
      <c r="O30" s="1573"/>
      <c r="P30" s="1114"/>
      <c r="Q30" s="1114"/>
      <c r="R30" s="1114"/>
      <c r="S30" s="1114"/>
      <c r="T30" s="1114"/>
      <c r="U30" s="1114"/>
      <c r="V30" s="1114"/>
      <c r="W30" s="1114"/>
      <c r="X30" s="1114"/>
      <c r="Y30" s="1114"/>
      <c r="Z30" s="1114"/>
    </row>
    <row r="31" spans="1:26" s="1113" customFormat="1" ht="16.5" customHeight="1">
      <c r="A31" s="1573"/>
      <c r="B31" s="1573"/>
      <c r="C31" s="1573"/>
      <c r="D31" s="1573"/>
      <c r="E31" s="1573"/>
      <c r="F31" s="1573"/>
      <c r="G31" s="1573"/>
      <c r="H31" s="1573"/>
      <c r="I31" s="1573"/>
      <c r="J31" s="1573"/>
      <c r="K31" s="1573"/>
      <c r="L31" s="1573"/>
      <c r="M31" s="1573"/>
      <c r="N31" s="1573"/>
      <c r="O31" s="1573"/>
      <c r="P31" s="1114"/>
      <c r="Q31" s="1114"/>
      <c r="R31" s="1114"/>
      <c r="S31" s="1114"/>
      <c r="T31" s="1114"/>
      <c r="U31" s="1114"/>
      <c r="V31" s="1114"/>
      <c r="W31" s="1114"/>
      <c r="X31" s="1114"/>
      <c r="Y31" s="1114"/>
      <c r="Z31" s="1114"/>
    </row>
    <row r="32" spans="1:26" ht="10.5" customHeight="1">
      <c r="A32" s="1572" t="s">
        <v>898</v>
      </c>
      <c r="B32" s="1572"/>
      <c r="C32" s="1572"/>
      <c r="D32" s="1572"/>
      <c r="E32" s="1572"/>
      <c r="F32" s="1089"/>
      <c r="G32" s="1089"/>
      <c r="H32" s="1089"/>
      <c r="I32" s="1089"/>
      <c r="J32" s="1089"/>
      <c r="K32" s="1089"/>
      <c r="L32" s="1089"/>
      <c r="M32" s="1089"/>
      <c r="N32" s="1089"/>
      <c r="O32" s="1089"/>
      <c r="P32" s="1089"/>
      <c r="Q32" s="1089"/>
      <c r="R32" s="1089"/>
      <c r="S32" s="1089"/>
      <c r="T32" s="1089"/>
      <c r="U32" s="1089"/>
      <c r="V32" s="1089"/>
      <c r="W32" s="1089"/>
      <c r="X32" s="1089"/>
      <c r="Y32" s="1089"/>
      <c r="Z32" s="1089"/>
    </row>
    <row r="33" spans="1:26" ht="12.75" customHeight="1">
      <c r="A33" s="1572" t="s">
        <v>897</v>
      </c>
      <c r="B33" s="1572"/>
      <c r="C33" s="1572"/>
      <c r="D33" s="1572"/>
      <c r="E33" s="1572"/>
      <c r="F33" s="1572"/>
      <c r="G33" s="1572"/>
      <c r="H33" s="1089"/>
      <c r="I33" s="1089"/>
      <c r="J33" s="1089"/>
      <c r="K33" s="1089"/>
      <c r="L33" s="1089"/>
      <c r="M33" s="1089"/>
      <c r="N33" s="1089"/>
      <c r="O33" s="1089"/>
      <c r="P33" s="1089"/>
      <c r="Q33" s="1089"/>
      <c r="R33" s="1089"/>
      <c r="S33" s="1089"/>
      <c r="T33" s="1089"/>
      <c r="U33" s="1089"/>
      <c r="V33" s="1089"/>
      <c r="W33" s="1089"/>
      <c r="X33" s="1089"/>
      <c r="Y33" s="1089"/>
      <c r="Z33" s="1089"/>
    </row>
    <row r="34" spans="1:26" ht="12.75" customHeight="1">
      <c r="A34" s="1572" t="s">
        <v>896</v>
      </c>
      <c r="B34" s="1572"/>
      <c r="C34" s="1572"/>
      <c r="D34" s="1572"/>
      <c r="E34" s="1572"/>
      <c r="F34" s="1572"/>
      <c r="G34" s="1572"/>
      <c r="H34" s="1572"/>
      <c r="I34" s="1572"/>
      <c r="J34" s="1572"/>
      <c r="K34" s="1572"/>
      <c r="L34" s="1572"/>
      <c r="M34" s="1089"/>
      <c r="N34" s="1089"/>
      <c r="O34" s="1089"/>
      <c r="P34" s="1089"/>
      <c r="Q34" s="1089"/>
      <c r="R34" s="1089"/>
      <c r="S34" s="1089"/>
      <c r="T34" s="1089"/>
      <c r="U34" s="1089"/>
      <c r="V34" s="1089"/>
      <c r="W34" s="1089"/>
      <c r="X34" s="1089"/>
      <c r="Y34" s="1089"/>
      <c r="Z34" s="1089"/>
    </row>
    <row r="35" spans="1:26" ht="12.75" customHeight="1">
      <c r="A35" s="1572" t="s">
        <v>895</v>
      </c>
      <c r="B35" s="1572"/>
      <c r="C35" s="1572"/>
      <c r="D35" s="1572"/>
      <c r="E35" s="1572"/>
      <c r="F35" s="1572"/>
      <c r="G35" s="1572"/>
      <c r="H35" s="1572"/>
      <c r="I35" s="1572"/>
      <c r="J35" s="1572"/>
      <c r="K35" s="1572"/>
      <c r="L35" s="1572"/>
      <c r="M35" s="1572"/>
      <c r="N35" s="1572"/>
      <c r="O35" s="1089"/>
      <c r="P35" s="1089"/>
      <c r="Q35" s="1089"/>
      <c r="R35" s="1089"/>
      <c r="S35" s="1089"/>
      <c r="T35" s="1089"/>
      <c r="U35" s="1089"/>
      <c r="V35" s="1089"/>
      <c r="W35" s="1089"/>
      <c r="X35" s="1089"/>
      <c r="Y35" s="1089"/>
      <c r="Z35" s="1089"/>
    </row>
    <row r="36" spans="1:26" ht="10.5" customHeight="1">
      <c r="A36" s="1572"/>
      <c r="B36" s="1572"/>
      <c r="C36" s="1572"/>
      <c r="D36" s="1572"/>
      <c r="E36" s="1572"/>
      <c r="F36" s="1572"/>
      <c r="G36" s="1572"/>
      <c r="H36" s="1572"/>
      <c r="I36" s="1572"/>
      <c r="J36" s="1572"/>
      <c r="K36" s="1572"/>
      <c r="L36" s="1572"/>
      <c r="M36" s="1572"/>
      <c r="N36" s="1572"/>
      <c r="O36" s="1089"/>
      <c r="P36" s="1089"/>
      <c r="Q36" s="1089"/>
      <c r="R36" s="1089"/>
      <c r="S36" s="1089"/>
      <c r="T36" s="1089"/>
      <c r="U36" s="1089"/>
      <c r="V36" s="1089"/>
      <c r="W36" s="1089"/>
      <c r="X36" s="1089"/>
      <c r="Y36" s="1089"/>
      <c r="Z36" s="1089"/>
    </row>
    <row r="37" spans="1:26" ht="10.5" customHeight="1">
      <c r="A37" s="1572" t="s">
        <v>894</v>
      </c>
      <c r="B37" s="1572"/>
      <c r="C37" s="1572"/>
      <c r="D37" s="1572"/>
      <c r="E37" s="1572"/>
      <c r="F37" s="1572"/>
      <c r="G37" s="1572"/>
      <c r="H37" s="1572"/>
      <c r="I37" s="1572"/>
      <c r="J37" s="1089"/>
      <c r="K37" s="1089"/>
      <c r="L37" s="1089"/>
      <c r="M37" s="1089"/>
      <c r="N37" s="1089"/>
      <c r="O37" s="1089"/>
      <c r="P37" s="1089"/>
      <c r="Q37" s="1089"/>
      <c r="R37" s="1089"/>
      <c r="S37" s="1089"/>
      <c r="T37" s="1089"/>
      <c r="U37" s="1089"/>
      <c r="V37" s="1089"/>
      <c r="W37" s="1089"/>
      <c r="X37" s="1089"/>
      <c r="Y37" s="1089"/>
      <c r="Z37" s="1089"/>
    </row>
    <row r="38" spans="1:26">
      <c r="A38" s="1571"/>
      <c r="B38" s="1571"/>
      <c r="C38" s="1571"/>
      <c r="D38" s="1571"/>
      <c r="E38" s="1571"/>
      <c r="F38" s="1571"/>
      <c r="G38" s="1571"/>
      <c r="H38" s="1571"/>
      <c r="I38" s="1571"/>
      <c r="J38" s="1571"/>
      <c r="K38" s="1571"/>
      <c r="L38" s="1571"/>
      <c r="M38" s="1571"/>
      <c r="N38" s="1571"/>
      <c r="O38" s="1571"/>
      <c r="P38" s="1571"/>
      <c r="Q38" s="1571"/>
      <c r="R38" s="1571"/>
      <c r="S38" s="1571"/>
      <c r="T38" s="1571"/>
      <c r="U38" s="1571"/>
      <c r="V38" s="1571"/>
      <c r="W38" s="1571"/>
      <c r="X38" s="1571"/>
      <c r="Y38" s="1571"/>
      <c r="Z38" s="1571"/>
    </row>
    <row r="39" spans="1:26" ht="10.5" customHeight="1">
      <c r="A39" s="1575" t="s">
        <v>155</v>
      </c>
      <c r="B39" s="1575"/>
      <c r="C39" s="1575"/>
      <c r="D39" s="1575"/>
      <c r="E39" s="1119"/>
      <c r="F39" s="1119"/>
      <c r="G39" s="1119"/>
      <c r="H39" s="1119"/>
      <c r="I39" s="1119"/>
      <c r="J39" s="1119"/>
      <c r="K39" s="1119"/>
      <c r="L39" s="1119"/>
      <c r="M39" s="1119"/>
      <c r="N39" s="1119"/>
      <c r="O39" s="1119"/>
      <c r="P39" s="1119"/>
      <c r="Q39" s="1119"/>
      <c r="R39" s="1119"/>
      <c r="S39" s="1119"/>
      <c r="T39" s="1119"/>
      <c r="U39" s="1119"/>
      <c r="V39" s="1119"/>
      <c r="W39" s="1119"/>
      <c r="X39" s="1119"/>
      <c r="Y39" s="1119"/>
      <c r="Z39" s="1119"/>
    </row>
  </sheetData>
  <mergeCells count="22">
    <mergeCell ref="A20:Z20"/>
    <mergeCell ref="A21:Z21"/>
    <mergeCell ref="A22:Z22"/>
    <mergeCell ref="A23:Z23"/>
    <mergeCell ref="A19:F19"/>
    <mergeCell ref="C5:E5"/>
    <mergeCell ref="J5:K5"/>
    <mergeCell ref="A3:J3"/>
    <mergeCell ref="A1:G1"/>
    <mergeCell ref="I1:J1"/>
    <mergeCell ref="A25:Z25"/>
    <mergeCell ref="A26:Z26"/>
    <mergeCell ref="A28:B28"/>
    <mergeCell ref="A29:O31"/>
    <mergeCell ref="A24:Z24"/>
    <mergeCell ref="A39:D39"/>
    <mergeCell ref="A34:L34"/>
    <mergeCell ref="A35:N36"/>
    <mergeCell ref="A37:I37"/>
    <mergeCell ref="A32:E32"/>
    <mergeCell ref="A33:G33"/>
    <mergeCell ref="A38:Z38"/>
  </mergeCells>
  <hyperlinks>
    <hyperlink ref="I1:J1" location="Contents!A1" display="back to contents"/>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
  <sheetViews>
    <sheetView showGridLines="0" workbookViewId="0">
      <selection sqref="A1:D1"/>
    </sheetView>
  </sheetViews>
  <sheetFormatPr defaultRowHeight="12.75"/>
  <cols>
    <col min="1" max="1" width="9.140625" style="1013"/>
    <col min="2" max="2" width="22" style="1013" customWidth="1"/>
    <col min="3" max="16384" width="9.140625" style="1013"/>
  </cols>
  <sheetData>
    <row r="1" spans="1:26" ht="18" customHeight="1">
      <c r="A1" s="1553" t="s">
        <v>857</v>
      </c>
      <c r="B1" s="1553"/>
      <c r="C1" s="1553"/>
      <c r="D1" s="1553"/>
      <c r="E1" s="1039"/>
      <c r="F1" s="1554" t="s">
        <v>251</v>
      </c>
      <c r="G1" s="1554"/>
      <c r="H1" s="1039"/>
      <c r="L1" s="1010"/>
      <c r="M1" s="1010"/>
    </row>
    <row r="2" spans="1:26" ht="12.75" customHeight="1">
      <c r="A2" s="1039"/>
      <c r="B2" s="1039"/>
      <c r="C2" s="1039"/>
      <c r="D2" s="1039"/>
      <c r="E2" s="1039"/>
      <c r="F2" s="1039"/>
      <c r="G2" s="1039"/>
      <c r="H2" s="1039"/>
      <c r="L2" s="1010"/>
      <c r="M2" s="1010"/>
    </row>
    <row r="3" spans="1:26">
      <c r="A3" s="1552" t="s">
        <v>929</v>
      </c>
      <c r="B3" s="1552"/>
      <c r="C3" s="1552"/>
      <c r="D3" s="1552"/>
      <c r="E3" s="1552"/>
      <c r="F3" s="1552"/>
      <c r="G3" s="1038"/>
      <c r="H3" s="1038"/>
    </row>
    <row r="4" spans="1:26" ht="15" customHeight="1">
      <c r="A4" s="1070"/>
    </row>
    <row r="5" spans="1:26">
      <c r="A5" s="1133"/>
      <c r="B5" s="1133" t="s">
        <v>925</v>
      </c>
      <c r="C5" s="1132" t="s">
        <v>928</v>
      </c>
      <c r="D5" s="1076"/>
      <c r="E5" s="1076"/>
      <c r="F5" s="1076"/>
      <c r="G5" s="1076"/>
      <c r="H5" s="1076"/>
      <c r="I5" s="1076"/>
      <c r="J5" s="1076"/>
      <c r="K5" s="1076"/>
      <c r="L5" s="1076"/>
    </row>
    <row r="6" spans="1:26">
      <c r="A6" s="1122">
        <v>1</v>
      </c>
      <c r="B6" s="1129" t="s">
        <v>363</v>
      </c>
      <c r="C6" s="1130">
        <v>99000</v>
      </c>
      <c r="D6" s="1076"/>
      <c r="E6" s="1131"/>
      <c r="F6" s="1131"/>
      <c r="G6" s="1128" t="s">
        <v>374</v>
      </c>
      <c r="H6" s="1128">
        <v>12000</v>
      </c>
      <c r="I6" s="1076"/>
      <c r="J6" s="1076"/>
      <c r="K6" s="1076"/>
      <c r="L6" s="1076"/>
    </row>
    <row r="7" spans="1:26">
      <c r="A7" s="1122">
        <v>2</v>
      </c>
      <c r="B7" s="1121" t="s">
        <v>927</v>
      </c>
      <c r="C7" s="1130">
        <v>21000</v>
      </c>
      <c r="D7" s="1076"/>
      <c r="E7" s="1122"/>
      <c r="F7" s="1129"/>
      <c r="G7" s="1128" t="s">
        <v>368</v>
      </c>
      <c r="H7" s="1128">
        <v>12000</v>
      </c>
      <c r="I7" s="1076"/>
      <c r="J7" s="1076"/>
      <c r="K7" s="1076"/>
      <c r="L7" s="1076"/>
    </row>
    <row r="8" spans="1:26">
      <c r="A8" s="1122">
        <v>3</v>
      </c>
      <c r="B8" s="1121" t="s">
        <v>369</v>
      </c>
      <c r="C8" s="1130">
        <v>15000</v>
      </c>
      <c r="D8" s="1076"/>
      <c r="E8" s="1122"/>
      <c r="F8" s="1121"/>
      <c r="G8" s="1128" t="s">
        <v>369</v>
      </c>
      <c r="H8" s="1128">
        <v>15000</v>
      </c>
      <c r="I8" s="1076"/>
      <c r="J8" s="1076"/>
      <c r="K8" s="1076"/>
      <c r="L8" s="1076"/>
    </row>
    <row r="9" spans="1:26">
      <c r="A9" s="1122">
        <v>4</v>
      </c>
      <c r="B9" s="1121" t="s">
        <v>374</v>
      </c>
      <c r="C9" s="1130">
        <v>12000</v>
      </c>
      <c r="D9" s="1076"/>
      <c r="E9" s="1122"/>
      <c r="F9" s="1129"/>
      <c r="G9" s="1128" t="s">
        <v>927</v>
      </c>
      <c r="H9" s="1128">
        <v>21000</v>
      </c>
      <c r="I9" s="1076"/>
      <c r="J9" s="1076"/>
      <c r="K9" s="1076"/>
      <c r="L9" s="1076"/>
    </row>
    <row r="10" spans="1:26">
      <c r="A10" s="1127">
        <v>5</v>
      </c>
      <c r="B10" s="1126" t="s">
        <v>368</v>
      </c>
      <c r="C10" s="1125">
        <v>12000</v>
      </c>
      <c r="D10" s="1076"/>
      <c r="E10" s="1122"/>
      <c r="F10" s="1121"/>
      <c r="G10" s="1124" t="s">
        <v>363</v>
      </c>
      <c r="H10" s="1123">
        <v>99000</v>
      </c>
      <c r="I10" s="1076"/>
      <c r="J10" s="1076"/>
      <c r="K10" s="1076"/>
      <c r="L10" s="1076"/>
    </row>
    <row r="11" spans="1:26">
      <c r="A11" s="1076"/>
      <c r="B11" s="1076"/>
      <c r="C11" s="1076"/>
      <c r="D11" s="1076"/>
      <c r="E11" s="1122"/>
      <c r="F11" s="1121"/>
      <c r="G11" s="1120"/>
      <c r="H11" s="1120"/>
      <c r="I11" s="1076"/>
      <c r="J11" s="1076"/>
      <c r="K11" s="1076"/>
      <c r="L11" s="1076"/>
    </row>
    <row r="12" spans="1:26" ht="10.5" customHeight="1">
      <c r="A12" s="1575" t="s">
        <v>905</v>
      </c>
      <c r="B12" s="1575"/>
      <c r="C12" s="1575"/>
      <c r="D12" s="1119"/>
      <c r="E12" s="1119"/>
      <c r="F12" s="1119"/>
      <c r="G12" s="1119"/>
      <c r="H12" s="1119"/>
      <c r="I12" s="1119"/>
      <c r="J12" s="1119"/>
      <c r="K12" s="1119"/>
      <c r="L12" s="1119"/>
      <c r="M12" s="1119"/>
      <c r="N12" s="1119"/>
      <c r="O12" s="1119"/>
      <c r="P12" s="1119"/>
      <c r="Q12" s="1119"/>
      <c r="R12" s="1119"/>
      <c r="S12" s="1119"/>
      <c r="T12" s="1119"/>
      <c r="U12" s="1119"/>
      <c r="V12" s="1119"/>
      <c r="W12" s="1119"/>
      <c r="X12" s="1119"/>
      <c r="Y12" s="1119"/>
      <c r="Z12" s="1119"/>
    </row>
    <row r="13" spans="1:26">
      <c r="A13" s="1571"/>
      <c r="B13" s="1571"/>
      <c r="C13" s="1571"/>
      <c r="D13" s="1571"/>
      <c r="E13" s="1571"/>
      <c r="F13" s="1571"/>
      <c r="G13" s="1571"/>
      <c r="H13" s="1571"/>
      <c r="I13" s="1571"/>
      <c r="J13" s="1571"/>
      <c r="K13" s="1571"/>
      <c r="L13" s="1571"/>
      <c r="M13" s="1571"/>
      <c r="N13" s="1571"/>
      <c r="O13" s="1571"/>
      <c r="P13" s="1571"/>
      <c r="Q13" s="1571"/>
      <c r="R13" s="1571"/>
      <c r="S13" s="1571"/>
      <c r="T13" s="1571"/>
      <c r="U13" s="1571"/>
      <c r="V13" s="1571"/>
      <c r="W13" s="1571"/>
      <c r="X13" s="1571"/>
      <c r="Y13" s="1571"/>
      <c r="Z13" s="1571"/>
    </row>
    <row r="14" spans="1:26">
      <c r="A14" s="1575" t="s">
        <v>904</v>
      </c>
      <c r="B14" s="1575"/>
      <c r="C14" s="1575"/>
      <c r="D14" s="1119"/>
      <c r="E14" s="1119"/>
      <c r="F14" s="1119"/>
      <c r="G14" s="1119"/>
      <c r="H14" s="1119"/>
      <c r="I14" s="1119"/>
      <c r="J14" s="1119"/>
      <c r="K14" s="1119"/>
      <c r="L14" s="1119"/>
      <c r="M14" s="1119"/>
      <c r="N14" s="1119"/>
      <c r="O14" s="1119"/>
      <c r="P14" s="1119"/>
      <c r="Q14" s="1119"/>
      <c r="R14" s="1119"/>
      <c r="S14" s="1119"/>
      <c r="T14" s="1119"/>
      <c r="U14" s="1119"/>
      <c r="V14" s="1119"/>
      <c r="W14" s="1119"/>
      <c r="X14" s="1119"/>
      <c r="Y14" s="1119"/>
      <c r="Z14" s="1119"/>
    </row>
    <row r="15" spans="1:26">
      <c r="A15" s="1571" t="s">
        <v>903</v>
      </c>
      <c r="B15" s="1571"/>
      <c r="C15" s="1571"/>
      <c r="D15" s="1571"/>
      <c r="E15" s="1571"/>
      <c r="F15" s="1571"/>
      <c r="G15" s="1571"/>
      <c r="H15" s="1571"/>
      <c r="I15" s="1571"/>
      <c r="J15" s="1571"/>
      <c r="K15" s="1571"/>
      <c r="L15" s="1571"/>
      <c r="M15" s="1571"/>
      <c r="N15" s="1571"/>
      <c r="O15" s="1571"/>
      <c r="P15" s="1571"/>
      <c r="Q15" s="1571"/>
      <c r="R15" s="1571"/>
      <c r="S15" s="1571"/>
      <c r="T15" s="1571"/>
      <c r="U15" s="1571"/>
      <c r="V15" s="1571"/>
      <c r="W15" s="1571"/>
      <c r="X15" s="1571"/>
      <c r="Y15" s="1571"/>
      <c r="Z15" s="1571"/>
    </row>
    <row r="16" spans="1:26">
      <c r="A16" s="1571" t="s">
        <v>902</v>
      </c>
      <c r="B16" s="1571"/>
      <c r="C16" s="1571"/>
      <c r="D16" s="1571"/>
      <c r="E16" s="1571"/>
      <c r="F16" s="1571"/>
      <c r="G16" s="1571"/>
      <c r="H16" s="1571"/>
      <c r="I16" s="1571"/>
      <c r="J16" s="1571"/>
      <c r="K16" s="1571"/>
      <c r="L16" s="1571"/>
      <c r="M16" s="1571"/>
      <c r="N16" s="1571"/>
      <c r="O16" s="1571"/>
      <c r="P16" s="1571"/>
      <c r="Q16" s="1571"/>
      <c r="R16" s="1571"/>
      <c r="S16" s="1571"/>
      <c r="T16" s="1571"/>
      <c r="U16" s="1571"/>
      <c r="V16" s="1571"/>
      <c r="W16" s="1571"/>
      <c r="X16" s="1571"/>
      <c r="Y16" s="1571"/>
      <c r="Z16" s="1571"/>
    </row>
    <row r="17" spans="1:26">
      <c r="A17" s="1571" t="s">
        <v>901</v>
      </c>
      <c r="B17" s="1571"/>
      <c r="C17" s="1571"/>
      <c r="D17" s="1571"/>
      <c r="E17" s="1571"/>
      <c r="F17" s="1571"/>
      <c r="G17" s="1571"/>
      <c r="H17" s="1571"/>
      <c r="I17" s="1571"/>
      <c r="J17" s="1571"/>
      <c r="K17" s="1571"/>
      <c r="L17" s="1571"/>
      <c r="M17" s="1571"/>
      <c r="N17" s="1571"/>
      <c r="O17" s="1571"/>
      <c r="P17" s="1571"/>
      <c r="Q17" s="1571"/>
      <c r="R17" s="1571"/>
      <c r="S17" s="1571"/>
      <c r="T17" s="1571"/>
      <c r="U17" s="1571"/>
      <c r="V17" s="1571"/>
      <c r="W17" s="1571"/>
      <c r="X17" s="1571"/>
      <c r="Y17" s="1571"/>
      <c r="Z17" s="1571"/>
    </row>
    <row r="18" spans="1:26">
      <c r="A18" s="1571" t="s">
        <v>900</v>
      </c>
      <c r="B18" s="1571"/>
      <c r="C18" s="1571"/>
      <c r="D18" s="1571"/>
      <c r="E18" s="1571"/>
      <c r="F18" s="1571"/>
      <c r="G18" s="1571"/>
      <c r="H18" s="1571"/>
      <c r="I18" s="1571"/>
      <c r="J18" s="1571"/>
      <c r="K18" s="1571"/>
      <c r="L18" s="1571"/>
      <c r="M18" s="1571"/>
      <c r="N18" s="1571"/>
      <c r="O18" s="1571"/>
      <c r="P18" s="1571"/>
      <c r="Q18" s="1571"/>
      <c r="R18" s="1571"/>
      <c r="S18" s="1571"/>
      <c r="T18" s="1571"/>
      <c r="U18" s="1571"/>
      <c r="V18" s="1571"/>
      <c r="W18" s="1571"/>
      <c r="X18" s="1571"/>
      <c r="Y18" s="1571"/>
      <c r="Z18" s="1571"/>
    </row>
    <row r="19" spans="1:26">
      <c r="A19" s="1571" t="s">
        <v>899</v>
      </c>
      <c r="B19" s="1571"/>
      <c r="C19" s="1571"/>
      <c r="D19" s="1571"/>
      <c r="E19" s="1571"/>
      <c r="F19" s="1571"/>
      <c r="G19" s="1571"/>
      <c r="H19" s="1571"/>
      <c r="I19" s="1571"/>
      <c r="J19" s="1571"/>
      <c r="K19" s="1571"/>
      <c r="L19" s="1571"/>
      <c r="M19" s="1571"/>
      <c r="N19" s="1571"/>
      <c r="O19" s="1571"/>
      <c r="P19" s="1571"/>
      <c r="Q19" s="1571"/>
      <c r="R19" s="1571"/>
      <c r="S19" s="1571"/>
      <c r="T19" s="1571"/>
      <c r="U19" s="1571"/>
      <c r="V19" s="1571"/>
      <c r="W19" s="1571"/>
      <c r="X19" s="1571"/>
      <c r="Y19" s="1571"/>
      <c r="Z19" s="1571"/>
    </row>
    <row r="20" spans="1:26">
      <c r="A20" s="1089"/>
      <c r="B20" s="1089"/>
      <c r="C20" s="1089"/>
      <c r="D20" s="1089"/>
      <c r="E20" s="1089"/>
      <c r="F20" s="1089"/>
      <c r="G20" s="1089"/>
      <c r="H20" s="1089"/>
      <c r="I20" s="1089"/>
      <c r="J20" s="1089"/>
      <c r="K20" s="1089"/>
      <c r="L20" s="1089"/>
      <c r="M20" s="1089"/>
      <c r="N20" s="1089"/>
      <c r="O20" s="1089"/>
      <c r="P20" s="1089"/>
      <c r="Q20" s="1089"/>
      <c r="R20" s="1089"/>
      <c r="S20" s="1089"/>
      <c r="T20" s="1089"/>
      <c r="U20" s="1089"/>
      <c r="V20" s="1089"/>
      <c r="W20" s="1089"/>
      <c r="X20" s="1089"/>
      <c r="Y20" s="1089"/>
      <c r="Z20" s="1089"/>
    </row>
    <row r="21" spans="1:26">
      <c r="A21" s="1574" t="s">
        <v>11</v>
      </c>
      <c r="B21" s="1574"/>
      <c r="C21" s="1119"/>
      <c r="D21" s="1119"/>
      <c r="E21" s="1119"/>
      <c r="F21" s="1119"/>
      <c r="G21" s="1119"/>
      <c r="H21" s="1119"/>
      <c r="I21" s="1119"/>
      <c r="J21" s="1119"/>
      <c r="K21" s="1119"/>
      <c r="L21" s="1119"/>
      <c r="M21" s="1119"/>
      <c r="N21" s="1119"/>
      <c r="O21" s="1119"/>
      <c r="P21" s="1119"/>
      <c r="Q21" s="1119"/>
      <c r="R21" s="1119"/>
      <c r="S21" s="1119"/>
      <c r="T21" s="1119"/>
      <c r="U21" s="1119"/>
      <c r="V21" s="1119"/>
      <c r="W21" s="1119"/>
      <c r="X21" s="1119"/>
      <c r="Y21" s="1119"/>
      <c r="Z21" s="1119"/>
    </row>
    <row r="22" spans="1:26" ht="12.75" customHeight="1">
      <c r="A22" s="1573" t="s">
        <v>1077</v>
      </c>
      <c r="B22" s="1573"/>
      <c r="C22" s="1573"/>
      <c r="D22" s="1573"/>
      <c r="E22" s="1573"/>
      <c r="F22" s="1573"/>
      <c r="G22" s="1573"/>
      <c r="H22" s="1573"/>
      <c r="I22" s="1573"/>
      <c r="J22" s="1573"/>
      <c r="K22" s="1573"/>
      <c r="L22" s="1573"/>
      <c r="M22" s="1573"/>
      <c r="N22" s="1573"/>
      <c r="O22" s="1114"/>
      <c r="P22" s="1114"/>
      <c r="Q22" s="1114"/>
      <c r="R22" s="1114"/>
      <c r="S22" s="1114"/>
      <c r="T22" s="1114"/>
      <c r="U22" s="1114"/>
      <c r="V22" s="1114"/>
      <c r="W22" s="1114"/>
      <c r="X22" s="1114"/>
      <c r="Y22" s="1114"/>
      <c r="Z22" s="1114"/>
    </row>
    <row r="23" spans="1:26" ht="12.75" customHeight="1">
      <c r="A23" s="1573"/>
      <c r="B23" s="1573"/>
      <c r="C23" s="1573"/>
      <c r="D23" s="1573"/>
      <c r="E23" s="1573"/>
      <c r="F23" s="1573"/>
      <c r="G23" s="1573"/>
      <c r="H23" s="1573"/>
      <c r="I23" s="1573"/>
      <c r="J23" s="1573"/>
      <c r="K23" s="1573"/>
      <c r="L23" s="1573"/>
      <c r="M23" s="1573"/>
      <c r="N23" s="1573"/>
      <c r="O23" s="1114"/>
      <c r="P23" s="1114"/>
      <c r="Q23" s="1114"/>
      <c r="R23" s="1114"/>
      <c r="S23" s="1114"/>
      <c r="T23" s="1114"/>
      <c r="U23" s="1114"/>
      <c r="V23" s="1114"/>
      <c r="W23" s="1114"/>
      <c r="X23" s="1114"/>
      <c r="Y23" s="1114"/>
      <c r="Z23" s="1114"/>
    </row>
    <row r="24" spans="1:26" ht="12.75" customHeight="1">
      <c r="A24" s="1573"/>
      <c r="B24" s="1573"/>
      <c r="C24" s="1573"/>
      <c r="D24" s="1573"/>
      <c r="E24" s="1573"/>
      <c r="F24" s="1573"/>
      <c r="G24" s="1573"/>
      <c r="H24" s="1573"/>
      <c r="I24" s="1573"/>
      <c r="J24" s="1573"/>
      <c r="K24" s="1573"/>
      <c r="L24" s="1573"/>
      <c r="M24" s="1573"/>
      <c r="N24" s="1573"/>
      <c r="O24" s="1114"/>
      <c r="P24" s="1114"/>
      <c r="Q24" s="1114"/>
      <c r="R24" s="1114"/>
      <c r="S24" s="1114"/>
      <c r="T24" s="1114"/>
      <c r="U24" s="1114"/>
      <c r="V24" s="1114"/>
      <c r="W24" s="1114"/>
      <c r="X24" s="1114"/>
      <c r="Y24" s="1114"/>
      <c r="Z24" s="1114"/>
    </row>
    <row r="25" spans="1:26" ht="10.5" customHeight="1">
      <c r="A25" s="1573"/>
      <c r="B25" s="1573"/>
      <c r="C25" s="1573"/>
      <c r="D25" s="1573"/>
      <c r="E25" s="1573"/>
      <c r="F25" s="1573"/>
      <c r="G25" s="1573"/>
      <c r="H25" s="1573"/>
      <c r="I25" s="1573"/>
      <c r="J25" s="1573"/>
      <c r="K25" s="1573"/>
      <c r="L25" s="1573"/>
      <c r="M25" s="1573"/>
      <c r="N25" s="1573"/>
      <c r="O25" s="1114"/>
      <c r="P25" s="1114"/>
      <c r="Q25" s="1114"/>
      <c r="R25" s="1114"/>
      <c r="S25" s="1114"/>
      <c r="T25" s="1114"/>
      <c r="U25" s="1114"/>
      <c r="V25" s="1114"/>
      <c r="W25" s="1114"/>
      <c r="X25" s="1114"/>
      <c r="Y25" s="1114"/>
      <c r="Z25" s="1114"/>
    </row>
    <row r="26" spans="1:26" ht="10.5" customHeight="1">
      <c r="A26" s="1575" t="s">
        <v>898</v>
      </c>
      <c r="B26" s="1575"/>
      <c r="C26" s="1119"/>
      <c r="D26" s="1119"/>
      <c r="E26" s="1119"/>
      <c r="F26" s="1119"/>
      <c r="G26" s="1119"/>
      <c r="H26" s="1119"/>
      <c r="I26" s="1119"/>
      <c r="J26" s="1119"/>
      <c r="K26" s="1119"/>
      <c r="L26" s="1119"/>
      <c r="M26" s="1119"/>
      <c r="N26" s="1119"/>
      <c r="O26" s="1119"/>
      <c r="P26" s="1119"/>
      <c r="Q26" s="1119"/>
      <c r="R26" s="1119"/>
      <c r="S26" s="1119"/>
      <c r="T26" s="1119"/>
      <c r="U26" s="1119"/>
      <c r="V26" s="1119"/>
      <c r="W26" s="1119"/>
      <c r="X26" s="1119"/>
      <c r="Y26" s="1119"/>
      <c r="Z26" s="1119"/>
    </row>
    <row r="27" spans="1:26" ht="10.5" customHeight="1">
      <c r="A27" s="1572" t="s">
        <v>897</v>
      </c>
      <c r="B27" s="1572"/>
      <c r="C27" s="1572"/>
      <c r="D27" s="1572"/>
      <c r="E27" s="1572"/>
      <c r="F27" s="1572"/>
      <c r="G27" s="1572"/>
      <c r="H27" s="1572"/>
      <c r="I27" s="1572"/>
      <c r="J27" s="1572"/>
      <c r="K27" s="1572"/>
      <c r="L27" s="1572"/>
      <c r="M27" s="1572"/>
      <c r="N27" s="1572"/>
      <c r="O27" s="1572"/>
      <c r="P27" s="1572"/>
      <c r="Q27" s="1572"/>
      <c r="R27" s="1572"/>
      <c r="S27" s="1572"/>
      <c r="T27" s="1572"/>
      <c r="U27" s="1572"/>
      <c r="V27" s="1572"/>
      <c r="W27" s="1572"/>
      <c r="X27" s="1572"/>
      <c r="Y27" s="1572"/>
      <c r="Z27" s="1572"/>
    </row>
    <row r="28" spans="1:26" ht="10.5" customHeight="1">
      <c r="A28" s="1572" t="s">
        <v>896</v>
      </c>
      <c r="B28" s="1572"/>
      <c r="C28" s="1572"/>
      <c r="D28" s="1572"/>
      <c r="E28" s="1572"/>
      <c r="F28" s="1572"/>
      <c r="G28" s="1572"/>
      <c r="H28" s="1572"/>
      <c r="I28" s="1572"/>
      <c r="J28" s="1572"/>
      <c r="K28" s="1572"/>
      <c r="L28" s="1572"/>
      <c r="M28" s="1572"/>
      <c r="N28" s="1572"/>
      <c r="O28" s="1572"/>
      <c r="P28" s="1572"/>
      <c r="Q28" s="1572"/>
      <c r="R28" s="1572"/>
      <c r="S28" s="1572"/>
      <c r="T28" s="1572"/>
      <c r="U28" s="1572"/>
      <c r="V28" s="1572"/>
      <c r="W28" s="1572"/>
      <c r="X28" s="1572"/>
      <c r="Y28" s="1572"/>
      <c r="Z28" s="1572"/>
    </row>
    <row r="29" spans="1:26" ht="12.75" customHeight="1">
      <c r="A29" s="1572" t="s">
        <v>895</v>
      </c>
      <c r="B29" s="1572"/>
      <c r="C29" s="1572"/>
      <c r="D29" s="1572"/>
      <c r="E29" s="1572"/>
      <c r="F29" s="1572"/>
      <c r="G29" s="1572"/>
      <c r="H29" s="1572"/>
      <c r="I29" s="1572"/>
      <c r="J29" s="1572"/>
      <c r="K29" s="1572"/>
      <c r="L29" s="1119"/>
      <c r="M29" s="1119"/>
      <c r="N29" s="1119"/>
      <c r="O29" s="1119"/>
      <c r="P29" s="1119"/>
      <c r="Q29" s="1119"/>
      <c r="R29" s="1119"/>
      <c r="S29" s="1119"/>
      <c r="T29" s="1119"/>
      <c r="U29" s="1119"/>
      <c r="V29" s="1119"/>
      <c r="W29" s="1119"/>
      <c r="X29" s="1119"/>
      <c r="Y29" s="1119"/>
      <c r="Z29" s="1119"/>
    </row>
    <row r="30" spans="1:26" ht="10.5" customHeight="1">
      <c r="A30" s="1572"/>
      <c r="B30" s="1572"/>
      <c r="C30" s="1572"/>
      <c r="D30" s="1572"/>
      <c r="E30" s="1572"/>
      <c r="F30" s="1572"/>
      <c r="G30" s="1572"/>
      <c r="H30" s="1572"/>
      <c r="I30" s="1572"/>
      <c r="J30" s="1572"/>
      <c r="K30" s="1572"/>
      <c r="L30" s="1119"/>
      <c r="M30" s="1119"/>
      <c r="N30" s="1119"/>
      <c r="O30" s="1119"/>
      <c r="P30" s="1119"/>
      <c r="Q30" s="1119"/>
      <c r="R30" s="1119"/>
      <c r="S30" s="1119"/>
      <c r="T30" s="1119"/>
      <c r="U30" s="1119"/>
      <c r="V30" s="1119"/>
      <c r="W30" s="1119"/>
      <c r="X30" s="1119"/>
      <c r="Y30" s="1119"/>
      <c r="Z30" s="1119"/>
    </row>
    <row r="31" spans="1:26" ht="10.5" customHeight="1">
      <c r="A31" s="1572" t="s">
        <v>894</v>
      </c>
      <c r="B31" s="1572"/>
      <c r="C31" s="1572"/>
      <c r="D31" s="1572"/>
      <c r="E31" s="1572"/>
      <c r="F31" s="1572"/>
      <c r="G31" s="1089"/>
      <c r="H31" s="1089"/>
      <c r="I31" s="1089"/>
      <c r="J31" s="1089"/>
      <c r="K31" s="1089"/>
      <c r="L31" s="1089"/>
      <c r="M31" s="1089"/>
      <c r="N31" s="1089"/>
      <c r="O31" s="1089"/>
      <c r="P31" s="1089"/>
      <c r="Q31" s="1089"/>
      <c r="R31" s="1089"/>
      <c r="S31" s="1089"/>
      <c r="T31" s="1089"/>
      <c r="U31" s="1089"/>
      <c r="V31" s="1089"/>
      <c r="W31" s="1089"/>
      <c r="X31" s="1089"/>
      <c r="Y31" s="1089"/>
      <c r="Z31" s="1089"/>
    </row>
    <row r="32" spans="1:26">
      <c r="A32" s="1571"/>
      <c r="B32" s="1571"/>
      <c r="C32" s="1571"/>
      <c r="D32" s="1571"/>
      <c r="E32" s="1571"/>
      <c r="F32" s="1571"/>
      <c r="G32" s="1571"/>
      <c r="H32" s="1571"/>
      <c r="I32" s="1571"/>
      <c r="J32" s="1571"/>
      <c r="K32" s="1571"/>
      <c r="L32" s="1571"/>
      <c r="M32" s="1571"/>
      <c r="N32" s="1571"/>
      <c r="O32" s="1571"/>
      <c r="P32" s="1571"/>
      <c r="Q32" s="1571"/>
      <c r="R32" s="1571"/>
      <c r="S32" s="1571"/>
      <c r="T32" s="1571"/>
      <c r="U32" s="1571"/>
      <c r="V32" s="1571"/>
      <c r="W32" s="1571"/>
      <c r="X32" s="1571"/>
      <c r="Y32" s="1571"/>
      <c r="Z32" s="1571"/>
    </row>
    <row r="33" spans="1:26" ht="10.5" customHeight="1">
      <c r="A33" s="1571" t="s">
        <v>155</v>
      </c>
      <c r="B33" s="1571"/>
      <c r="C33" s="1089"/>
      <c r="D33" s="1089"/>
      <c r="E33" s="1089"/>
      <c r="F33" s="1089"/>
      <c r="G33" s="1089"/>
      <c r="H33" s="1089"/>
      <c r="I33" s="1089"/>
      <c r="J33" s="1089"/>
      <c r="K33" s="1089"/>
      <c r="L33" s="1089"/>
      <c r="M33" s="1089"/>
      <c r="N33" s="1089"/>
      <c r="O33" s="1089"/>
      <c r="P33" s="1089"/>
      <c r="Q33" s="1089"/>
      <c r="R33" s="1089"/>
      <c r="S33" s="1089"/>
      <c r="T33" s="1089"/>
      <c r="U33" s="1089"/>
      <c r="V33" s="1089"/>
      <c r="W33" s="1089"/>
      <c r="X33" s="1089"/>
      <c r="Y33" s="1089"/>
      <c r="Z33" s="1089"/>
    </row>
  </sheetData>
  <mergeCells count="20">
    <mergeCell ref="A26:B26"/>
    <mergeCell ref="A13:Z13"/>
    <mergeCell ref="A3:F3"/>
    <mergeCell ref="A1:D1"/>
    <mergeCell ref="F1:G1"/>
    <mergeCell ref="A12:C12"/>
    <mergeCell ref="A14:C14"/>
    <mergeCell ref="A21:B21"/>
    <mergeCell ref="A22:N25"/>
    <mergeCell ref="A15:Z15"/>
    <mergeCell ref="A16:Z16"/>
    <mergeCell ref="A17:Z17"/>
    <mergeCell ref="A18:Z18"/>
    <mergeCell ref="A19:Z19"/>
    <mergeCell ref="A33:B33"/>
    <mergeCell ref="A27:Z27"/>
    <mergeCell ref="A32:Z32"/>
    <mergeCell ref="A28:Z28"/>
    <mergeCell ref="A31:F31"/>
    <mergeCell ref="A29:K30"/>
  </mergeCells>
  <hyperlinks>
    <hyperlink ref="F1:G1" location="Contents!A1" display="back to contents"/>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showGridLines="0" workbookViewId="0">
      <selection sqref="A1:D1"/>
    </sheetView>
  </sheetViews>
  <sheetFormatPr defaultColWidth="9.140625" defaultRowHeight="12.75"/>
  <cols>
    <col min="1" max="1" width="9.140625" style="1013"/>
    <col min="2" max="2" width="22" style="1013" customWidth="1"/>
    <col min="3" max="16384" width="9.140625" style="1013"/>
  </cols>
  <sheetData>
    <row r="1" spans="1:26" ht="18" customHeight="1">
      <c r="A1" s="1553" t="s">
        <v>857</v>
      </c>
      <c r="B1" s="1553"/>
      <c r="C1" s="1553"/>
      <c r="D1" s="1553"/>
      <c r="E1" s="1039"/>
      <c r="F1" s="1554" t="s">
        <v>251</v>
      </c>
      <c r="G1" s="1554"/>
      <c r="H1" s="1039"/>
      <c r="K1" s="1010"/>
      <c r="L1" s="1010"/>
    </row>
    <row r="2" spans="1:26" ht="12.75" customHeight="1">
      <c r="A2" s="1039"/>
      <c r="B2" s="1039"/>
      <c r="C2" s="1039"/>
      <c r="D2" s="1039"/>
      <c r="E2" s="1039"/>
      <c r="F2" s="1039"/>
      <c r="G2" s="1039"/>
      <c r="H2" s="1039"/>
      <c r="K2" s="1010"/>
      <c r="L2" s="1010"/>
    </row>
    <row r="3" spans="1:26">
      <c r="A3" s="1552" t="s">
        <v>936</v>
      </c>
      <c r="B3" s="1552"/>
      <c r="C3" s="1552"/>
      <c r="D3" s="1552"/>
      <c r="E3" s="1552"/>
      <c r="F3" s="1038"/>
      <c r="G3" s="1038"/>
      <c r="H3" s="1038"/>
    </row>
    <row r="4" spans="1:26" ht="15" customHeight="1">
      <c r="A4" s="1070"/>
    </row>
    <row r="5" spans="1:26">
      <c r="A5" s="1133"/>
      <c r="B5" s="1133" t="s">
        <v>925</v>
      </c>
      <c r="C5" s="1132" t="s">
        <v>928</v>
      </c>
      <c r="D5" s="1076"/>
      <c r="E5" s="1076"/>
      <c r="F5" s="1076"/>
      <c r="G5" s="1076"/>
      <c r="H5" s="1076"/>
      <c r="I5" s="1076"/>
      <c r="J5" s="1076"/>
      <c r="K5" s="1076"/>
      <c r="L5" s="1076"/>
    </row>
    <row r="6" spans="1:26">
      <c r="A6" s="1122">
        <v>1</v>
      </c>
      <c r="B6" s="1129" t="s">
        <v>930</v>
      </c>
      <c r="C6" s="1130">
        <v>16000</v>
      </c>
      <c r="D6" s="1076"/>
      <c r="E6" s="1131"/>
      <c r="F6" s="1131"/>
      <c r="G6" s="1128" t="s">
        <v>935</v>
      </c>
      <c r="H6" s="1128">
        <v>10000</v>
      </c>
      <c r="I6" s="1076"/>
      <c r="J6" s="1076"/>
      <c r="K6" s="1076"/>
      <c r="L6" s="1076"/>
    </row>
    <row r="7" spans="1:26">
      <c r="A7" s="1122">
        <v>2</v>
      </c>
      <c r="B7" s="1121" t="s">
        <v>932</v>
      </c>
      <c r="C7" s="1130">
        <v>14000</v>
      </c>
      <c r="D7" s="1076"/>
      <c r="E7" s="1122"/>
      <c r="F7" s="1129"/>
      <c r="G7" s="1128" t="s">
        <v>931</v>
      </c>
      <c r="H7" s="1128">
        <v>10000</v>
      </c>
      <c r="I7" s="1076"/>
      <c r="J7" s="1076"/>
      <c r="K7" s="1076"/>
      <c r="L7" s="1076"/>
    </row>
    <row r="8" spans="1:26">
      <c r="A8" s="1122">
        <v>3</v>
      </c>
      <c r="B8" s="1121" t="s">
        <v>934</v>
      </c>
      <c r="C8" s="1130">
        <v>12000</v>
      </c>
      <c r="D8" s="1076"/>
      <c r="E8" s="1122"/>
      <c r="F8" s="1121"/>
      <c r="G8" s="1128" t="s">
        <v>934</v>
      </c>
      <c r="H8" s="1128">
        <v>12000</v>
      </c>
      <c r="I8" s="1076"/>
      <c r="J8" s="1076"/>
      <c r="K8" s="1076"/>
      <c r="L8" s="1076"/>
    </row>
    <row r="9" spans="1:26">
      <c r="A9" s="1122">
        <v>4</v>
      </c>
      <c r="B9" s="1121" t="s">
        <v>933</v>
      </c>
      <c r="C9" s="1130">
        <v>10000</v>
      </c>
      <c r="D9" s="1076"/>
      <c r="E9" s="1122"/>
      <c r="F9" s="1129"/>
      <c r="G9" s="1128" t="s">
        <v>932</v>
      </c>
      <c r="H9" s="1128">
        <v>14000</v>
      </c>
      <c r="I9" s="1076"/>
      <c r="J9" s="1076"/>
      <c r="K9" s="1076"/>
      <c r="L9" s="1076"/>
    </row>
    <row r="10" spans="1:26">
      <c r="A10" s="1127">
        <v>5</v>
      </c>
      <c r="B10" s="1126" t="s">
        <v>931</v>
      </c>
      <c r="C10" s="1125">
        <v>10000</v>
      </c>
      <c r="D10" s="1076"/>
      <c r="E10" s="1122"/>
      <c r="F10" s="1121"/>
      <c r="G10" s="1124" t="s">
        <v>930</v>
      </c>
      <c r="H10" s="1123">
        <v>16000</v>
      </c>
      <c r="I10" s="1076"/>
      <c r="J10" s="1076"/>
      <c r="K10" s="1076"/>
      <c r="L10" s="1076"/>
    </row>
    <row r="11" spans="1:26">
      <c r="A11" s="1076"/>
      <c r="B11" s="1076"/>
      <c r="C11" s="1076"/>
      <c r="D11" s="1076"/>
      <c r="E11" s="1122"/>
      <c r="F11" s="1121"/>
      <c r="G11" s="1120"/>
      <c r="H11" s="1120"/>
      <c r="I11" s="1076"/>
      <c r="J11" s="1076"/>
      <c r="K11" s="1076"/>
      <c r="L11" s="1076"/>
    </row>
    <row r="13" spans="1:26" ht="10.5" customHeight="1">
      <c r="A13" s="1575" t="s">
        <v>905</v>
      </c>
      <c r="B13" s="1575"/>
      <c r="C13" s="1575"/>
      <c r="D13" s="1119"/>
      <c r="E13" s="1119"/>
      <c r="F13" s="1119"/>
      <c r="G13" s="1119"/>
      <c r="H13" s="1119"/>
      <c r="I13" s="1119"/>
      <c r="J13" s="1119"/>
      <c r="K13" s="1119"/>
      <c r="L13" s="1119"/>
      <c r="M13" s="1119"/>
      <c r="N13" s="1119"/>
      <c r="O13" s="1119"/>
      <c r="P13" s="1119"/>
      <c r="Q13" s="1119"/>
      <c r="R13" s="1119"/>
      <c r="S13" s="1119"/>
      <c r="T13" s="1119"/>
      <c r="U13" s="1119"/>
      <c r="V13" s="1119"/>
      <c r="W13" s="1119"/>
      <c r="X13" s="1119"/>
      <c r="Y13" s="1119"/>
      <c r="Z13" s="1119"/>
    </row>
    <row r="14" spans="1:26">
      <c r="A14" s="1571"/>
      <c r="B14" s="1571"/>
      <c r="C14" s="1571"/>
      <c r="D14" s="1571"/>
      <c r="E14" s="1571"/>
      <c r="F14" s="1571"/>
      <c r="G14" s="1571"/>
      <c r="H14" s="1571"/>
      <c r="I14" s="1571"/>
      <c r="J14" s="1571"/>
      <c r="K14" s="1571"/>
      <c r="L14" s="1571"/>
      <c r="M14" s="1571"/>
      <c r="N14" s="1571"/>
      <c r="O14" s="1571"/>
      <c r="P14" s="1571"/>
      <c r="Q14" s="1571"/>
      <c r="R14" s="1571"/>
      <c r="S14" s="1571"/>
      <c r="T14" s="1571"/>
      <c r="U14" s="1571"/>
      <c r="V14" s="1571"/>
      <c r="W14" s="1571"/>
      <c r="X14" s="1571"/>
      <c r="Y14" s="1571"/>
      <c r="Z14" s="1571"/>
    </row>
    <row r="15" spans="1:26">
      <c r="A15" s="1575" t="s">
        <v>904</v>
      </c>
      <c r="B15" s="1575"/>
      <c r="C15" s="1575"/>
      <c r="D15" s="1119"/>
      <c r="E15" s="1119"/>
      <c r="F15" s="1119"/>
      <c r="G15" s="1119"/>
      <c r="H15" s="1119"/>
      <c r="I15" s="1119"/>
      <c r="J15" s="1119"/>
      <c r="K15" s="1119"/>
      <c r="L15" s="1119"/>
      <c r="M15" s="1119"/>
      <c r="N15" s="1119"/>
      <c r="O15" s="1119"/>
      <c r="P15" s="1119"/>
      <c r="Q15" s="1119"/>
      <c r="R15" s="1119"/>
      <c r="S15" s="1119"/>
      <c r="T15" s="1119"/>
      <c r="U15" s="1119"/>
      <c r="V15" s="1119"/>
      <c r="W15" s="1119"/>
      <c r="X15" s="1119"/>
      <c r="Y15" s="1119"/>
      <c r="Z15" s="1119"/>
    </row>
    <row r="16" spans="1:26">
      <c r="A16" s="1571" t="s">
        <v>903</v>
      </c>
      <c r="B16" s="1571"/>
      <c r="C16" s="1571"/>
      <c r="D16" s="1571"/>
      <c r="E16" s="1571"/>
      <c r="F16" s="1571"/>
      <c r="G16" s="1571"/>
      <c r="H16" s="1571"/>
      <c r="I16" s="1571"/>
      <c r="J16" s="1571"/>
      <c r="K16" s="1571"/>
      <c r="L16" s="1571"/>
      <c r="M16" s="1571"/>
      <c r="N16" s="1571"/>
      <c r="O16" s="1571"/>
      <c r="P16" s="1571"/>
      <c r="Q16" s="1571"/>
      <c r="R16" s="1571"/>
      <c r="S16" s="1571"/>
      <c r="T16" s="1571"/>
      <c r="U16" s="1571"/>
      <c r="V16" s="1571"/>
      <c r="W16" s="1571"/>
      <c r="X16" s="1571"/>
      <c r="Y16" s="1571"/>
      <c r="Z16" s="1571"/>
    </row>
    <row r="17" spans="1:26">
      <c r="A17" s="1571" t="s">
        <v>902</v>
      </c>
      <c r="B17" s="1571"/>
      <c r="C17" s="1571"/>
      <c r="D17" s="1571"/>
      <c r="E17" s="1571"/>
      <c r="F17" s="1571"/>
      <c r="G17" s="1571"/>
      <c r="H17" s="1571"/>
      <c r="I17" s="1571"/>
      <c r="J17" s="1571"/>
      <c r="K17" s="1571"/>
      <c r="L17" s="1571"/>
      <c r="M17" s="1571"/>
      <c r="N17" s="1571"/>
      <c r="O17" s="1571"/>
      <c r="P17" s="1571"/>
      <c r="Q17" s="1571"/>
      <c r="R17" s="1571"/>
      <c r="S17" s="1571"/>
      <c r="T17" s="1571"/>
      <c r="U17" s="1571"/>
      <c r="V17" s="1571"/>
      <c r="W17" s="1571"/>
      <c r="X17" s="1571"/>
      <c r="Y17" s="1571"/>
      <c r="Z17" s="1571"/>
    </row>
    <row r="18" spans="1:26">
      <c r="A18" s="1571" t="s">
        <v>901</v>
      </c>
      <c r="B18" s="1571"/>
      <c r="C18" s="1571"/>
      <c r="D18" s="1571"/>
      <c r="E18" s="1571"/>
      <c r="F18" s="1571"/>
      <c r="G18" s="1571"/>
      <c r="H18" s="1571"/>
      <c r="I18" s="1571"/>
      <c r="J18" s="1571"/>
      <c r="K18" s="1571"/>
      <c r="L18" s="1571"/>
      <c r="M18" s="1571"/>
      <c r="N18" s="1571"/>
      <c r="O18" s="1571"/>
      <c r="P18" s="1571"/>
      <c r="Q18" s="1571"/>
      <c r="R18" s="1571"/>
      <c r="S18" s="1571"/>
      <c r="T18" s="1571"/>
      <c r="U18" s="1571"/>
      <c r="V18" s="1571"/>
      <c r="W18" s="1571"/>
      <c r="X18" s="1571"/>
      <c r="Y18" s="1571"/>
      <c r="Z18" s="1571"/>
    </row>
    <row r="19" spans="1:26">
      <c r="A19" s="1571" t="s">
        <v>900</v>
      </c>
      <c r="B19" s="1571"/>
      <c r="C19" s="1571"/>
      <c r="D19" s="1571"/>
      <c r="E19" s="1571"/>
      <c r="F19" s="1571"/>
      <c r="G19" s="1571"/>
      <c r="H19" s="1571"/>
      <c r="I19" s="1571"/>
      <c r="J19" s="1571"/>
      <c r="K19" s="1571"/>
      <c r="L19" s="1571"/>
      <c r="M19" s="1571"/>
      <c r="N19" s="1571"/>
      <c r="O19" s="1571"/>
      <c r="P19" s="1571"/>
      <c r="Q19" s="1571"/>
      <c r="R19" s="1571"/>
      <c r="S19" s="1571"/>
      <c r="T19" s="1571"/>
      <c r="U19" s="1571"/>
      <c r="V19" s="1571"/>
      <c r="W19" s="1571"/>
      <c r="X19" s="1571"/>
      <c r="Y19" s="1571"/>
      <c r="Z19" s="1571"/>
    </row>
    <row r="20" spans="1:26">
      <c r="A20" s="1571" t="s">
        <v>899</v>
      </c>
      <c r="B20" s="1571"/>
      <c r="C20" s="1571"/>
      <c r="D20" s="1571"/>
      <c r="E20" s="1571"/>
      <c r="F20" s="1571"/>
      <c r="G20" s="1571"/>
      <c r="H20" s="1571"/>
      <c r="I20" s="1571"/>
      <c r="J20" s="1571"/>
      <c r="K20" s="1571"/>
      <c r="L20" s="1571"/>
      <c r="M20" s="1571"/>
      <c r="N20" s="1571"/>
      <c r="O20" s="1571"/>
      <c r="P20" s="1571"/>
      <c r="Q20" s="1571"/>
      <c r="R20" s="1571"/>
      <c r="S20" s="1571"/>
      <c r="T20" s="1571"/>
      <c r="U20" s="1571"/>
      <c r="V20" s="1571"/>
      <c r="W20" s="1571"/>
      <c r="X20" s="1571"/>
      <c r="Y20" s="1571"/>
      <c r="Z20" s="1571"/>
    </row>
    <row r="21" spans="1:26">
      <c r="A21" s="1089"/>
      <c r="B21" s="1089"/>
      <c r="C21" s="1089"/>
      <c r="D21" s="1089"/>
      <c r="E21" s="1089"/>
      <c r="F21" s="1089"/>
      <c r="G21" s="1089"/>
      <c r="H21" s="1089"/>
      <c r="I21" s="1089"/>
      <c r="J21" s="1089"/>
      <c r="K21" s="1089"/>
      <c r="L21" s="1089"/>
      <c r="M21" s="1089"/>
      <c r="N21" s="1089"/>
      <c r="O21" s="1089"/>
      <c r="P21" s="1089"/>
      <c r="Q21" s="1089"/>
      <c r="R21" s="1089"/>
      <c r="S21" s="1089"/>
      <c r="T21" s="1089"/>
      <c r="U21" s="1089"/>
      <c r="V21" s="1089"/>
      <c r="W21" s="1089"/>
      <c r="X21" s="1089"/>
      <c r="Y21" s="1089"/>
      <c r="Z21" s="1089"/>
    </row>
    <row r="22" spans="1:26">
      <c r="A22" s="1574" t="s">
        <v>11</v>
      </c>
      <c r="B22" s="1574"/>
      <c r="C22" s="1119"/>
      <c r="D22" s="1119"/>
      <c r="E22" s="1119"/>
      <c r="F22" s="1119"/>
      <c r="G22" s="1119"/>
      <c r="H22" s="1119"/>
      <c r="I22" s="1119"/>
      <c r="J22" s="1119"/>
      <c r="K22" s="1119"/>
      <c r="L22" s="1119"/>
      <c r="M22" s="1119"/>
      <c r="N22" s="1119"/>
      <c r="O22" s="1119"/>
      <c r="P22" s="1119"/>
      <c r="Q22" s="1119"/>
      <c r="R22" s="1119"/>
      <c r="S22" s="1119"/>
      <c r="T22" s="1119"/>
      <c r="U22" s="1119"/>
      <c r="V22" s="1119"/>
      <c r="W22" s="1119"/>
      <c r="X22" s="1119"/>
      <c r="Y22" s="1119"/>
      <c r="Z22" s="1119"/>
    </row>
    <row r="23" spans="1:26" ht="12.75" customHeight="1">
      <c r="A23" s="1573" t="s">
        <v>1077</v>
      </c>
      <c r="B23" s="1573"/>
      <c r="C23" s="1573"/>
      <c r="D23" s="1573"/>
      <c r="E23" s="1573"/>
      <c r="F23" s="1573"/>
      <c r="G23" s="1573"/>
      <c r="H23" s="1573"/>
      <c r="I23" s="1573"/>
      <c r="J23" s="1573"/>
      <c r="K23" s="1573"/>
      <c r="L23" s="1573"/>
      <c r="M23" s="1573"/>
      <c r="N23" s="1114"/>
      <c r="O23" s="1114"/>
      <c r="P23" s="1114"/>
      <c r="Q23" s="1114"/>
      <c r="R23" s="1114"/>
      <c r="S23" s="1114"/>
      <c r="T23" s="1114"/>
      <c r="U23" s="1114"/>
      <c r="V23" s="1114"/>
      <c r="W23" s="1114"/>
      <c r="X23" s="1114"/>
      <c r="Y23" s="1114"/>
      <c r="Z23" s="1114"/>
    </row>
    <row r="24" spans="1:26" ht="12.75" customHeight="1">
      <c r="A24" s="1573"/>
      <c r="B24" s="1573"/>
      <c r="C24" s="1573"/>
      <c r="D24" s="1573"/>
      <c r="E24" s="1573"/>
      <c r="F24" s="1573"/>
      <c r="G24" s="1573"/>
      <c r="H24" s="1573"/>
      <c r="I24" s="1573"/>
      <c r="J24" s="1573"/>
      <c r="K24" s="1573"/>
      <c r="L24" s="1573"/>
      <c r="M24" s="1573"/>
      <c r="N24" s="1114"/>
      <c r="O24" s="1114"/>
      <c r="P24" s="1114"/>
      <c r="Q24" s="1114"/>
      <c r="R24" s="1114"/>
      <c r="S24" s="1114"/>
      <c r="T24" s="1114"/>
      <c r="U24" s="1114"/>
      <c r="V24" s="1114"/>
      <c r="W24" s="1114"/>
      <c r="X24" s="1114"/>
      <c r="Y24" s="1114"/>
      <c r="Z24" s="1114"/>
    </row>
    <row r="25" spans="1:26">
      <c r="A25" s="1573"/>
      <c r="B25" s="1573"/>
      <c r="C25" s="1573"/>
      <c r="D25" s="1573"/>
      <c r="E25" s="1573"/>
      <c r="F25" s="1573"/>
      <c r="G25" s="1573"/>
      <c r="H25" s="1573"/>
      <c r="I25" s="1573"/>
      <c r="J25" s="1573"/>
      <c r="K25" s="1573"/>
      <c r="L25" s="1573"/>
      <c r="M25" s="1573"/>
      <c r="N25" s="1114"/>
      <c r="O25" s="1114"/>
      <c r="P25" s="1114"/>
      <c r="Q25" s="1114"/>
      <c r="R25" s="1114"/>
      <c r="S25" s="1114"/>
      <c r="T25" s="1114"/>
      <c r="U25" s="1114"/>
      <c r="V25" s="1114"/>
      <c r="W25" s="1114"/>
      <c r="X25" s="1114"/>
      <c r="Y25" s="1114"/>
      <c r="Z25" s="1114"/>
    </row>
    <row r="26" spans="1:26" ht="7.5" customHeight="1">
      <c r="A26" s="1573"/>
      <c r="B26" s="1573"/>
      <c r="C26" s="1573"/>
      <c r="D26" s="1573"/>
      <c r="E26" s="1573"/>
      <c r="F26" s="1573"/>
      <c r="G26" s="1573"/>
      <c r="H26" s="1573"/>
      <c r="I26" s="1573"/>
      <c r="J26" s="1573"/>
      <c r="K26" s="1573"/>
      <c r="L26" s="1573"/>
      <c r="M26" s="1573"/>
      <c r="N26" s="1197"/>
      <c r="O26" s="1197"/>
      <c r="P26" s="1197"/>
      <c r="Q26" s="1197"/>
      <c r="R26" s="1197"/>
      <c r="S26" s="1197"/>
      <c r="T26" s="1197"/>
      <c r="U26" s="1197"/>
      <c r="V26" s="1197"/>
      <c r="W26" s="1197"/>
      <c r="X26" s="1197"/>
      <c r="Y26" s="1197"/>
      <c r="Z26" s="1197"/>
    </row>
    <row r="27" spans="1:26" s="1113" customFormat="1" ht="10.5" customHeight="1">
      <c r="A27" s="1572" t="s">
        <v>898</v>
      </c>
      <c r="B27" s="1572"/>
      <c r="C27" s="1198"/>
      <c r="D27" s="1198"/>
      <c r="E27" s="1198"/>
      <c r="F27" s="1198"/>
      <c r="G27" s="1198"/>
      <c r="H27" s="1198"/>
      <c r="I27" s="1198"/>
      <c r="J27" s="1198"/>
      <c r="K27" s="1198"/>
      <c r="L27" s="1198"/>
      <c r="M27" s="1198"/>
      <c r="N27" s="1198"/>
      <c r="O27" s="1198"/>
      <c r="P27" s="1198"/>
      <c r="Q27" s="1198"/>
      <c r="R27" s="1198"/>
      <c r="S27" s="1198"/>
      <c r="T27" s="1198"/>
      <c r="U27" s="1198"/>
      <c r="V27" s="1198"/>
      <c r="W27" s="1198"/>
      <c r="X27" s="1198"/>
      <c r="Y27" s="1198"/>
      <c r="Z27" s="1198"/>
    </row>
    <row r="28" spans="1:26" ht="10.5" customHeight="1">
      <c r="A28" s="1572" t="s">
        <v>897</v>
      </c>
      <c r="B28" s="1572"/>
      <c r="C28" s="1572"/>
      <c r="D28" s="1572"/>
      <c r="E28" s="1089"/>
      <c r="F28" s="1089"/>
      <c r="G28" s="1089"/>
      <c r="H28" s="1089"/>
      <c r="I28" s="1089"/>
      <c r="J28" s="1089"/>
      <c r="K28" s="1089"/>
      <c r="L28" s="1089"/>
      <c r="M28" s="1089"/>
      <c r="N28" s="1089"/>
      <c r="O28" s="1089"/>
      <c r="P28" s="1089"/>
      <c r="Q28" s="1089"/>
      <c r="R28" s="1089"/>
      <c r="S28" s="1089"/>
      <c r="T28" s="1089"/>
      <c r="U28" s="1089"/>
      <c r="V28" s="1089"/>
      <c r="W28" s="1089"/>
      <c r="X28" s="1089"/>
      <c r="Y28" s="1089"/>
      <c r="Z28" s="1089"/>
    </row>
    <row r="29" spans="1:26" ht="10.5" customHeight="1">
      <c r="A29" s="1572" t="s">
        <v>896</v>
      </c>
      <c r="B29" s="1572"/>
      <c r="C29" s="1572"/>
      <c r="D29" s="1572"/>
      <c r="E29" s="1572"/>
      <c r="F29" s="1572"/>
      <c r="G29" s="1572"/>
      <c r="H29" s="1572"/>
      <c r="I29" s="1572"/>
      <c r="J29" s="1089"/>
      <c r="K29" s="1089"/>
      <c r="L29" s="1089"/>
      <c r="M29" s="1089"/>
      <c r="N29" s="1089"/>
      <c r="O29" s="1089"/>
      <c r="P29" s="1089"/>
      <c r="Q29" s="1089"/>
      <c r="R29" s="1089"/>
      <c r="S29" s="1089"/>
      <c r="T29" s="1089"/>
      <c r="U29" s="1089"/>
      <c r="V29" s="1089"/>
      <c r="W29" s="1089"/>
      <c r="X29" s="1089"/>
      <c r="Y29" s="1089"/>
      <c r="Z29" s="1089"/>
    </row>
    <row r="30" spans="1:26" ht="12.75" customHeight="1">
      <c r="A30" s="1572" t="s">
        <v>895</v>
      </c>
      <c r="B30" s="1572"/>
      <c r="C30" s="1572"/>
      <c r="D30" s="1572"/>
      <c r="E30" s="1572"/>
      <c r="F30" s="1572"/>
      <c r="G30" s="1572"/>
      <c r="H30" s="1572"/>
      <c r="I30" s="1572"/>
      <c r="J30" s="1572"/>
      <c r="K30" s="1572"/>
      <c r="L30" s="1572"/>
      <c r="M30" s="1572"/>
      <c r="N30" s="1119"/>
      <c r="O30" s="1119"/>
      <c r="P30" s="1119"/>
      <c r="Q30" s="1119"/>
      <c r="R30" s="1119"/>
      <c r="S30" s="1119"/>
      <c r="T30" s="1119"/>
      <c r="U30" s="1119"/>
      <c r="V30" s="1119"/>
      <c r="W30" s="1119"/>
      <c r="X30" s="1119"/>
      <c r="Y30" s="1119"/>
      <c r="Z30" s="1119"/>
    </row>
    <row r="31" spans="1:26" ht="10.5" customHeight="1">
      <c r="A31" s="1572"/>
      <c r="B31" s="1572"/>
      <c r="C31" s="1572"/>
      <c r="D31" s="1572"/>
      <c r="E31" s="1572"/>
      <c r="F31" s="1572"/>
      <c r="G31" s="1572"/>
      <c r="H31" s="1572"/>
      <c r="I31" s="1572"/>
      <c r="J31" s="1572"/>
      <c r="K31" s="1572"/>
      <c r="L31" s="1572"/>
      <c r="M31" s="1572"/>
      <c r="N31" s="1089"/>
      <c r="O31" s="1089"/>
      <c r="P31" s="1089"/>
      <c r="Q31" s="1089"/>
      <c r="R31" s="1089"/>
      <c r="S31" s="1089"/>
      <c r="T31" s="1089"/>
      <c r="U31" s="1089"/>
      <c r="V31" s="1089"/>
      <c r="W31" s="1089"/>
      <c r="X31" s="1089"/>
      <c r="Y31" s="1089"/>
      <c r="Z31" s="1089"/>
    </row>
    <row r="32" spans="1:26" ht="10.5" customHeight="1">
      <c r="A32" s="1572" t="s">
        <v>894</v>
      </c>
      <c r="B32" s="1572"/>
      <c r="C32" s="1572"/>
      <c r="D32" s="1572"/>
      <c r="E32" s="1572"/>
      <c r="F32" s="1572"/>
      <c r="G32" s="1089"/>
      <c r="H32" s="1089"/>
      <c r="I32" s="1089"/>
      <c r="J32" s="1089"/>
      <c r="K32" s="1089"/>
      <c r="L32" s="1089"/>
      <c r="M32" s="1089"/>
      <c r="N32" s="1089"/>
      <c r="O32" s="1089"/>
      <c r="P32" s="1089"/>
      <c r="Q32" s="1089"/>
      <c r="R32" s="1089"/>
      <c r="S32" s="1089"/>
      <c r="T32" s="1089"/>
      <c r="U32" s="1089"/>
      <c r="V32" s="1089"/>
      <c r="W32" s="1089"/>
      <c r="X32" s="1089"/>
      <c r="Y32" s="1089"/>
      <c r="Z32" s="1089"/>
    </row>
    <row r="33" spans="1:26">
      <c r="A33" s="1571"/>
      <c r="B33" s="1571"/>
      <c r="C33" s="1571"/>
      <c r="D33" s="1571"/>
      <c r="E33" s="1571"/>
      <c r="F33" s="1571"/>
      <c r="G33" s="1571"/>
      <c r="H33" s="1571"/>
      <c r="I33" s="1571"/>
      <c r="J33" s="1571"/>
      <c r="K33" s="1571"/>
      <c r="L33" s="1571"/>
      <c r="M33" s="1571"/>
      <c r="N33" s="1571"/>
      <c r="O33" s="1571"/>
      <c r="P33" s="1571"/>
      <c r="Q33" s="1571"/>
      <c r="R33" s="1571"/>
      <c r="S33" s="1571"/>
      <c r="T33" s="1571"/>
      <c r="U33" s="1571"/>
      <c r="V33" s="1571"/>
      <c r="W33" s="1571"/>
      <c r="X33" s="1571"/>
      <c r="Y33" s="1571"/>
      <c r="Z33" s="1571"/>
    </row>
    <row r="34" spans="1:26" ht="10.5" customHeight="1">
      <c r="A34" s="1571" t="s">
        <v>155</v>
      </c>
      <c r="B34" s="1571"/>
      <c r="C34" s="1089"/>
      <c r="D34" s="1089"/>
      <c r="E34" s="1089"/>
      <c r="F34" s="1089"/>
      <c r="G34" s="1089"/>
      <c r="H34" s="1089"/>
      <c r="I34" s="1089"/>
      <c r="J34" s="1089"/>
      <c r="K34" s="1089"/>
      <c r="L34" s="1089"/>
      <c r="M34" s="1089"/>
      <c r="N34" s="1089"/>
      <c r="O34" s="1089"/>
      <c r="P34" s="1089"/>
      <c r="Q34" s="1089"/>
      <c r="R34" s="1089"/>
      <c r="S34" s="1089"/>
      <c r="T34" s="1089"/>
      <c r="U34" s="1089"/>
      <c r="V34" s="1089"/>
      <c r="W34" s="1089"/>
      <c r="X34" s="1089"/>
      <c r="Y34" s="1089"/>
      <c r="Z34" s="1089"/>
    </row>
  </sheetData>
  <mergeCells count="20">
    <mergeCell ref="A14:Z14"/>
    <mergeCell ref="A1:D1"/>
    <mergeCell ref="F1:G1"/>
    <mergeCell ref="A3:E3"/>
    <mergeCell ref="A13:C13"/>
    <mergeCell ref="A15:C15"/>
    <mergeCell ref="A34:B34"/>
    <mergeCell ref="A32:F32"/>
    <mergeCell ref="A33:Z33"/>
    <mergeCell ref="A27:B27"/>
    <mergeCell ref="A28:D28"/>
    <mergeCell ref="A29:I29"/>
    <mergeCell ref="A30:M31"/>
    <mergeCell ref="A23:M26"/>
    <mergeCell ref="A22:B22"/>
    <mergeCell ref="A16:Z16"/>
    <mergeCell ref="A17:Z17"/>
    <mergeCell ref="A18:Z18"/>
    <mergeCell ref="A19:Z19"/>
    <mergeCell ref="A20:Z20"/>
  </mergeCells>
  <hyperlinks>
    <hyperlink ref="F1:G1" location="Contents!A1" display="back to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workbookViewId="0">
      <selection sqref="A1:F1"/>
    </sheetView>
  </sheetViews>
  <sheetFormatPr defaultRowHeight="12.75"/>
  <cols>
    <col min="1" max="1" width="5.28515625" style="1013" customWidth="1"/>
    <col min="2" max="2" width="9.140625" style="1013"/>
    <col min="3" max="3" width="9.7109375" style="1013" customWidth="1"/>
    <col min="4" max="16384" width="9.140625" style="1013"/>
  </cols>
  <sheetData>
    <row r="1" spans="1:14" ht="18" customHeight="1">
      <c r="A1" s="1553" t="s">
        <v>857</v>
      </c>
      <c r="B1" s="1553"/>
      <c r="C1" s="1553"/>
      <c r="D1" s="1553"/>
      <c r="E1" s="1553"/>
      <c r="F1" s="1553"/>
      <c r="G1" s="1039"/>
      <c r="H1" s="1554" t="s">
        <v>251</v>
      </c>
      <c r="I1" s="1554"/>
      <c r="J1" s="1039"/>
      <c r="M1" s="1010"/>
      <c r="N1" s="1010"/>
    </row>
    <row r="2" spans="1:14" ht="12.75" customHeight="1">
      <c r="A2" s="1039"/>
      <c r="B2" s="1039"/>
      <c r="C2" s="1039"/>
      <c r="D2" s="1039"/>
      <c r="E2" s="1039"/>
      <c r="F2" s="1039"/>
      <c r="G2" s="1039"/>
      <c r="H2" s="1039"/>
      <c r="I2" s="1039"/>
      <c r="J2" s="1039"/>
      <c r="M2" s="1010"/>
      <c r="N2" s="1010"/>
    </row>
    <row r="3" spans="1:14">
      <c r="A3" s="1585" t="s">
        <v>940</v>
      </c>
      <c r="B3" s="1585"/>
      <c r="C3" s="1585"/>
      <c r="D3" s="1585"/>
      <c r="E3" s="1585"/>
      <c r="F3" s="1585"/>
      <c r="G3" s="1143"/>
      <c r="H3" s="1143"/>
      <c r="I3" s="1143"/>
      <c r="J3" s="1143"/>
    </row>
    <row r="4" spans="1:14" ht="15" customHeight="1">
      <c r="A4" s="1142"/>
      <c r="B4" s="1142"/>
      <c r="C4" s="1142"/>
      <c r="D4" s="1142"/>
      <c r="E4" s="1142"/>
      <c r="F4" s="1142"/>
      <c r="G4" s="1142"/>
      <c r="H4" s="1142"/>
      <c r="I4" s="1142"/>
      <c r="J4" s="1142"/>
    </row>
    <row r="5" spans="1:14" ht="25.5">
      <c r="A5" s="1051"/>
      <c r="B5" s="1051" t="s">
        <v>5</v>
      </c>
      <c r="C5" s="1141" t="s">
        <v>939</v>
      </c>
      <c r="E5" s="1140"/>
      <c r="F5" s="1043"/>
      <c r="G5" s="1043"/>
      <c r="H5" s="1043"/>
      <c r="I5" s="1043"/>
    </row>
    <row r="6" spans="1:14">
      <c r="A6" s="1581" t="s">
        <v>938</v>
      </c>
      <c r="B6" s="1013" t="s">
        <v>25</v>
      </c>
      <c r="C6" s="1040">
        <v>6300</v>
      </c>
      <c r="D6" s="1022"/>
      <c r="E6" s="1134"/>
      <c r="F6" s="1074"/>
      <c r="G6" s="1043"/>
      <c r="H6" s="1043"/>
    </row>
    <row r="7" spans="1:14">
      <c r="A7" s="1581"/>
      <c r="B7" s="1013" t="s">
        <v>26</v>
      </c>
      <c r="C7" s="1040">
        <v>5600</v>
      </c>
      <c r="D7" s="1022"/>
      <c r="E7" s="1134"/>
      <c r="F7" s="1074"/>
    </row>
    <row r="8" spans="1:14">
      <c r="A8" s="1581"/>
      <c r="B8" s="1013" t="s">
        <v>27</v>
      </c>
      <c r="C8" s="1040">
        <v>18600</v>
      </c>
      <c r="D8" s="1022"/>
      <c r="E8" s="1134"/>
      <c r="F8" s="1074"/>
    </row>
    <row r="9" spans="1:14">
      <c r="A9" s="1581"/>
      <c r="B9" s="1013" t="s">
        <v>28</v>
      </c>
      <c r="C9" s="1040">
        <v>25300</v>
      </c>
      <c r="D9" s="1022"/>
      <c r="E9" s="1134"/>
      <c r="F9" s="1074"/>
    </row>
    <row r="10" spans="1:14">
      <c r="A10" s="1581"/>
      <c r="B10" s="1013" t="s">
        <v>29</v>
      </c>
      <c r="C10" s="1040">
        <v>18800</v>
      </c>
      <c r="D10" s="1022"/>
      <c r="E10" s="1134"/>
      <c r="F10" s="1074"/>
    </row>
    <row r="11" spans="1:14">
      <c r="A11" s="1581"/>
      <c r="B11" s="1013" t="s">
        <v>30</v>
      </c>
      <c r="C11" s="1040">
        <v>33000</v>
      </c>
      <c r="D11" s="1022"/>
      <c r="E11" s="1134"/>
      <c r="F11" s="1074"/>
    </row>
    <row r="12" spans="1:14">
      <c r="A12" s="1581"/>
      <c r="B12" s="1013" t="s">
        <v>31</v>
      </c>
      <c r="C12" s="1040">
        <v>26400</v>
      </c>
      <c r="D12" s="1022"/>
      <c r="E12" s="1134"/>
      <c r="F12" s="1074"/>
    </row>
    <row r="13" spans="1:14">
      <c r="A13" s="1581"/>
      <c r="B13" s="1013" t="s">
        <v>32</v>
      </c>
      <c r="C13" s="1040">
        <v>24400</v>
      </c>
      <c r="D13" s="1022"/>
      <c r="E13" s="1134"/>
      <c r="F13" s="1074"/>
    </row>
    <row r="14" spans="1:14">
      <c r="A14" s="1581"/>
      <c r="B14" s="1013" t="s">
        <v>33</v>
      </c>
      <c r="C14" s="1040">
        <v>26100</v>
      </c>
      <c r="D14" s="1022"/>
      <c r="E14" s="1134"/>
      <c r="F14" s="1074"/>
    </row>
    <row r="15" spans="1:14">
      <c r="A15" s="1581"/>
      <c r="B15" s="1013" t="s">
        <v>34</v>
      </c>
      <c r="C15" s="1040">
        <v>30200</v>
      </c>
      <c r="D15" s="1022"/>
      <c r="E15" s="1134"/>
      <c r="F15" s="1074"/>
    </row>
    <row r="16" spans="1:14">
      <c r="A16" s="1581"/>
      <c r="B16" s="1013" t="s">
        <v>35</v>
      </c>
      <c r="C16" s="1040">
        <v>12700</v>
      </c>
      <c r="D16" s="1022"/>
      <c r="E16" s="1134"/>
      <c r="F16" s="1074"/>
    </row>
    <row r="17" spans="1:6">
      <c r="A17" s="1581"/>
      <c r="B17" s="1013" t="s">
        <v>36</v>
      </c>
      <c r="C17" s="1040">
        <v>10000</v>
      </c>
      <c r="D17" s="1022"/>
      <c r="E17" s="1134"/>
      <c r="F17" s="1074"/>
    </row>
    <row r="18" spans="1:6">
      <c r="A18" s="1581"/>
      <c r="B18" s="1013" t="s">
        <v>37</v>
      </c>
      <c r="C18" s="1040">
        <v>17600</v>
      </c>
      <c r="D18" s="1022"/>
      <c r="E18" s="1134"/>
      <c r="F18" s="1074"/>
    </row>
    <row r="19" spans="1:6">
      <c r="A19" s="1581"/>
      <c r="B19" s="1013" t="s">
        <v>38</v>
      </c>
      <c r="C19" s="1040">
        <v>28000</v>
      </c>
      <c r="D19" s="1022"/>
      <c r="E19" s="1134"/>
      <c r="F19" s="1074"/>
    </row>
    <row r="20" spans="1:6">
      <c r="A20" s="1581"/>
      <c r="B20" s="1013" t="s">
        <v>39</v>
      </c>
      <c r="C20" s="1040">
        <v>31700</v>
      </c>
      <c r="D20" s="1139"/>
      <c r="E20" s="1134"/>
      <c r="F20" s="1074"/>
    </row>
    <row r="21" spans="1:6">
      <c r="A21" s="1582"/>
      <c r="B21" s="1138" t="s">
        <v>40</v>
      </c>
      <c r="C21" s="1137">
        <v>23900</v>
      </c>
      <c r="D21" s="1136"/>
      <c r="E21" s="1134"/>
      <c r="F21" s="1074"/>
    </row>
    <row r="22" spans="1:6">
      <c r="A22" s="1583" t="s">
        <v>18</v>
      </c>
      <c r="B22" s="1013" t="s">
        <v>41</v>
      </c>
      <c r="C22" s="1040">
        <v>23500</v>
      </c>
      <c r="D22" s="1135"/>
      <c r="E22" s="1134"/>
      <c r="F22" s="1074"/>
    </row>
    <row r="23" spans="1:6">
      <c r="A23" s="1581"/>
      <c r="B23" s="1013" t="s">
        <v>42</v>
      </c>
      <c r="C23" s="1040">
        <v>21500</v>
      </c>
      <c r="D23" s="1135"/>
      <c r="E23" s="1134"/>
      <c r="F23" s="1074"/>
    </row>
    <row r="24" spans="1:6">
      <c r="A24" s="1581"/>
      <c r="B24" s="1013" t="s">
        <v>43</v>
      </c>
      <c r="C24" s="1040">
        <v>20400</v>
      </c>
      <c r="D24" s="1135"/>
      <c r="E24" s="1134"/>
      <c r="F24" s="1074"/>
    </row>
    <row r="25" spans="1:6">
      <c r="A25" s="1581"/>
      <c r="B25" s="1013" t="s">
        <v>44</v>
      </c>
      <c r="C25" s="1040">
        <v>18000</v>
      </c>
      <c r="D25" s="1135"/>
      <c r="E25" s="1134"/>
      <c r="F25" s="1074"/>
    </row>
    <row r="26" spans="1:6">
      <c r="A26" s="1581"/>
      <c r="B26" s="1013" t="s">
        <v>45</v>
      </c>
      <c r="C26" s="1040">
        <v>15500</v>
      </c>
      <c r="D26" s="1135"/>
      <c r="E26" s="1134"/>
      <c r="F26" s="1074"/>
    </row>
    <row r="27" spans="1:6">
      <c r="A27" s="1581"/>
      <c r="B27" s="1013" t="s">
        <v>46</v>
      </c>
      <c r="C27" s="1040">
        <v>14500</v>
      </c>
      <c r="D27" s="1135"/>
      <c r="E27" s="1134"/>
      <c r="F27" s="1074"/>
    </row>
    <row r="28" spans="1:6">
      <c r="A28" s="1581"/>
      <c r="B28" s="1013" t="s">
        <v>47</v>
      </c>
      <c r="C28" s="1040">
        <v>14600</v>
      </c>
      <c r="D28" s="1135"/>
      <c r="E28" s="1134"/>
      <c r="F28" s="1074"/>
    </row>
    <row r="29" spans="1:6">
      <c r="A29" s="1581"/>
      <c r="B29" s="1013" t="s">
        <v>48</v>
      </c>
      <c r="C29" s="1040">
        <v>14700</v>
      </c>
      <c r="D29" s="1135"/>
      <c r="E29" s="1134"/>
      <c r="F29" s="1074"/>
    </row>
    <row r="30" spans="1:6">
      <c r="A30" s="1581"/>
      <c r="B30" s="1013" t="s">
        <v>49</v>
      </c>
      <c r="C30" s="1040">
        <v>14800</v>
      </c>
      <c r="D30" s="1135"/>
      <c r="E30" s="1134"/>
      <c r="F30" s="1074"/>
    </row>
    <row r="31" spans="1:6">
      <c r="A31" s="1581"/>
      <c r="B31" s="1013" t="s">
        <v>50</v>
      </c>
      <c r="C31" s="1040">
        <v>14900</v>
      </c>
      <c r="D31" s="1135"/>
      <c r="E31" s="1134"/>
      <c r="F31" s="1074"/>
    </row>
    <row r="32" spans="1:6">
      <c r="A32" s="1581"/>
      <c r="B32" s="1013" t="s">
        <v>51</v>
      </c>
      <c r="C32" s="1040">
        <v>15000</v>
      </c>
      <c r="D32" s="1135"/>
      <c r="E32" s="1134"/>
      <c r="F32" s="1074"/>
    </row>
    <row r="33" spans="1:6" ht="12.75" customHeight="1">
      <c r="A33" s="1581"/>
      <c r="B33" s="1013" t="s">
        <v>52</v>
      </c>
      <c r="C33" s="1040">
        <v>15000</v>
      </c>
      <c r="D33" s="1135"/>
      <c r="E33" s="1134"/>
      <c r="F33" s="1074"/>
    </row>
    <row r="34" spans="1:6">
      <c r="A34" s="1581"/>
      <c r="B34" s="1013" t="s">
        <v>53</v>
      </c>
      <c r="C34" s="1040">
        <v>14900</v>
      </c>
      <c r="D34" s="1135"/>
      <c r="E34" s="1134"/>
      <c r="F34" s="1074"/>
    </row>
    <row r="35" spans="1:6">
      <c r="A35" s="1581"/>
      <c r="B35" s="1013" t="s">
        <v>54</v>
      </c>
      <c r="C35" s="1040">
        <v>14900</v>
      </c>
      <c r="D35" s="1135"/>
      <c r="E35" s="1134"/>
      <c r="F35" s="1074"/>
    </row>
    <row r="36" spans="1:6">
      <c r="A36" s="1581"/>
      <c r="B36" s="1013" t="s">
        <v>55</v>
      </c>
      <c r="C36" s="1040">
        <v>14800</v>
      </c>
      <c r="D36" s="1135"/>
      <c r="E36" s="1134"/>
      <c r="F36" s="1074"/>
    </row>
    <row r="37" spans="1:6">
      <c r="A37" s="1581"/>
      <c r="B37" s="1013" t="s">
        <v>56</v>
      </c>
      <c r="C37" s="1040">
        <v>14700</v>
      </c>
      <c r="D37" s="1135"/>
      <c r="E37" s="1134"/>
      <c r="F37" s="1074"/>
    </row>
    <row r="38" spans="1:6">
      <c r="A38" s="1581"/>
      <c r="B38" s="1013" t="s">
        <v>57</v>
      </c>
      <c r="C38" s="1040">
        <v>14600</v>
      </c>
      <c r="D38" s="1135"/>
      <c r="E38" s="1134"/>
      <c r="F38" s="1074"/>
    </row>
    <row r="39" spans="1:6">
      <c r="A39" s="1581"/>
      <c r="B39" s="1013" t="s">
        <v>58</v>
      </c>
      <c r="C39" s="1040">
        <v>14600</v>
      </c>
      <c r="D39" s="1135"/>
      <c r="E39" s="1134"/>
      <c r="F39" s="1074"/>
    </row>
    <row r="40" spans="1:6">
      <c r="A40" s="1581"/>
      <c r="B40" s="1013" t="s">
        <v>59</v>
      </c>
      <c r="C40" s="1040">
        <v>14500</v>
      </c>
      <c r="D40" s="1135"/>
      <c r="E40" s="1134"/>
      <c r="F40" s="1074"/>
    </row>
    <row r="41" spans="1:6">
      <c r="A41" s="1581"/>
      <c r="B41" s="1013" t="s">
        <v>60</v>
      </c>
      <c r="C41" s="1040">
        <v>14400</v>
      </c>
      <c r="D41" s="1135"/>
      <c r="E41" s="1134"/>
      <c r="F41" s="1074"/>
    </row>
    <row r="42" spans="1:6">
      <c r="A42" s="1581"/>
      <c r="B42" s="1013" t="s">
        <v>61</v>
      </c>
      <c r="C42" s="1040">
        <v>14500</v>
      </c>
      <c r="D42" s="1135"/>
      <c r="E42" s="1134"/>
      <c r="F42" s="1074"/>
    </row>
    <row r="43" spans="1:6">
      <c r="A43" s="1581"/>
      <c r="B43" s="1013" t="s">
        <v>62</v>
      </c>
      <c r="C43" s="1040">
        <v>14500</v>
      </c>
      <c r="D43" s="1135"/>
      <c r="E43" s="1134"/>
      <c r="F43" s="1074"/>
    </row>
    <row r="44" spans="1:6">
      <c r="A44" s="1581"/>
      <c r="B44" s="1013" t="s">
        <v>63</v>
      </c>
      <c r="C44" s="1040">
        <v>14500</v>
      </c>
      <c r="D44" s="1135"/>
      <c r="E44" s="1134"/>
      <c r="F44" s="1074"/>
    </row>
    <row r="45" spans="1:6">
      <c r="A45" s="1584"/>
      <c r="B45" s="1051" t="s">
        <v>64</v>
      </c>
      <c r="C45" s="1073">
        <v>14600</v>
      </c>
      <c r="D45" s="1135"/>
      <c r="E45" s="1134"/>
      <c r="F45" s="1074"/>
    </row>
    <row r="47" spans="1:6">
      <c r="A47" s="1574" t="s">
        <v>11</v>
      </c>
      <c r="B47" s="1574"/>
    </row>
    <row r="48" spans="1:6" ht="10.5" customHeight="1">
      <c r="A48" s="1567" t="s">
        <v>937</v>
      </c>
      <c r="B48" s="1567"/>
      <c r="C48" s="1567"/>
      <c r="D48" s="1567"/>
      <c r="E48" s="1567"/>
      <c r="F48" s="1567"/>
    </row>
    <row r="49" spans="1:10" ht="10.5" customHeight="1">
      <c r="A49" s="1579" t="s">
        <v>839</v>
      </c>
      <c r="B49" s="1579"/>
      <c r="C49" s="1579"/>
      <c r="D49" s="1579"/>
      <c r="E49" s="1579"/>
      <c r="F49" s="1579"/>
      <c r="G49" s="1579"/>
      <c r="H49" s="1579"/>
      <c r="I49" s="1579"/>
      <c r="J49" s="1579"/>
    </row>
    <row r="50" spans="1:10" ht="10.5" customHeight="1">
      <c r="A50" s="1567" t="s">
        <v>77</v>
      </c>
      <c r="B50" s="1567"/>
      <c r="C50" s="1567"/>
      <c r="D50" s="1567"/>
      <c r="E50" s="1567"/>
      <c r="F50" s="1567"/>
      <c r="G50" s="1567"/>
      <c r="H50" s="1567"/>
      <c r="I50" s="1567"/>
      <c r="J50" s="1567"/>
    </row>
    <row r="51" spans="1:10">
      <c r="A51" s="1072"/>
      <c r="B51" s="1072"/>
      <c r="C51" s="1072"/>
      <c r="D51" s="1072"/>
    </row>
    <row r="52" spans="1:10" ht="10.5" customHeight="1">
      <c r="A52" s="1580" t="s">
        <v>155</v>
      </c>
      <c r="B52" s="1580"/>
      <c r="C52" s="1580"/>
      <c r="D52" s="1072"/>
    </row>
  </sheetData>
  <mergeCells count="10">
    <mergeCell ref="H1:I1"/>
    <mergeCell ref="A48:F48"/>
    <mergeCell ref="A49:J49"/>
    <mergeCell ref="A50:J50"/>
    <mergeCell ref="A52:C52"/>
    <mergeCell ref="A6:A21"/>
    <mergeCell ref="A22:A45"/>
    <mergeCell ref="A3:F3"/>
    <mergeCell ref="A1:F1"/>
    <mergeCell ref="A47:B47"/>
  </mergeCells>
  <hyperlinks>
    <hyperlink ref="H1:I1" location="Contents!A1" display="back to content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showGridLines="0" workbookViewId="0">
      <selection sqref="A1:C1"/>
    </sheetView>
  </sheetViews>
  <sheetFormatPr defaultRowHeight="12.75"/>
  <cols>
    <col min="1" max="1" width="20.7109375" style="1013" customWidth="1"/>
    <col min="2" max="2" width="18.42578125" style="1013" customWidth="1"/>
    <col min="3" max="16384" width="9.140625" style="1013"/>
  </cols>
  <sheetData>
    <row r="1" spans="1:28" ht="18" customHeight="1">
      <c r="A1" s="1553" t="s">
        <v>857</v>
      </c>
      <c r="B1" s="1553"/>
      <c r="C1" s="1553"/>
      <c r="D1" s="1039"/>
      <c r="E1" s="1554" t="s">
        <v>251</v>
      </c>
      <c r="F1" s="1554"/>
      <c r="G1" s="1039"/>
      <c r="H1" s="1039"/>
      <c r="L1" s="1010"/>
      <c r="M1" s="1010"/>
    </row>
    <row r="2" spans="1:28" ht="12.75" customHeight="1">
      <c r="A2" s="1039"/>
      <c r="B2" s="1039"/>
      <c r="C2" s="1039"/>
      <c r="D2" s="1039"/>
      <c r="E2" s="1039"/>
      <c r="F2" s="1039"/>
      <c r="G2" s="1039"/>
      <c r="H2" s="1039"/>
      <c r="L2" s="1010"/>
      <c r="M2" s="1010"/>
    </row>
    <row r="3" spans="1:28">
      <c r="A3" s="1585" t="s">
        <v>952</v>
      </c>
      <c r="B3" s="1585"/>
      <c r="C3" s="1585"/>
      <c r="D3" s="1585"/>
      <c r="E3" s="1585"/>
      <c r="F3" s="1143"/>
      <c r="G3" s="1143"/>
      <c r="H3" s="1143"/>
    </row>
    <row r="4" spans="1:28" ht="15" customHeight="1">
      <c r="A4" s="1143"/>
      <c r="B4" s="1143"/>
      <c r="C4" s="1143"/>
      <c r="D4" s="1143"/>
      <c r="E4" s="1143"/>
      <c r="F4" s="1143"/>
      <c r="G4" s="1143"/>
      <c r="H4" s="1143"/>
    </row>
    <row r="5" spans="1:28" ht="12.75" customHeight="1">
      <c r="C5" s="1586" t="s">
        <v>5</v>
      </c>
      <c r="D5" s="1586"/>
      <c r="E5" s="1586"/>
      <c r="F5" s="1586"/>
      <c r="G5" s="1586"/>
      <c r="H5" s="1586"/>
      <c r="I5" s="1586"/>
      <c r="J5" s="1586"/>
      <c r="K5" s="1586"/>
      <c r="L5" s="1586"/>
      <c r="M5" s="1586"/>
      <c r="N5" s="1586"/>
      <c r="O5" s="1586"/>
      <c r="P5" s="1586"/>
      <c r="Q5" s="1586"/>
      <c r="R5" s="1586"/>
      <c r="S5" s="1586"/>
      <c r="T5" s="1586"/>
      <c r="U5" s="1586"/>
      <c r="V5" s="1586"/>
      <c r="W5" s="1586"/>
      <c r="X5" s="1586"/>
      <c r="Y5" s="1586"/>
      <c r="Z5" s="1586"/>
      <c r="AA5" s="1586"/>
      <c r="AB5" s="1586"/>
    </row>
    <row r="6" spans="1:28">
      <c r="C6" s="1587" t="s">
        <v>72</v>
      </c>
      <c r="D6" s="1587"/>
      <c r="E6" s="1587"/>
      <c r="F6" s="1587"/>
      <c r="G6" s="1151"/>
      <c r="H6" s="1151"/>
      <c r="I6" s="1151"/>
      <c r="J6" s="1151"/>
      <c r="K6" s="1151"/>
      <c r="L6" s="1151"/>
      <c r="M6" s="1151"/>
      <c r="N6" s="1151"/>
      <c r="O6" s="1151"/>
      <c r="P6" s="1151"/>
      <c r="Q6" s="1151"/>
      <c r="R6" s="1151"/>
      <c r="S6" s="1151"/>
      <c r="T6" s="1151"/>
      <c r="U6" s="1151"/>
      <c r="V6" s="1151"/>
      <c r="W6" s="1151"/>
      <c r="X6" s="1151"/>
      <c r="Y6" s="1151"/>
      <c r="Z6" s="1151"/>
      <c r="AA6" s="1151"/>
      <c r="AB6" s="1151"/>
    </row>
    <row r="7" spans="1:28" ht="24" customHeight="1">
      <c r="A7" s="1150" t="s">
        <v>951</v>
      </c>
      <c r="B7" s="1149" t="s">
        <v>950</v>
      </c>
      <c r="C7" s="1075">
        <v>2016</v>
      </c>
      <c r="D7" s="1075">
        <v>2017</v>
      </c>
      <c r="E7" s="1075">
        <v>2018</v>
      </c>
      <c r="F7" s="1075">
        <v>2019</v>
      </c>
      <c r="G7" s="1075">
        <v>2020</v>
      </c>
      <c r="H7" s="1075">
        <v>2021</v>
      </c>
      <c r="I7" s="1075">
        <v>2022</v>
      </c>
      <c r="J7" s="1075">
        <v>2023</v>
      </c>
      <c r="K7" s="1075">
        <v>2024</v>
      </c>
      <c r="L7" s="1075">
        <v>2025</v>
      </c>
      <c r="M7" s="1075">
        <v>2026</v>
      </c>
      <c r="N7" s="1075">
        <v>2027</v>
      </c>
      <c r="O7" s="1075">
        <v>2028</v>
      </c>
      <c r="P7" s="1075">
        <v>2029</v>
      </c>
      <c r="Q7" s="1075">
        <v>2030</v>
      </c>
      <c r="R7" s="1075">
        <v>2031</v>
      </c>
      <c r="S7" s="1075">
        <v>2032</v>
      </c>
      <c r="T7" s="1075">
        <v>2033</v>
      </c>
      <c r="U7" s="1075">
        <v>2034</v>
      </c>
      <c r="V7" s="1075">
        <v>2035</v>
      </c>
      <c r="W7" s="1075">
        <v>2036</v>
      </c>
      <c r="X7" s="1075">
        <v>2037</v>
      </c>
      <c r="Y7" s="1075">
        <v>2038</v>
      </c>
      <c r="Z7" s="1075">
        <v>2039</v>
      </c>
      <c r="AA7" s="1075">
        <v>2040</v>
      </c>
      <c r="AB7" s="1075">
        <v>2041</v>
      </c>
    </row>
    <row r="8" spans="1:28">
      <c r="A8" s="1013" t="s">
        <v>949</v>
      </c>
      <c r="B8" s="1148">
        <f t="shared" ref="B8:B14" si="0">(AB8-C8)/C8</f>
        <v>5.3379651044461324E-2</v>
      </c>
      <c r="C8" s="1147">
        <v>5.4047000000000001</v>
      </c>
      <c r="D8" s="1147">
        <v>5.4259979999999999</v>
      </c>
      <c r="E8" s="1147">
        <v>5.4490800000000004</v>
      </c>
      <c r="F8" s="1147">
        <v>5.4703239999999997</v>
      </c>
      <c r="G8" s="1147">
        <v>5.4906040000000003</v>
      </c>
      <c r="H8" s="1147">
        <v>5.5084609999999996</v>
      </c>
      <c r="I8" s="1147">
        <v>5.5237759999999998</v>
      </c>
      <c r="J8" s="1147">
        <v>5.5379589999999999</v>
      </c>
      <c r="K8" s="1147">
        <v>5.5519410000000002</v>
      </c>
      <c r="L8" s="1147">
        <v>5.5656119999999998</v>
      </c>
      <c r="M8" s="1147">
        <v>5.5788219999999997</v>
      </c>
      <c r="N8" s="1147">
        <v>5.5914710000000003</v>
      </c>
      <c r="O8" s="1147">
        <v>5.6035430000000002</v>
      </c>
      <c r="P8" s="1147">
        <v>5.614884</v>
      </c>
      <c r="Q8" s="1147">
        <v>5.6253700000000002</v>
      </c>
      <c r="R8" s="1147">
        <v>5.6350610000000003</v>
      </c>
      <c r="S8" s="1147">
        <v>5.6438569999999997</v>
      </c>
      <c r="T8" s="1147">
        <v>5.6517850000000003</v>
      </c>
      <c r="U8" s="1147">
        <v>5.6588710000000004</v>
      </c>
      <c r="V8" s="1147">
        <v>5.6652089999999999</v>
      </c>
      <c r="W8" s="1147">
        <v>5.6708949999999998</v>
      </c>
      <c r="X8" s="1147">
        <v>5.6760450000000002</v>
      </c>
      <c r="Y8" s="1147">
        <v>5.6808040000000002</v>
      </c>
      <c r="Z8" s="1147">
        <v>5.685244</v>
      </c>
      <c r="AA8" s="1147">
        <v>5.6893950000000002</v>
      </c>
      <c r="AB8" s="1147">
        <v>5.6932010000000002</v>
      </c>
    </row>
    <row r="9" spans="1:28">
      <c r="A9" s="1013" t="s">
        <v>948</v>
      </c>
      <c r="B9" s="1148">
        <f t="shared" si="0"/>
        <v>0.102599404222251</v>
      </c>
      <c r="C9" s="1147">
        <v>5.4047000000000001</v>
      </c>
      <c r="D9" s="1147">
        <v>5.4302890000000001</v>
      </c>
      <c r="E9" s="1147">
        <v>5.4620569999999997</v>
      </c>
      <c r="F9" s="1147">
        <v>5.4921959999999999</v>
      </c>
      <c r="G9" s="1147">
        <v>5.521566</v>
      </c>
      <c r="H9" s="1147">
        <v>5.5487440000000001</v>
      </c>
      <c r="I9" s="1147">
        <v>5.5735979999999996</v>
      </c>
      <c r="J9" s="1147">
        <v>5.5975450000000002</v>
      </c>
      <c r="K9" s="1147">
        <v>5.6215279999999996</v>
      </c>
      <c r="L9" s="1147">
        <v>5.6454399999999998</v>
      </c>
      <c r="M9" s="1147">
        <v>5.6691320000000003</v>
      </c>
      <c r="N9" s="1147">
        <v>5.6924929999999998</v>
      </c>
      <c r="O9" s="1147">
        <v>5.7154639999999999</v>
      </c>
      <c r="P9" s="1147">
        <v>5.737914</v>
      </c>
      <c r="Q9" s="1147">
        <v>5.759684</v>
      </c>
      <c r="R9" s="1147">
        <v>5.7808010000000003</v>
      </c>
      <c r="S9" s="1147">
        <v>5.8012040000000002</v>
      </c>
      <c r="T9" s="1147">
        <v>5.8208510000000002</v>
      </c>
      <c r="U9" s="1147">
        <v>5.8397680000000003</v>
      </c>
      <c r="V9" s="1147">
        <v>5.8580370000000004</v>
      </c>
      <c r="W9" s="1147">
        <v>5.8757700000000002</v>
      </c>
      <c r="X9" s="1147">
        <v>5.8930100000000003</v>
      </c>
      <c r="Y9" s="1147">
        <v>5.9099190000000004</v>
      </c>
      <c r="Z9" s="1147">
        <v>5.9265889999999999</v>
      </c>
      <c r="AA9" s="1147">
        <v>5.9430370000000003</v>
      </c>
      <c r="AB9" s="1147">
        <v>5.959219</v>
      </c>
    </row>
    <row r="10" spans="1:28">
      <c r="A10" s="1013" t="s">
        <v>947</v>
      </c>
      <c r="B10" s="1148">
        <f t="shared" si="0"/>
        <v>4.1580476252150427E-3</v>
      </c>
      <c r="C10" s="1147">
        <v>5.4047000000000001</v>
      </c>
      <c r="D10" s="1147">
        <v>5.4217009999999997</v>
      </c>
      <c r="E10" s="1147">
        <v>5.4360989999999996</v>
      </c>
      <c r="F10" s="1147">
        <v>5.4484320000000004</v>
      </c>
      <c r="G10" s="1147">
        <v>5.4596169999999997</v>
      </c>
      <c r="H10" s="1147">
        <v>5.468153</v>
      </c>
      <c r="I10" s="1147">
        <v>5.473922</v>
      </c>
      <c r="J10" s="1147">
        <v>5.4783350000000004</v>
      </c>
      <c r="K10" s="1147">
        <v>5.4823259999999996</v>
      </c>
      <c r="L10" s="1147">
        <v>5.4857839999999998</v>
      </c>
      <c r="M10" s="1147">
        <v>5.4885380000000001</v>
      </c>
      <c r="N10" s="1147">
        <v>5.490532</v>
      </c>
      <c r="O10" s="1147">
        <v>5.4916989999999997</v>
      </c>
      <c r="P10" s="1147">
        <v>5.4919450000000003</v>
      </c>
      <c r="Q10" s="1147">
        <v>5.4911700000000003</v>
      </c>
      <c r="R10" s="1147">
        <v>5.4894030000000003</v>
      </c>
      <c r="S10" s="1147">
        <v>5.4865959999999996</v>
      </c>
      <c r="T10" s="1147">
        <v>5.4827880000000002</v>
      </c>
      <c r="U10" s="1147">
        <v>5.4780540000000002</v>
      </c>
      <c r="V10" s="1147">
        <v>5.4724890000000004</v>
      </c>
      <c r="W10" s="1147">
        <v>5.4661660000000003</v>
      </c>
      <c r="X10" s="1147">
        <v>5.4592270000000003</v>
      </c>
      <c r="Y10" s="1147">
        <v>5.4517819999999997</v>
      </c>
      <c r="Z10" s="1147">
        <v>5.4439539999999997</v>
      </c>
      <c r="AA10" s="1147">
        <v>5.4357629999999997</v>
      </c>
      <c r="AB10" s="1147">
        <v>5.4271729999999998</v>
      </c>
    </row>
    <row r="11" spans="1:28">
      <c r="A11" s="1013" t="s">
        <v>946</v>
      </c>
      <c r="B11" s="1148">
        <f t="shared" si="0"/>
        <v>-4.4094399319111202E-2</v>
      </c>
      <c r="C11" s="1147">
        <v>5.4047000000000001</v>
      </c>
      <c r="D11" s="1147">
        <v>5.4006769999999999</v>
      </c>
      <c r="E11" s="1147">
        <v>5.3995360000000003</v>
      </c>
      <c r="F11" s="1147">
        <v>5.3981329999999996</v>
      </c>
      <c r="G11" s="1147">
        <v>5.3963979999999996</v>
      </c>
      <c r="H11" s="1147">
        <v>5.3942490000000003</v>
      </c>
      <c r="I11" s="1147">
        <v>5.3916529999999998</v>
      </c>
      <c r="J11" s="1147">
        <v>5.3885350000000001</v>
      </c>
      <c r="K11" s="1147">
        <v>5.3847370000000003</v>
      </c>
      <c r="L11" s="1147">
        <v>5.3801009999999998</v>
      </c>
      <c r="M11" s="1147">
        <v>5.3744909999999999</v>
      </c>
      <c r="N11" s="1147">
        <v>5.3677809999999999</v>
      </c>
      <c r="O11" s="1147">
        <v>5.3599399999999999</v>
      </c>
      <c r="P11" s="1147">
        <v>5.3509120000000001</v>
      </c>
      <c r="Q11" s="1147">
        <v>5.3406560000000001</v>
      </c>
      <c r="R11" s="1147">
        <v>5.3292109999999999</v>
      </c>
      <c r="S11" s="1147">
        <v>5.3166209999999996</v>
      </c>
      <c r="T11" s="1147">
        <v>5.3029460000000004</v>
      </c>
      <c r="U11" s="1147">
        <v>5.2882689999999997</v>
      </c>
      <c r="V11" s="1147">
        <v>5.2727120000000003</v>
      </c>
      <c r="W11" s="1147">
        <v>5.2563750000000002</v>
      </c>
      <c r="X11" s="1147">
        <v>5.2393840000000003</v>
      </c>
      <c r="Y11" s="1147">
        <v>5.2218349999999996</v>
      </c>
      <c r="Z11" s="1147">
        <v>5.2038099999999998</v>
      </c>
      <c r="AA11" s="1147">
        <v>5.1853350000000002</v>
      </c>
      <c r="AB11" s="1147">
        <v>5.1663829999999997</v>
      </c>
    </row>
    <row r="12" spans="1:28">
      <c r="A12" s="1013" t="s">
        <v>945</v>
      </c>
      <c r="B12" s="1148">
        <f t="shared" si="0"/>
        <v>6.9789812570540469E-2</v>
      </c>
      <c r="C12" s="1147">
        <v>5.4047000000000001</v>
      </c>
      <c r="D12" s="1147">
        <v>5.4259979999999999</v>
      </c>
      <c r="E12" s="1147">
        <v>5.4490809999999996</v>
      </c>
      <c r="F12" s="1147">
        <v>5.4739050000000002</v>
      </c>
      <c r="G12" s="1147">
        <v>5.4977</v>
      </c>
      <c r="H12" s="1147">
        <v>5.5189789999999999</v>
      </c>
      <c r="I12" s="1147">
        <v>5.5374720000000002</v>
      </c>
      <c r="J12" s="1147">
        <v>5.5547620000000002</v>
      </c>
      <c r="K12" s="1147">
        <v>5.5719729999999998</v>
      </c>
      <c r="L12" s="1147">
        <v>5.5889709999999999</v>
      </c>
      <c r="M12" s="1147">
        <v>5.6055960000000002</v>
      </c>
      <c r="N12" s="1147">
        <v>5.6217779999999999</v>
      </c>
      <c r="O12" s="1147">
        <v>5.6374890000000004</v>
      </c>
      <c r="P12" s="1147">
        <v>5.6525759999999998</v>
      </c>
      <c r="Q12" s="1147">
        <v>5.6669049999999999</v>
      </c>
      <c r="R12" s="1147">
        <v>5.6805430000000001</v>
      </c>
      <c r="S12" s="1147">
        <v>5.6933730000000002</v>
      </c>
      <c r="T12" s="1147">
        <v>5.7054070000000001</v>
      </c>
      <c r="U12" s="1147">
        <v>5.7167009999999996</v>
      </c>
      <c r="V12" s="1147">
        <v>5.7273110000000003</v>
      </c>
      <c r="W12" s="1147">
        <v>5.7373310000000002</v>
      </c>
      <c r="X12" s="1147">
        <v>5.7468659999999998</v>
      </c>
      <c r="Y12" s="1147">
        <v>5.7560349999999998</v>
      </c>
      <c r="Z12" s="1147">
        <v>5.7649210000000002</v>
      </c>
      <c r="AA12" s="1147">
        <v>5.7735510000000003</v>
      </c>
      <c r="AB12" s="1147">
        <v>5.7818930000000002</v>
      </c>
    </row>
    <row r="13" spans="1:28">
      <c r="A13" s="1013" t="s">
        <v>944</v>
      </c>
      <c r="B13" s="1148">
        <f t="shared" si="0"/>
        <v>3.6967639276925569E-2</v>
      </c>
      <c r="C13" s="1147">
        <v>5.4047000000000001</v>
      </c>
      <c r="D13" s="1147">
        <v>5.4259979999999999</v>
      </c>
      <c r="E13" s="1147">
        <v>5.4490809999999996</v>
      </c>
      <c r="F13" s="1147">
        <v>5.4667370000000002</v>
      </c>
      <c r="G13" s="1147">
        <v>5.4835330000000004</v>
      </c>
      <c r="H13" s="1147">
        <v>5.4979630000000004</v>
      </c>
      <c r="I13" s="1147">
        <v>5.5100809999999996</v>
      </c>
      <c r="J13" s="1147">
        <v>5.5211620000000003</v>
      </c>
      <c r="K13" s="1147">
        <v>5.5319349999999998</v>
      </c>
      <c r="L13" s="1147">
        <v>5.5422940000000001</v>
      </c>
      <c r="M13" s="1147">
        <v>5.5521000000000003</v>
      </c>
      <c r="N13" s="1147">
        <v>5.5612310000000003</v>
      </c>
      <c r="O13" s="1147">
        <v>5.5696640000000004</v>
      </c>
      <c r="P13" s="1147">
        <v>5.5772690000000003</v>
      </c>
      <c r="Q13" s="1147">
        <v>5.5838919999999996</v>
      </c>
      <c r="R13" s="1147">
        <v>5.5896249999999998</v>
      </c>
      <c r="S13" s="1147">
        <v>5.5943690000000004</v>
      </c>
      <c r="T13" s="1147">
        <v>5.5981740000000002</v>
      </c>
      <c r="U13" s="1147">
        <v>5.6010739999999997</v>
      </c>
      <c r="V13" s="1147">
        <v>5.6031550000000001</v>
      </c>
      <c r="W13" s="1147">
        <v>5.6045199999999999</v>
      </c>
      <c r="X13" s="1147">
        <v>5.605289</v>
      </c>
      <c r="Y13" s="1147">
        <v>5.6056210000000002</v>
      </c>
      <c r="Z13" s="1147">
        <v>5.6055859999999997</v>
      </c>
      <c r="AA13" s="1147">
        <v>5.6052109999999997</v>
      </c>
      <c r="AB13" s="1147">
        <v>5.6044989999999997</v>
      </c>
    </row>
    <row r="14" spans="1:28">
      <c r="A14" s="1051" t="s">
        <v>943</v>
      </c>
      <c r="B14" s="1146">
        <f t="shared" si="0"/>
        <v>2.0583751179528917E-2</v>
      </c>
      <c r="C14" s="1145">
        <v>5.4047000000000001</v>
      </c>
      <c r="D14" s="1145">
        <v>5.4259979999999999</v>
      </c>
      <c r="E14" s="1145">
        <v>5.4490809999999996</v>
      </c>
      <c r="F14" s="1145">
        <v>5.4631829999999999</v>
      </c>
      <c r="G14" s="1145">
        <v>5.4764720000000002</v>
      </c>
      <c r="H14" s="1145">
        <v>5.4874790000000004</v>
      </c>
      <c r="I14" s="1145">
        <v>5.4964110000000002</v>
      </c>
      <c r="J14" s="1145">
        <v>5.5043769999999999</v>
      </c>
      <c r="K14" s="1145">
        <v>5.5119389999999999</v>
      </c>
      <c r="L14" s="1145">
        <v>5.518999</v>
      </c>
      <c r="M14" s="1145">
        <v>5.5253800000000002</v>
      </c>
      <c r="N14" s="1145">
        <v>5.5309840000000001</v>
      </c>
      <c r="O14" s="1145">
        <v>5.5357799999999999</v>
      </c>
      <c r="P14" s="1145">
        <v>5.5396429999999999</v>
      </c>
      <c r="Q14" s="1145">
        <v>5.54244</v>
      </c>
      <c r="R14" s="1145">
        <v>5.5442330000000002</v>
      </c>
      <c r="S14" s="1145">
        <v>5.5449479999999998</v>
      </c>
      <c r="T14" s="1145">
        <v>5.5446239999999998</v>
      </c>
      <c r="U14" s="1145">
        <v>5.5433180000000002</v>
      </c>
      <c r="V14" s="1145">
        <v>5.541137</v>
      </c>
      <c r="W14" s="1145">
        <v>5.5382040000000003</v>
      </c>
      <c r="X14" s="1145">
        <v>5.5346089999999997</v>
      </c>
      <c r="Y14" s="1145">
        <v>5.5305289999999996</v>
      </c>
      <c r="Z14" s="1145">
        <v>5.5260470000000002</v>
      </c>
      <c r="AA14" s="1145">
        <v>5.5211949999999996</v>
      </c>
      <c r="AB14" s="1145">
        <v>5.515949</v>
      </c>
    </row>
    <row r="16" spans="1:28" s="1072" customFormat="1" ht="12.75" customHeight="1">
      <c r="A16" s="1574" t="s">
        <v>11</v>
      </c>
      <c r="B16" s="1574"/>
    </row>
    <row r="17" spans="1:28" s="1072" customFormat="1" ht="14.25" customHeight="1">
      <c r="A17" s="1572" t="s">
        <v>942</v>
      </c>
      <c r="B17" s="1572"/>
      <c r="C17" s="1572"/>
      <c r="D17" s="1572"/>
      <c r="E17" s="1572"/>
      <c r="F17" s="1572"/>
      <c r="G17" s="1572"/>
      <c r="H17" s="1572"/>
      <c r="I17" s="1572"/>
      <c r="J17" s="1572"/>
      <c r="K17" s="1572"/>
      <c r="L17" s="1572"/>
      <c r="M17" s="1572"/>
      <c r="N17" s="1572"/>
    </row>
    <row r="18" spans="1:28" s="1072" customFormat="1" ht="15" customHeight="1">
      <c r="A18" s="1572"/>
      <c r="B18" s="1572"/>
      <c r="C18" s="1572"/>
      <c r="D18" s="1572"/>
      <c r="E18" s="1572"/>
      <c r="F18" s="1572"/>
      <c r="G18" s="1572"/>
      <c r="H18" s="1572"/>
      <c r="I18" s="1572"/>
      <c r="J18" s="1572"/>
      <c r="K18" s="1572"/>
      <c r="L18" s="1572"/>
      <c r="M18" s="1572"/>
      <c r="N18" s="1572"/>
    </row>
    <row r="19" spans="1:28" s="1072" customFormat="1" ht="4.5" customHeight="1">
      <c r="A19" s="1572"/>
      <c r="B19" s="1572"/>
      <c r="C19" s="1572"/>
      <c r="D19" s="1572"/>
      <c r="E19" s="1572"/>
      <c r="F19" s="1572"/>
      <c r="G19" s="1572"/>
      <c r="H19" s="1572"/>
      <c r="I19" s="1572"/>
      <c r="J19" s="1572"/>
      <c r="K19" s="1572"/>
      <c r="L19" s="1572"/>
      <c r="M19" s="1572"/>
      <c r="N19" s="1572"/>
    </row>
    <row r="20" spans="1:28" s="1072" customFormat="1" ht="10.5" customHeight="1">
      <c r="A20" s="1567" t="s">
        <v>941</v>
      </c>
      <c r="B20" s="1567"/>
      <c r="C20" s="1567"/>
      <c r="D20" s="1567"/>
      <c r="E20" s="1567"/>
      <c r="F20" s="1567"/>
      <c r="G20" s="1567"/>
      <c r="H20" s="1567"/>
      <c r="I20" s="1567"/>
      <c r="J20" s="1090"/>
      <c r="K20" s="1090"/>
      <c r="L20" s="1090"/>
      <c r="M20" s="1090"/>
      <c r="N20" s="1090"/>
    </row>
    <row r="21" spans="1:28" s="1072" customFormat="1" ht="11.25">
      <c r="A21" s="1090"/>
      <c r="B21" s="1090"/>
      <c r="C21" s="1090"/>
      <c r="D21" s="1090"/>
      <c r="E21" s="1090"/>
      <c r="F21" s="1090"/>
      <c r="G21" s="1090"/>
      <c r="H21" s="1090"/>
      <c r="I21" s="1090"/>
      <c r="J21" s="1090"/>
      <c r="K21" s="1090"/>
      <c r="L21" s="1090"/>
      <c r="M21" s="1090"/>
      <c r="N21" s="1090"/>
    </row>
    <row r="22" spans="1:28" ht="10.5" customHeight="1">
      <c r="A22" s="1549" t="s">
        <v>155</v>
      </c>
      <c r="B22" s="1549"/>
    </row>
    <row r="29" spans="1:28">
      <c r="C29" s="1144"/>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row>
    <row r="30" spans="1:28">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row>
    <row r="31" spans="1:28">
      <c r="C31" s="1144"/>
      <c r="D31" s="1144"/>
      <c r="E31" s="1144"/>
      <c r="F31" s="1144"/>
      <c r="G31" s="1144"/>
      <c r="H31" s="1144"/>
      <c r="I31" s="1144"/>
      <c r="J31" s="1144"/>
      <c r="K31" s="1144"/>
      <c r="L31" s="1144"/>
      <c r="M31" s="1144"/>
      <c r="N31" s="1144"/>
      <c r="O31" s="1144"/>
      <c r="P31" s="1144"/>
      <c r="Q31" s="1144"/>
      <c r="R31" s="1144"/>
      <c r="S31" s="1144"/>
      <c r="T31" s="1144"/>
      <c r="U31" s="1144"/>
      <c r="V31" s="1144"/>
      <c r="W31" s="1144"/>
      <c r="X31" s="1144"/>
      <c r="Y31" s="1144"/>
      <c r="Z31" s="1144"/>
      <c r="AA31" s="1144"/>
      <c r="AB31" s="1144"/>
    </row>
    <row r="32" spans="1:28">
      <c r="C32" s="1144"/>
      <c r="D32" s="1144"/>
      <c r="E32" s="1144"/>
      <c r="F32" s="1144"/>
      <c r="G32" s="1144"/>
      <c r="H32" s="1144"/>
      <c r="I32" s="1144"/>
      <c r="J32" s="1144"/>
      <c r="K32" s="1144"/>
      <c r="L32" s="1144"/>
      <c r="M32" s="1144"/>
      <c r="N32" s="1144"/>
      <c r="O32" s="1144"/>
      <c r="P32" s="1144"/>
      <c r="Q32" s="1144"/>
      <c r="R32" s="1144"/>
      <c r="S32" s="1144"/>
      <c r="T32" s="1144"/>
      <c r="U32" s="1144"/>
      <c r="V32" s="1144"/>
      <c r="W32" s="1144"/>
      <c r="X32" s="1144"/>
      <c r="Y32" s="1144"/>
      <c r="Z32" s="1144"/>
      <c r="AA32" s="1144"/>
      <c r="AB32" s="1144"/>
    </row>
    <row r="33" spans="3:28">
      <c r="C33" s="1144"/>
      <c r="D33" s="1144"/>
      <c r="E33" s="1144"/>
      <c r="F33" s="1144"/>
      <c r="G33" s="1144"/>
      <c r="H33" s="1144"/>
      <c r="I33" s="1144"/>
      <c r="J33" s="1144"/>
      <c r="K33" s="1144"/>
      <c r="L33" s="1144"/>
      <c r="M33" s="1144"/>
      <c r="N33" s="1144"/>
      <c r="O33" s="1144"/>
      <c r="P33" s="1144"/>
      <c r="Q33" s="1144"/>
      <c r="R33" s="1144"/>
      <c r="S33" s="1144"/>
      <c r="T33" s="1144"/>
      <c r="U33" s="1144"/>
      <c r="V33" s="1144"/>
      <c r="W33" s="1144"/>
      <c r="X33" s="1144"/>
      <c r="Y33" s="1144"/>
      <c r="Z33" s="1144"/>
      <c r="AA33" s="1144"/>
      <c r="AB33" s="1144"/>
    </row>
    <row r="34" spans="3:28">
      <c r="C34" s="1144"/>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row>
    <row r="35" spans="3:28">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4"/>
      <c r="Z35" s="1144"/>
      <c r="AA35" s="1144"/>
      <c r="AB35" s="1144"/>
    </row>
    <row r="36" spans="3:28">
      <c r="C36" s="1144"/>
    </row>
    <row r="37" spans="3:28">
      <c r="C37" s="1144"/>
    </row>
    <row r="38" spans="3:28">
      <c r="C38" s="1144"/>
    </row>
    <row r="39" spans="3:28">
      <c r="C39" s="1144"/>
    </row>
    <row r="40" spans="3:28">
      <c r="C40" s="1040"/>
    </row>
  </sheetData>
  <mergeCells count="9">
    <mergeCell ref="A1:C1"/>
    <mergeCell ref="E1:F1"/>
    <mergeCell ref="A3:E3"/>
    <mergeCell ref="A16:B16"/>
    <mergeCell ref="A22:B22"/>
    <mergeCell ref="A17:N19"/>
    <mergeCell ref="A20:I20"/>
    <mergeCell ref="C5:AB5"/>
    <mergeCell ref="C6:F6"/>
  </mergeCells>
  <hyperlinks>
    <hyperlink ref="E1:F1" location="Contents!A1" display="back to contents"/>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showGridLines="0" workbookViewId="0">
      <selection sqref="A1:D1"/>
    </sheetView>
  </sheetViews>
  <sheetFormatPr defaultRowHeight="12.75"/>
  <cols>
    <col min="1" max="1" width="15.5703125" style="1013" customWidth="1"/>
    <col min="2" max="4" width="13.140625" style="1013" customWidth="1"/>
    <col min="5" max="16384" width="9.140625" style="1013"/>
  </cols>
  <sheetData>
    <row r="1" spans="1:15" ht="18" customHeight="1">
      <c r="A1" s="1553" t="s">
        <v>857</v>
      </c>
      <c r="B1" s="1553"/>
      <c r="C1" s="1553"/>
      <c r="D1" s="1553"/>
      <c r="E1" s="1039"/>
      <c r="F1" s="1554" t="s">
        <v>251</v>
      </c>
      <c r="G1" s="1554"/>
      <c r="H1" s="1039"/>
      <c r="I1" s="1039"/>
      <c r="J1" s="1039"/>
      <c r="K1" s="1039"/>
      <c r="L1" s="1039"/>
      <c r="M1" s="1039"/>
      <c r="N1" s="1010"/>
      <c r="O1" s="1010"/>
    </row>
    <row r="2" spans="1:15" ht="12.75" customHeight="1">
      <c r="A2" s="1039"/>
      <c r="B2" s="1039"/>
      <c r="C2" s="1039"/>
      <c r="D2" s="1039"/>
      <c r="E2" s="1039"/>
      <c r="F2" s="1039"/>
      <c r="G2" s="1039"/>
      <c r="H2" s="1039"/>
      <c r="I2" s="1039"/>
      <c r="J2" s="1039"/>
      <c r="K2" s="1039"/>
      <c r="L2" s="1039"/>
      <c r="M2" s="1039"/>
      <c r="N2" s="1010"/>
      <c r="O2" s="1010"/>
    </row>
    <row r="3" spans="1:15">
      <c r="A3" s="1585" t="s">
        <v>956</v>
      </c>
      <c r="B3" s="1585"/>
      <c r="C3" s="1585"/>
      <c r="D3" s="1585"/>
      <c r="E3" s="1585"/>
      <c r="F3" s="1585"/>
      <c r="G3" s="1585"/>
      <c r="H3" s="1143"/>
      <c r="I3" s="1143"/>
      <c r="J3" s="1143"/>
      <c r="K3" s="1143"/>
      <c r="L3" s="1143"/>
      <c r="M3" s="1143"/>
    </row>
    <row r="4" spans="1:15" ht="15" customHeight="1">
      <c r="A4" s="1159"/>
      <c r="B4" s="1159"/>
      <c r="C4" s="1159"/>
      <c r="D4" s="1159"/>
      <c r="E4" s="1159"/>
    </row>
    <row r="5" spans="1:15">
      <c r="A5" s="1158"/>
      <c r="B5" s="1157" t="s">
        <v>955</v>
      </c>
      <c r="C5" s="1157" t="s">
        <v>954</v>
      </c>
      <c r="D5" s="1157" t="s">
        <v>939</v>
      </c>
      <c r="E5" s="1152"/>
      <c r="F5" s="1076"/>
    </row>
    <row r="6" spans="1:15" ht="20.100000000000001" customHeight="1">
      <c r="A6" s="1156" t="s">
        <v>880</v>
      </c>
      <c r="B6" s="1155">
        <v>47600</v>
      </c>
      <c r="C6" s="1155">
        <v>37100</v>
      </c>
      <c r="D6" s="1155">
        <v>10500</v>
      </c>
      <c r="E6" s="1152"/>
      <c r="F6" s="1076"/>
    </row>
    <row r="7" spans="1:15" ht="20.100000000000001" customHeight="1">
      <c r="A7" s="1156" t="s">
        <v>879</v>
      </c>
      <c r="B7" s="1155">
        <v>32900</v>
      </c>
      <c r="C7" s="1155">
        <v>19500</v>
      </c>
      <c r="D7" s="1155">
        <v>13400</v>
      </c>
      <c r="E7" s="1152"/>
      <c r="F7" s="1076"/>
    </row>
    <row r="8" spans="1:15" ht="20.100000000000001" customHeight="1">
      <c r="A8" s="1154" t="s">
        <v>459</v>
      </c>
      <c r="B8" s="1153">
        <v>80500</v>
      </c>
      <c r="C8" s="1153">
        <v>56600</v>
      </c>
      <c r="D8" s="1153">
        <v>23900</v>
      </c>
      <c r="E8" s="1152"/>
      <c r="F8" s="1076"/>
    </row>
    <row r="9" spans="1:15">
      <c r="A9" s="1152"/>
      <c r="B9" s="1152"/>
      <c r="C9" s="1152"/>
      <c r="D9" s="1152"/>
      <c r="E9" s="1152"/>
      <c r="F9" s="1076"/>
    </row>
    <row r="10" spans="1:15">
      <c r="A10" s="1562" t="s">
        <v>11</v>
      </c>
      <c r="B10" s="1562"/>
    </row>
    <row r="11" spans="1:15" ht="10.5" customHeight="1">
      <c r="A11" s="1567" t="s">
        <v>953</v>
      </c>
      <c r="B11" s="1567"/>
      <c r="C11" s="1567"/>
      <c r="D11" s="1567"/>
      <c r="E11" s="1072"/>
      <c r="F11" s="1072"/>
      <c r="G11" s="1072"/>
    </row>
    <row r="12" spans="1:15" ht="10.5" customHeight="1">
      <c r="A12" s="1567" t="s">
        <v>878</v>
      </c>
      <c r="B12" s="1567"/>
      <c r="C12" s="1567"/>
      <c r="D12" s="1567"/>
      <c r="E12" s="1072"/>
      <c r="F12" s="1072"/>
      <c r="G12" s="1072"/>
    </row>
    <row r="13" spans="1:15">
      <c r="A13" s="1072"/>
      <c r="B13" s="1072"/>
      <c r="C13" s="1072"/>
      <c r="D13" s="1072"/>
      <c r="E13" s="1072"/>
      <c r="F13" s="1072"/>
      <c r="G13" s="1072"/>
    </row>
    <row r="14" spans="1:15" ht="10.5" customHeight="1">
      <c r="A14" s="1568" t="s">
        <v>155</v>
      </c>
      <c r="B14" s="1568"/>
    </row>
  </sheetData>
  <mergeCells count="7">
    <mergeCell ref="A14:B14"/>
    <mergeCell ref="A3:G3"/>
    <mergeCell ref="A1:D1"/>
    <mergeCell ref="F1:G1"/>
    <mergeCell ref="A11:D11"/>
    <mergeCell ref="A12:D12"/>
    <mergeCell ref="A10:B10"/>
  </mergeCells>
  <hyperlinks>
    <hyperlink ref="F1:G1" location="Contents!A1" display="back to contents"/>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showGridLines="0" workbookViewId="0">
      <selection sqref="A1:D1"/>
    </sheetView>
  </sheetViews>
  <sheetFormatPr defaultColWidth="9.140625" defaultRowHeight="12.75"/>
  <cols>
    <col min="1" max="1" width="20.42578125" style="1161" customWidth="1"/>
    <col min="2" max="2" width="5.28515625" style="1161" customWidth="1"/>
    <col min="3" max="5" width="11.7109375" style="1160" customWidth="1"/>
    <col min="6" max="6" width="3.140625" style="1160" customWidth="1"/>
    <col min="7" max="7" width="15.28515625" style="1160" customWidth="1"/>
    <col min="8" max="16384" width="9.140625" style="1160"/>
  </cols>
  <sheetData>
    <row r="1" spans="1:15" ht="18" customHeight="1">
      <c r="A1" s="1553" t="s">
        <v>857</v>
      </c>
      <c r="B1" s="1553"/>
      <c r="C1" s="1553"/>
      <c r="D1" s="1553"/>
      <c r="E1" s="1039"/>
      <c r="F1" s="1554" t="s">
        <v>251</v>
      </c>
      <c r="G1" s="1554"/>
      <c r="H1" s="1039"/>
      <c r="I1" s="1039"/>
      <c r="N1" s="1010"/>
      <c r="O1" s="1010"/>
    </row>
    <row r="2" spans="1:15" ht="12.75" customHeight="1">
      <c r="A2" s="1039"/>
      <c r="B2" s="1039"/>
      <c r="C2" s="1039"/>
      <c r="D2" s="1039"/>
      <c r="E2" s="1039"/>
      <c r="F2" s="1039"/>
      <c r="G2" s="1039"/>
      <c r="H2" s="1039"/>
      <c r="I2" s="1039"/>
      <c r="N2" s="1010"/>
      <c r="O2" s="1010"/>
    </row>
    <row r="3" spans="1:15">
      <c r="A3" s="1585" t="s">
        <v>964</v>
      </c>
      <c r="B3" s="1585"/>
      <c r="C3" s="1585"/>
      <c r="D3" s="1585"/>
      <c r="E3" s="1585"/>
      <c r="F3" s="1585"/>
      <c r="G3" s="1585"/>
      <c r="H3" s="1143"/>
      <c r="I3" s="1143"/>
    </row>
    <row r="4" spans="1:15" ht="15" customHeight="1">
      <c r="A4" s="1179"/>
      <c r="B4" s="1178"/>
    </row>
    <row r="5" spans="1:15" ht="12.75" customHeight="1">
      <c r="A5" s="1179"/>
      <c r="B5" s="1178"/>
      <c r="C5" s="1588" t="s">
        <v>963</v>
      </c>
      <c r="D5" s="1588"/>
      <c r="E5" s="1588"/>
      <c r="G5" s="1177"/>
    </row>
    <row r="6" spans="1:15" ht="60.75" customHeight="1">
      <c r="A6" s="1176" t="s">
        <v>962</v>
      </c>
      <c r="B6" s="1175"/>
      <c r="C6" s="1174" t="s">
        <v>879</v>
      </c>
      <c r="D6" s="1174" t="s">
        <v>961</v>
      </c>
      <c r="E6" s="1174" t="s">
        <v>960</v>
      </c>
      <c r="F6" s="1173"/>
      <c r="G6" s="1172" t="s">
        <v>959</v>
      </c>
    </row>
    <row r="7" spans="1:15" ht="16.5" customHeight="1">
      <c r="A7" s="1164" t="s">
        <v>115</v>
      </c>
      <c r="B7" s="1164"/>
      <c r="C7" s="1162">
        <v>-1.5235300756122334E-3</v>
      </c>
      <c r="D7" s="1162">
        <v>7.6853628258661552E-3</v>
      </c>
      <c r="E7" s="1162">
        <v>0.24786141519015911</v>
      </c>
      <c r="F7" s="1162"/>
      <c r="G7" s="1162">
        <v>0.25402324794041303</v>
      </c>
      <c r="I7" s="1162"/>
    </row>
    <row r="8" spans="1:15">
      <c r="A8" s="1169" t="s">
        <v>116</v>
      </c>
      <c r="B8" s="1169"/>
      <c r="C8" s="1162">
        <v>1.5659525410702278E-2</v>
      </c>
      <c r="D8" s="1162">
        <v>3.3451820539917382E-2</v>
      </c>
      <c r="E8" s="1162">
        <v>0.15013930252665963</v>
      </c>
      <c r="F8" s="1162"/>
      <c r="G8" s="1162">
        <v>0.19925064847727927</v>
      </c>
      <c r="I8" s="1162"/>
    </row>
    <row r="9" spans="1:15">
      <c r="A9" s="1169" t="s">
        <v>118</v>
      </c>
      <c r="B9" s="1169"/>
      <c r="C9" s="1162">
        <v>-1.827097324379064E-2</v>
      </c>
      <c r="D9" s="1162">
        <v>-1.0531926233876986E-2</v>
      </c>
      <c r="E9" s="1162">
        <v>0.21043598763458055</v>
      </c>
      <c r="F9" s="1162"/>
      <c r="G9" s="1162">
        <v>0.1816330881569129</v>
      </c>
      <c r="I9" s="1162"/>
    </row>
    <row r="10" spans="1:15">
      <c r="A10" s="1164" t="s">
        <v>122</v>
      </c>
      <c r="B10" s="1164"/>
      <c r="C10" s="1162">
        <v>3.9666843642155558E-2</v>
      </c>
      <c r="D10" s="1162">
        <v>4.9495619856649853E-2</v>
      </c>
      <c r="E10" s="1162">
        <v>6.5138040881337941E-2</v>
      </c>
      <c r="F10" s="1162"/>
      <c r="G10" s="1162">
        <v>0.15430050438014334</v>
      </c>
      <c r="I10" s="1162"/>
    </row>
    <row r="11" spans="1:15">
      <c r="A11" s="1164" t="s">
        <v>121</v>
      </c>
      <c r="B11" s="1164"/>
      <c r="C11" s="1162">
        <v>-1.7407476287892878E-2</v>
      </c>
      <c r="D11" s="1162">
        <v>-5.3933420122745023E-3</v>
      </c>
      <c r="E11" s="1162">
        <v>0.17143388506602195</v>
      </c>
      <c r="F11" s="1162"/>
      <c r="G11" s="1162">
        <v>0.14863306676585455</v>
      </c>
      <c r="I11" s="1162"/>
    </row>
    <row r="12" spans="1:15">
      <c r="A12" s="1164" t="s">
        <v>125</v>
      </c>
      <c r="B12" s="1164"/>
      <c r="C12" s="1162">
        <v>-2.2754241698761321E-2</v>
      </c>
      <c r="D12" s="1162">
        <v>0.1092432601228271</v>
      </c>
      <c r="E12" s="1162">
        <v>4.9016342250442387E-2</v>
      </c>
      <c r="F12" s="1162"/>
      <c r="G12" s="1162">
        <v>0.13550536067450816</v>
      </c>
      <c r="I12" s="1162"/>
    </row>
    <row r="13" spans="1:15">
      <c r="A13" s="1164" t="s">
        <v>123</v>
      </c>
      <c r="B13" s="1164"/>
      <c r="C13" s="1162">
        <v>4.3317333333333333E-2</v>
      </c>
      <c r="D13" s="1162">
        <v>6.9941333333333328E-2</v>
      </c>
      <c r="E13" s="1162">
        <v>1.5637333333333333E-2</v>
      </c>
      <c r="F13" s="1162"/>
      <c r="G13" s="1162">
        <v>0.12889600000000001</v>
      </c>
      <c r="I13" s="1162"/>
    </row>
    <row r="14" spans="1:15">
      <c r="A14" s="1164" t="s">
        <v>119</v>
      </c>
      <c r="B14" s="1164"/>
      <c r="C14" s="1162">
        <v>2.0458446164994853E-2</v>
      </c>
      <c r="D14" s="1162">
        <v>6.2893321636980819E-3</v>
      </c>
      <c r="E14" s="1162">
        <v>8.690644189328349E-2</v>
      </c>
      <c r="F14" s="1162"/>
      <c r="G14" s="1162">
        <v>0.11365422022197642</v>
      </c>
      <c r="I14" s="1162"/>
    </row>
    <row r="15" spans="1:15">
      <c r="A15" s="1164" t="s">
        <v>130</v>
      </c>
      <c r="B15" s="1164"/>
      <c r="C15" s="1162">
        <v>-2.50589365231817E-2</v>
      </c>
      <c r="D15" s="1162">
        <v>8.2825460578014501E-2</v>
      </c>
      <c r="E15" s="1162">
        <v>4.5402951191827468E-2</v>
      </c>
      <c r="F15" s="1162"/>
      <c r="G15" s="1162">
        <v>0.10316947524666026</v>
      </c>
      <c r="I15" s="1162"/>
    </row>
    <row r="16" spans="1:15">
      <c r="A16" s="1164" t="s">
        <v>132</v>
      </c>
      <c r="B16" s="1164"/>
      <c r="C16" s="1162">
        <v>-1.5362169584620666E-3</v>
      </c>
      <c r="D16" s="1162">
        <v>2.007380707174734E-2</v>
      </c>
      <c r="E16" s="1162">
        <v>8.3959835221421211E-2</v>
      </c>
      <c r="F16" s="1162"/>
      <c r="G16" s="1162">
        <v>0.10249742533470649</v>
      </c>
      <c r="I16" s="1162"/>
    </row>
    <row r="17" spans="1:9">
      <c r="A17" s="1164" t="s">
        <v>117</v>
      </c>
      <c r="B17" s="1164"/>
      <c r="C17" s="1162">
        <v>0.16799495238283021</v>
      </c>
      <c r="D17" s="1162">
        <v>4.8725279492083523E-2</v>
      </c>
      <c r="E17" s="1162">
        <v>-0.11474061951613858</v>
      </c>
      <c r="F17" s="1162"/>
      <c r="G17" s="1162">
        <v>0.10197961235877516</v>
      </c>
      <c r="I17" s="1162"/>
    </row>
    <row r="18" spans="1:9">
      <c r="A18" s="1169" t="s">
        <v>124</v>
      </c>
      <c r="B18" s="1169"/>
      <c r="C18" s="1162">
        <v>5.4586522775756053E-3</v>
      </c>
      <c r="D18" s="1162">
        <v>2.5254109674990588E-2</v>
      </c>
      <c r="E18" s="1162">
        <v>6.9519387627054841E-2</v>
      </c>
      <c r="F18" s="1162"/>
      <c r="G18" s="1162">
        <v>0.10023214957962104</v>
      </c>
      <c r="I18" s="1162"/>
    </row>
    <row r="19" spans="1:9">
      <c r="A19" s="1164" t="s">
        <v>141</v>
      </c>
      <c r="B19" s="1164"/>
      <c r="C19" s="1162">
        <v>-2.4308704543433805E-2</v>
      </c>
      <c r="D19" s="1162">
        <v>5.7321952520672181E-2</v>
      </c>
      <c r="E19" s="1162">
        <v>5.9509202453987733E-2</v>
      </c>
      <c r="F19" s="1162"/>
      <c r="G19" s="1162">
        <v>9.2522450431226103E-2</v>
      </c>
      <c r="I19" s="1162"/>
    </row>
    <row r="20" spans="1:9">
      <c r="A20" s="1164" t="s">
        <v>120</v>
      </c>
      <c r="B20" s="1164"/>
      <c r="C20" s="1162">
        <v>2.3022261699883417E-2</v>
      </c>
      <c r="D20" s="1162">
        <v>1.3956586909454283E-2</v>
      </c>
      <c r="E20" s="1162">
        <v>5.5126852828512742E-2</v>
      </c>
      <c r="F20" s="1162"/>
      <c r="G20" s="1162">
        <v>9.2105701437850435E-2</v>
      </c>
      <c r="I20" s="1162"/>
    </row>
    <row r="21" spans="1:9">
      <c r="A21" s="1164" t="s">
        <v>128</v>
      </c>
      <c r="B21" s="1164"/>
      <c r="C21" s="1162">
        <v>-1.858719646799117E-2</v>
      </c>
      <c r="D21" s="1162">
        <v>1.3957742037212235E-2</v>
      </c>
      <c r="E21" s="1162">
        <v>8.4985808893093664E-2</v>
      </c>
      <c r="F21" s="1162"/>
      <c r="G21" s="1162">
        <v>8.0356354462314733E-2</v>
      </c>
      <c r="I21" s="1162"/>
    </row>
    <row r="22" spans="1:9">
      <c r="A22" s="1164" t="s">
        <v>142</v>
      </c>
      <c r="B22" s="1164"/>
      <c r="C22" s="1162">
        <v>-3.4951845906902083E-2</v>
      </c>
      <c r="D22" s="1162">
        <v>0.12415730337078652</v>
      </c>
      <c r="E22" s="1162">
        <v>-1.4579989299090422E-2</v>
      </c>
      <c r="F22" s="1162"/>
      <c r="G22" s="1162">
        <v>7.4625468164794012E-2</v>
      </c>
      <c r="I22" s="1162"/>
    </row>
    <row r="23" spans="1:9">
      <c r="A23" s="1164" t="s">
        <v>129</v>
      </c>
      <c r="B23" s="1164"/>
      <c r="C23" s="1162">
        <v>1.2283294492127551E-2</v>
      </c>
      <c r="D23" s="1162">
        <v>2.608992212811914E-3</v>
      </c>
      <c r="E23" s="1162">
        <v>5.768203262661286E-2</v>
      </c>
      <c r="F23" s="1162"/>
      <c r="G23" s="1162">
        <v>7.2574319331552326E-2</v>
      </c>
      <c r="I23" s="1162"/>
    </row>
    <row r="24" spans="1:9">
      <c r="A24" s="1164" t="s">
        <v>133</v>
      </c>
      <c r="B24" s="1164"/>
      <c r="C24" s="1162">
        <v>2.7857051582399796E-3</v>
      </c>
      <c r="D24" s="1162">
        <v>8.266814328917664E-2</v>
      </c>
      <c r="E24" s="1162">
        <v>-1.3945563743238062E-2</v>
      </c>
      <c r="F24" s="1162"/>
      <c r="G24" s="1162">
        <v>7.1508284704178554E-2</v>
      </c>
      <c r="I24" s="1162"/>
    </row>
    <row r="25" spans="1:9">
      <c r="A25" s="1169" t="s">
        <v>136</v>
      </c>
      <c r="B25" s="1169"/>
      <c r="C25" s="1162">
        <v>-2.2745995423340961E-2</v>
      </c>
      <c r="D25" s="1162">
        <v>0.13986270022883296</v>
      </c>
      <c r="E25" s="1162">
        <v>-5.020594965675057E-2</v>
      </c>
      <c r="F25" s="1162"/>
      <c r="G25" s="1162">
        <v>6.6910755148741424E-2</v>
      </c>
      <c r="I25" s="1162"/>
    </row>
    <row r="26" spans="1:9">
      <c r="A26" s="1164" t="s">
        <v>131</v>
      </c>
      <c r="B26" s="1164"/>
      <c r="C26" s="1162">
        <v>1.7994761428995761E-2</v>
      </c>
      <c r="D26" s="1162">
        <v>3.4129020063186889E-2</v>
      </c>
      <c r="E26" s="1162">
        <v>1.1335835606081063E-2</v>
      </c>
      <c r="F26" s="1162"/>
      <c r="G26" s="1162">
        <v>6.3459617098263713E-2</v>
      </c>
      <c r="I26" s="1162"/>
    </row>
    <row r="27" spans="1:9">
      <c r="A27" s="1169" t="s">
        <v>144</v>
      </c>
      <c r="B27" s="1169"/>
      <c r="C27" s="1162">
        <v>-3.7300585332262139E-2</v>
      </c>
      <c r="D27" s="1162">
        <v>0.13975668541260186</v>
      </c>
      <c r="E27" s="1162">
        <v>-5.332262137036612E-2</v>
      </c>
      <c r="F27" s="1162"/>
      <c r="G27" s="1162">
        <v>4.9133478709973602E-2</v>
      </c>
      <c r="I27" s="1162"/>
    </row>
    <row r="28" spans="1:9" ht="16.5" customHeight="1">
      <c r="A28" s="1164" t="s">
        <v>126</v>
      </c>
      <c r="B28" s="1164"/>
      <c r="C28" s="1162">
        <v>0.14190905100232493</v>
      </c>
      <c r="D28" s="1162">
        <v>1.3362706683792089E-2</v>
      </c>
      <c r="E28" s="1162">
        <v>-0.13162241696067115</v>
      </c>
      <c r="F28" s="1162"/>
      <c r="G28" s="1162">
        <v>2.3649340725445885E-2</v>
      </c>
      <c r="I28" s="1162"/>
    </row>
    <row r="29" spans="1:9">
      <c r="A29" s="1169" t="s">
        <v>143</v>
      </c>
      <c r="B29" s="1169"/>
      <c r="C29" s="1162">
        <v>-2.7522260651997938E-2</v>
      </c>
      <c r="D29" s="1162">
        <v>4.6935020972845687E-2</v>
      </c>
      <c r="E29" s="1162">
        <v>3.8487011553462358E-3</v>
      </c>
      <c r="F29" s="1162"/>
      <c r="G29" s="1162">
        <v>2.3261461476193981E-2</v>
      </c>
      <c r="I29" s="1162"/>
    </row>
    <row r="30" spans="1:9">
      <c r="A30" s="1164" t="s">
        <v>134</v>
      </c>
      <c r="B30" s="1164"/>
      <c r="C30" s="1162">
        <v>-9.0250154689295505E-3</v>
      </c>
      <c r="D30" s="1162">
        <v>1.3264975397035859E-2</v>
      </c>
      <c r="E30" s="1162">
        <v>1.8064763251716316E-2</v>
      </c>
      <c r="F30" s="1162"/>
      <c r="G30" s="1162">
        <v>2.2304723179822624E-2</v>
      </c>
      <c r="I30" s="1162"/>
    </row>
    <row r="31" spans="1:9">
      <c r="A31" s="1169" t="s">
        <v>139</v>
      </c>
      <c r="B31" s="1168"/>
      <c r="C31" s="1166">
        <v>-2.6833060556464811E-2</v>
      </c>
      <c r="D31" s="1166">
        <v>3.2635024549918165E-2</v>
      </c>
      <c r="E31" s="1166">
        <v>1.4132569558101472E-2</v>
      </c>
      <c r="F31" s="1166"/>
      <c r="G31" s="1166">
        <v>1.9934533551554827E-2</v>
      </c>
      <c r="I31" s="1162"/>
    </row>
    <row r="32" spans="1:9">
      <c r="A32" s="1171" t="s">
        <v>127</v>
      </c>
      <c r="B32" s="1170"/>
      <c r="C32" s="1166">
        <v>0.16029411764705884</v>
      </c>
      <c r="D32" s="1166">
        <v>2.8267490428123911E-2</v>
      </c>
      <c r="E32" s="1166">
        <v>-0.17213278802645318</v>
      </c>
      <c r="F32" s="1166"/>
      <c r="G32" s="1166">
        <v>1.6428820048729552E-2</v>
      </c>
      <c r="I32" s="1162"/>
    </row>
    <row r="33" spans="1:9">
      <c r="A33" s="1169" t="s">
        <v>135</v>
      </c>
      <c r="B33" s="1168"/>
      <c r="C33" s="1166">
        <v>5.887907196331018E-2</v>
      </c>
      <c r="D33" s="1166">
        <v>1.913401227490389E-2</v>
      </c>
      <c r="E33" s="1166">
        <v>-6.4234167397315703E-2</v>
      </c>
      <c r="F33" s="1166"/>
      <c r="G33" s="1166">
        <v>1.3778916840898362E-2</v>
      </c>
      <c r="I33" s="1162"/>
    </row>
    <row r="34" spans="1:9">
      <c r="A34" s="1164" t="s">
        <v>146</v>
      </c>
      <c r="B34" s="1167"/>
      <c r="C34" s="1166">
        <v>-1.8921933085501857E-2</v>
      </c>
      <c r="D34" s="1166">
        <v>7.802973977695167E-2</v>
      </c>
      <c r="E34" s="1166">
        <v>-4.7955390334572488E-2</v>
      </c>
      <c r="F34" s="1166"/>
      <c r="G34" s="1166">
        <v>1.1152416356877323E-2</v>
      </c>
      <c r="I34" s="1162"/>
    </row>
    <row r="35" spans="1:9">
      <c r="A35" s="1164" t="s">
        <v>137</v>
      </c>
      <c r="B35" s="1164"/>
      <c r="C35" s="1162">
        <v>-3.8948393378773127E-3</v>
      </c>
      <c r="D35" s="1162">
        <v>4.2999026290165533E-2</v>
      </c>
      <c r="E35" s="1162">
        <v>-2.8023369036027264E-2</v>
      </c>
      <c r="F35" s="1162"/>
      <c r="G35" s="1162">
        <v>1.1080817916260954E-2</v>
      </c>
      <c r="I35" s="1162"/>
    </row>
    <row r="36" spans="1:9">
      <c r="A36" s="1164" t="s">
        <v>140</v>
      </c>
      <c r="B36" s="1164"/>
      <c r="C36" s="1162">
        <v>-9.6038281771644776E-3</v>
      </c>
      <c r="D36" s="1162">
        <v>2.0654351212997996E-2</v>
      </c>
      <c r="E36" s="1162">
        <v>-8.9027375918094816E-5</v>
      </c>
      <c r="F36" s="1162"/>
      <c r="G36" s="1162">
        <v>1.0961495659915424E-2</v>
      </c>
      <c r="I36" s="1162"/>
    </row>
    <row r="37" spans="1:9">
      <c r="A37" s="1164" t="s">
        <v>145</v>
      </c>
      <c r="B37" s="1164"/>
      <c r="C37" s="1162">
        <v>6.076301162203133E-3</v>
      </c>
      <c r="D37" s="1162">
        <v>2.7867609903991914E-2</v>
      </c>
      <c r="E37" s="1162">
        <v>-4.0790803436078826E-2</v>
      </c>
      <c r="F37" s="1162"/>
      <c r="G37" s="1162">
        <v>-6.8468923698837801E-3</v>
      </c>
      <c r="I37" s="1162"/>
    </row>
    <row r="38" spans="1:9">
      <c r="A38" s="1165" t="s">
        <v>138</v>
      </c>
      <c r="B38" s="1164"/>
      <c r="C38" s="1163">
        <v>-1.0387931034482758E-2</v>
      </c>
      <c r="D38" s="1163">
        <v>6.4482758620689654E-2</v>
      </c>
      <c r="E38" s="1163">
        <v>-6.4913793103448275E-2</v>
      </c>
      <c r="F38" s="1162"/>
      <c r="G38" s="1163">
        <v>-1.081896551724138E-2</v>
      </c>
      <c r="I38" s="1162"/>
    </row>
    <row r="40" spans="1:9" s="1013" customFormat="1">
      <c r="A40" s="1562" t="s">
        <v>11</v>
      </c>
      <c r="B40" s="1562"/>
    </row>
    <row r="41" spans="1:9" s="1013" customFormat="1" ht="10.5" customHeight="1">
      <c r="A41" s="1567" t="s">
        <v>958</v>
      </c>
      <c r="B41" s="1567"/>
      <c r="C41" s="1567"/>
      <c r="D41" s="1567"/>
      <c r="E41" s="1567"/>
      <c r="F41" s="1072"/>
      <c r="G41" s="1072"/>
    </row>
    <row r="42" spans="1:9" s="1013" customFormat="1" ht="12.75" customHeight="1">
      <c r="A42" s="1572" t="s">
        <v>957</v>
      </c>
      <c r="B42" s="1572"/>
      <c r="C42" s="1572"/>
      <c r="D42" s="1572"/>
      <c r="E42" s="1572"/>
      <c r="F42" s="1572"/>
      <c r="G42" s="1572"/>
    </row>
    <row r="43" spans="1:9" s="1013" customFormat="1" ht="10.5" customHeight="1">
      <c r="A43" s="1572"/>
      <c r="B43" s="1572"/>
      <c r="C43" s="1572"/>
      <c r="D43" s="1572"/>
      <c r="E43" s="1572"/>
      <c r="F43" s="1572"/>
      <c r="G43" s="1572"/>
    </row>
    <row r="44" spans="1:9" s="1013" customFormat="1">
      <c r="A44" s="1072"/>
      <c r="B44" s="1072"/>
      <c r="C44" s="1072"/>
      <c r="D44" s="1072"/>
      <c r="E44" s="1072"/>
      <c r="F44" s="1072"/>
      <c r="G44" s="1072"/>
    </row>
    <row r="45" spans="1:9" ht="10.5" customHeight="1">
      <c r="A45" s="1071" t="s">
        <v>155</v>
      </c>
    </row>
  </sheetData>
  <mergeCells count="7">
    <mergeCell ref="A42:G43"/>
    <mergeCell ref="C5:E5"/>
    <mergeCell ref="A3:G3"/>
    <mergeCell ref="A1:D1"/>
    <mergeCell ref="F1:G1"/>
    <mergeCell ref="A41:E41"/>
    <mergeCell ref="A40:B40"/>
  </mergeCells>
  <hyperlinks>
    <hyperlink ref="F1:G1" location="Contents!A1" display="back to contents"/>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showGridLines="0" workbookViewId="0">
      <selection sqref="A1:G1"/>
    </sheetView>
  </sheetViews>
  <sheetFormatPr defaultColWidth="9.140625" defaultRowHeight="12.75"/>
  <cols>
    <col min="1" max="1" width="8.85546875" style="337" customWidth="1"/>
    <col min="2" max="2" width="22" style="337" customWidth="1"/>
    <col min="3" max="3" width="9.140625" style="713"/>
    <col min="4" max="16384" width="9.140625" style="337"/>
  </cols>
  <sheetData>
    <row r="1" spans="1:11" s="107" customFormat="1" ht="18" customHeight="1">
      <c r="A1" s="1435" t="s">
        <v>444</v>
      </c>
      <c r="B1" s="1435"/>
      <c r="C1" s="1435"/>
      <c r="D1" s="1435"/>
      <c r="E1" s="1435"/>
      <c r="F1" s="1435"/>
      <c r="G1" s="1435"/>
      <c r="H1" s="356"/>
      <c r="I1" s="1436" t="s">
        <v>251</v>
      </c>
      <c r="J1" s="1436"/>
      <c r="K1" s="357"/>
    </row>
    <row r="2" spans="1:11" s="107" customFormat="1" ht="12.75" customHeight="1">
      <c r="A2" s="356"/>
      <c r="B2" s="356"/>
      <c r="C2" s="356"/>
      <c r="D2" s="356"/>
      <c r="E2" s="356"/>
      <c r="F2" s="356"/>
      <c r="G2" s="356"/>
      <c r="H2" s="356"/>
      <c r="J2" s="357"/>
      <c r="K2" s="357"/>
    </row>
    <row r="3" spans="1:11" s="353" customFormat="1" ht="18" customHeight="1">
      <c r="A3" s="1427" t="s">
        <v>443</v>
      </c>
      <c r="B3" s="1427"/>
      <c r="C3" s="1427"/>
      <c r="D3" s="328"/>
      <c r="E3" s="328"/>
    </row>
    <row r="4" spans="1:11" s="353" customFormat="1" ht="15" customHeight="1">
      <c r="A4" s="328"/>
      <c r="B4" s="717"/>
      <c r="C4" s="715"/>
      <c r="D4" s="716"/>
    </row>
    <row r="5" spans="1:11" s="353" customFormat="1" ht="19.5" customHeight="1">
      <c r="A5" s="453" t="s">
        <v>5</v>
      </c>
      <c r="B5" s="453" t="s">
        <v>442</v>
      </c>
      <c r="C5" s="715"/>
    </row>
    <row r="6" spans="1:11">
      <c r="A6" s="337">
        <v>1971</v>
      </c>
      <c r="B6" s="339">
        <v>42500</v>
      </c>
      <c r="C6" s="713">
        <v>1971</v>
      </c>
      <c r="F6" s="172">
        <v>1971</v>
      </c>
    </row>
    <row r="7" spans="1:11">
      <c r="A7" s="337">
        <v>1972</v>
      </c>
      <c r="B7" s="339">
        <v>42139</v>
      </c>
      <c r="F7" s="172"/>
    </row>
    <row r="8" spans="1:11">
      <c r="A8" s="337">
        <v>1973</v>
      </c>
      <c r="B8" s="339">
        <v>42018</v>
      </c>
      <c r="F8" s="172"/>
    </row>
    <row r="9" spans="1:11">
      <c r="A9" s="337">
        <v>1974</v>
      </c>
      <c r="B9" s="339">
        <v>41174</v>
      </c>
      <c r="C9" s="713">
        <v>1974</v>
      </c>
      <c r="F9" s="172"/>
    </row>
    <row r="10" spans="1:11">
      <c r="A10" s="337">
        <v>1975</v>
      </c>
      <c r="B10" s="339">
        <v>39191</v>
      </c>
      <c r="C10" s="713" t="s">
        <v>76</v>
      </c>
      <c r="F10" s="172"/>
    </row>
    <row r="11" spans="1:11">
      <c r="A11" s="337">
        <v>1976</v>
      </c>
      <c r="B11" s="339">
        <v>37543</v>
      </c>
      <c r="F11" s="172">
        <v>1976</v>
      </c>
    </row>
    <row r="12" spans="1:11">
      <c r="A12" s="337">
        <v>1977</v>
      </c>
      <c r="B12" s="339">
        <v>37288</v>
      </c>
      <c r="C12" s="713">
        <v>1977</v>
      </c>
      <c r="F12" s="172"/>
    </row>
    <row r="13" spans="1:11">
      <c r="A13" s="337">
        <v>1978</v>
      </c>
      <c r="B13" s="339">
        <v>37814</v>
      </c>
      <c r="F13" s="172"/>
    </row>
    <row r="14" spans="1:11">
      <c r="A14" s="337">
        <v>1979</v>
      </c>
      <c r="B14" s="339">
        <v>37860</v>
      </c>
      <c r="C14" s="713" t="s">
        <v>76</v>
      </c>
      <c r="D14" s="384"/>
      <c r="F14" s="172"/>
    </row>
    <row r="15" spans="1:11">
      <c r="A15" s="337">
        <v>1980</v>
      </c>
      <c r="B15" s="339">
        <v>38501</v>
      </c>
      <c r="C15" s="713">
        <v>1980</v>
      </c>
      <c r="F15" s="172"/>
    </row>
    <row r="16" spans="1:11">
      <c r="A16" s="337">
        <v>1981</v>
      </c>
      <c r="B16" s="339">
        <v>36237</v>
      </c>
      <c r="F16" s="172">
        <v>1981</v>
      </c>
    </row>
    <row r="17" spans="1:6">
      <c r="A17" s="337">
        <v>1982</v>
      </c>
      <c r="B17" s="339">
        <v>34942</v>
      </c>
      <c r="F17" s="172"/>
    </row>
    <row r="18" spans="1:6">
      <c r="A18" s="337">
        <v>1983</v>
      </c>
      <c r="B18" s="339">
        <v>34962</v>
      </c>
      <c r="C18" s="713">
        <v>1983</v>
      </c>
      <c r="F18" s="172"/>
    </row>
    <row r="19" spans="1:6">
      <c r="A19" s="337">
        <v>1984</v>
      </c>
      <c r="B19" s="339">
        <v>36253</v>
      </c>
      <c r="F19" s="172"/>
    </row>
    <row r="20" spans="1:6">
      <c r="A20" s="337">
        <v>1985</v>
      </c>
      <c r="B20" s="339">
        <v>36385</v>
      </c>
      <c r="F20" s="172"/>
    </row>
    <row r="21" spans="1:6">
      <c r="A21" s="337">
        <v>1986</v>
      </c>
      <c r="B21" s="339">
        <v>35790</v>
      </c>
      <c r="C21" s="713">
        <v>1986</v>
      </c>
      <c r="F21" s="172">
        <v>1986</v>
      </c>
    </row>
    <row r="22" spans="1:6">
      <c r="A22" s="337">
        <v>1987</v>
      </c>
      <c r="B22" s="339">
        <v>35813</v>
      </c>
      <c r="C22" s="713" t="s">
        <v>76</v>
      </c>
      <c r="F22" s="172"/>
    </row>
    <row r="23" spans="1:6">
      <c r="A23" s="337">
        <v>1988</v>
      </c>
      <c r="B23" s="339">
        <v>35599</v>
      </c>
      <c r="F23" s="172"/>
    </row>
    <row r="24" spans="1:6">
      <c r="A24" s="337">
        <v>1989</v>
      </c>
      <c r="B24" s="339">
        <v>35326</v>
      </c>
      <c r="C24" s="713">
        <v>1989</v>
      </c>
      <c r="F24" s="172"/>
    </row>
    <row r="25" spans="1:6">
      <c r="A25" s="337">
        <v>1990</v>
      </c>
      <c r="B25" s="339">
        <v>34672</v>
      </c>
      <c r="F25" s="172"/>
    </row>
    <row r="26" spans="1:6">
      <c r="A26" s="337">
        <v>1991</v>
      </c>
      <c r="B26" s="339">
        <v>33762</v>
      </c>
      <c r="C26" s="713" t="s">
        <v>76</v>
      </c>
      <c r="F26" s="172">
        <v>1991</v>
      </c>
    </row>
    <row r="27" spans="1:6">
      <c r="A27" s="337">
        <v>1992</v>
      </c>
      <c r="B27" s="339">
        <v>35057</v>
      </c>
      <c r="C27" s="713">
        <v>1992</v>
      </c>
      <c r="F27" s="172"/>
    </row>
    <row r="28" spans="1:6">
      <c r="A28" s="337">
        <v>1993</v>
      </c>
      <c r="B28" s="339">
        <v>33366</v>
      </c>
      <c r="F28" s="172"/>
    </row>
    <row r="29" spans="1:6">
      <c r="A29" s="337">
        <v>1994</v>
      </c>
      <c r="B29" s="339">
        <v>31480</v>
      </c>
      <c r="F29" s="172"/>
    </row>
    <row r="30" spans="1:6">
      <c r="A30" s="337">
        <v>1995</v>
      </c>
      <c r="B30" s="339">
        <v>30663</v>
      </c>
      <c r="C30" s="713">
        <v>1995</v>
      </c>
      <c r="F30" s="172"/>
    </row>
    <row r="31" spans="1:6">
      <c r="A31" s="337">
        <v>1996</v>
      </c>
      <c r="B31" s="339">
        <v>30241</v>
      </c>
      <c r="F31" s="172">
        <v>1996</v>
      </c>
    </row>
    <row r="32" spans="1:6">
      <c r="A32" s="337">
        <v>1997</v>
      </c>
      <c r="B32" s="339">
        <v>29611</v>
      </c>
      <c r="F32" s="172"/>
    </row>
    <row r="33" spans="1:6">
      <c r="A33" s="337">
        <v>1998</v>
      </c>
      <c r="B33" s="339">
        <v>29668</v>
      </c>
      <c r="C33" s="713">
        <v>1998</v>
      </c>
      <c r="F33" s="172"/>
    </row>
    <row r="34" spans="1:6">
      <c r="A34" s="337">
        <v>1999</v>
      </c>
      <c r="B34" s="339">
        <v>29940</v>
      </c>
      <c r="C34" s="713" t="s">
        <v>76</v>
      </c>
      <c r="F34" s="172"/>
    </row>
    <row r="35" spans="1:6">
      <c r="A35" s="337">
        <v>2000</v>
      </c>
      <c r="B35" s="339">
        <v>30367</v>
      </c>
      <c r="F35" s="172"/>
    </row>
    <row r="36" spans="1:6">
      <c r="A36" s="337">
        <v>2001</v>
      </c>
      <c r="B36" s="339">
        <v>29621</v>
      </c>
      <c r="C36" s="713">
        <v>2001</v>
      </c>
      <c r="F36" s="172">
        <v>2001</v>
      </c>
    </row>
    <row r="37" spans="1:6">
      <c r="A37" s="337">
        <v>2002</v>
      </c>
      <c r="B37" s="339">
        <v>29826</v>
      </c>
      <c r="F37" s="172"/>
    </row>
    <row r="38" spans="1:6">
      <c r="A38" s="337">
        <v>2003</v>
      </c>
      <c r="B38" s="714">
        <v>30757</v>
      </c>
      <c r="C38" s="713" t="s">
        <v>76</v>
      </c>
      <c r="F38" s="172"/>
    </row>
    <row r="39" spans="1:6">
      <c r="A39" s="337">
        <v>2004</v>
      </c>
      <c r="B39" s="714">
        <v>32154</v>
      </c>
      <c r="C39" s="713">
        <v>2004</v>
      </c>
      <c r="F39" s="172"/>
    </row>
    <row r="40" spans="1:6">
      <c r="A40" s="337">
        <v>2005</v>
      </c>
      <c r="B40" s="714">
        <v>30881</v>
      </c>
      <c r="F40" s="172"/>
    </row>
    <row r="41" spans="1:6">
      <c r="A41" s="337">
        <v>2006</v>
      </c>
      <c r="B41" s="714">
        <v>29898</v>
      </c>
      <c r="F41" s="172">
        <v>2006</v>
      </c>
    </row>
    <row r="42" spans="1:6">
      <c r="A42" s="337">
        <v>2007</v>
      </c>
      <c r="B42" s="714">
        <v>29866</v>
      </c>
      <c r="C42" s="713">
        <v>2007</v>
      </c>
      <c r="F42" s="172"/>
    </row>
    <row r="43" spans="1:6">
      <c r="A43" s="337">
        <v>2008</v>
      </c>
      <c r="B43" s="714">
        <v>28903</v>
      </c>
      <c r="F43" s="172"/>
    </row>
    <row r="44" spans="1:6">
      <c r="A44" s="337">
        <v>2009</v>
      </c>
      <c r="B44" s="714">
        <v>27524</v>
      </c>
      <c r="F44" s="172"/>
    </row>
    <row r="45" spans="1:6">
      <c r="A45" s="337">
        <v>2010</v>
      </c>
      <c r="B45" s="714">
        <v>28480</v>
      </c>
      <c r="C45" s="713">
        <v>2010</v>
      </c>
      <c r="F45" s="172"/>
    </row>
    <row r="46" spans="1:6">
      <c r="A46" s="337">
        <v>2011</v>
      </c>
      <c r="B46" s="714">
        <v>29135</v>
      </c>
      <c r="C46" s="713" t="s">
        <v>76</v>
      </c>
      <c r="F46" s="172">
        <v>2011</v>
      </c>
    </row>
    <row r="47" spans="1:6">
      <c r="A47" s="337">
        <v>2012</v>
      </c>
      <c r="B47" s="714">
        <v>30534</v>
      </c>
      <c r="F47" s="172"/>
    </row>
    <row r="48" spans="1:6">
      <c r="A48" s="337">
        <v>2013</v>
      </c>
      <c r="B48" s="714">
        <v>27547</v>
      </c>
      <c r="F48" s="172"/>
    </row>
    <row r="49" spans="1:6">
      <c r="A49" s="340">
        <v>2014</v>
      </c>
      <c r="B49" s="363">
        <v>29069</v>
      </c>
      <c r="C49" s="713">
        <v>2014</v>
      </c>
      <c r="F49" s="161"/>
    </row>
    <row r="50" spans="1:6">
      <c r="A50" s="340">
        <v>2015</v>
      </c>
      <c r="B50" s="363">
        <v>29691</v>
      </c>
      <c r="F50" s="161"/>
    </row>
    <row r="51" spans="1:6">
      <c r="A51" s="340">
        <v>2016</v>
      </c>
      <c r="B51" s="363">
        <v>29229</v>
      </c>
      <c r="C51" s="713">
        <v>2014</v>
      </c>
      <c r="F51" s="161"/>
    </row>
    <row r="52" spans="1:6">
      <c r="A52" s="343">
        <v>2017</v>
      </c>
      <c r="B52" s="360">
        <v>28440</v>
      </c>
      <c r="F52" s="161">
        <v>2017</v>
      </c>
    </row>
    <row r="54" spans="1:6" ht="10.5" customHeight="1">
      <c r="A54" s="1544" t="s">
        <v>155</v>
      </c>
      <c r="B54" s="1544"/>
    </row>
  </sheetData>
  <mergeCells count="4">
    <mergeCell ref="A54:B54"/>
    <mergeCell ref="A3:C3"/>
    <mergeCell ref="A1:G1"/>
    <mergeCell ref="I1:J1"/>
  </mergeCells>
  <hyperlinks>
    <hyperlink ref="I1:J1" location="Contents!A1" display="back to contents"/>
  </hyperlinks>
  <pageMargins left="0.15748031496062992" right="0.15748031496062992" top="0.98425196850393704" bottom="0.98425196850393704" header="0.51181102362204722" footer="0.51181102362204722"/>
  <pageSetup paperSize="9" scale="72" orientation="landscape" r:id="rId1"/>
  <headerFooter alignWithMargins="0">
    <oddFooter>&amp;L© Crown Copyright 2015</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showGridLines="0" workbookViewId="0">
      <selection sqref="A1:G1"/>
    </sheetView>
  </sheetViews>
  <sheetFormatPr defaultColWidth="9.140625" defaultRowHeight="12.75"/>
  <cols>
    <col min="1" max="1" width="10.5703125" style="337" customWidth="1"/>
    <col min="2" max="2" width="10.85546875" style="337" customWidth="1"/>
    <col min="3" max="3" width="10" style="337" customWidth="1"/>
    <col min="4" max="4" width="11" style="337" customWidth="1"/>
    <col min="5" max="5" width="12.7109375" style="337" customWidth="1"/>
    <col min="6" max="16384" width="9.140625" style="337"/>
  </cols>
  <sheetData>
    <row r="1" spans="1:12" s="107" customFormat="1" ht="18" customHeight="1">
      <c r="A1" s="1435" t="s">
        <v>444</v>
      </c>
      <c r="B1" s="1435"/>
      <c r="C1" s="1435"/>
      <c r="D1" s="1435"/>
      <c r="E1" s="1435"/>
      <c r="F1" s="1435"/>
      <c r="G1" s="1435"/>
      <c r="H1" s="356"/>
      <c r="I1" s="1436" t="s">
        <v>251</v>
      </c>
      <c r="J1" s="1436"/>
      <c r="K1" s="1590"/>
      <c r="L1" s="1590"/>
    </row>
    <row r="2" spans="1:12" s="107" customFormat="1" ht="12.75" customHeight="1">
      <c r="A2" s="356"/>
      <c r="B2" s="356"/>
      <c r="C2" s="356"/>
      <c r="D2" s="356"/>
      <c r="E2" s="356"/>
      <c r="F2" s="356"/>
      <c r="G2" s="356"/>
      <c r="H2" s="356"/>
      <c r="K2" s="357"/>
      <c r="L2" s="357"/>
    </row>
    <row r="3" spans="1:12" ht="18" customHeight="1">
      <c r="A3" s="1427" t="s">
        <v>453</v>
      </c>
      <c r="B3" s="1427"/>
      <c r="C3" s="1427"/>
      <c r="D3" s="1427"/>
      <c r="E3" s="1427"/>
      <c r="F3" s="1427"/>
      <c r="G3" s="1427"/>
      <c r="H3" s="1427"/>
      <c r="I3" s="1427"/>
      <c r="J3" s="328"/>
      <c r="K3" s="328"/>
      <c r="L3" s="328"/>
    </row>
    <row r="4" spans="1:12" ht="15" customHeight="1">
      <c r="A4" s="191"/>
      <c r="B4" s="328"/>
      <c r="C4" s="328"/>
      <c r="D4" s="328"/>
      <c r="E4" s="353"/>
      <c r="F4" s="353"/>
      <c r="G4" s="353"/>
      <c r="H4" s="353"/>
    </row>
    <row r="5" spans="1:12">
      <c r="A5" s="324" t="s">
        <v>2</v>
      </c>
    </row>
    <row r="6" spans="1:12" s="349" customFormat="1" ht="17.25" customHeight="1">
      <c r="A6" s="724"/>
      <c r="B6" s="1591" t="s">
        <v>452</v>
      </c>
      <c r="C6" s="1591"/>
      <c r="D6" s="1591"/>
      <c r="E6" s="1591"/>
      <c r="F6" s="353"/>
    </row>
    <row r="7" spans="1:12" s="349" customFormat="1" ht="17.25" customHeight="1">
      <c r="A7" s="723" t="s">
        <v>5</v>
      </c>
      <c r="B7" s="453" t="s">
        <v>451</v>
      </c>
      <c r="C7" s="453" t="s">
        <v>450</v>
      </c>
      <c r="D7" s="453" t="s">
        <v>449</v>
      </c>
      <c r="E7" s="453" t="s">
        <v>448</v>
      </c>
      <c r="F7" s="725"/>
    </row>
    <row r="8" spans="1:12">
      <c r="A8" s="721">
        <v>1971</v>
      </c>
      <c r="B8" s="367">
        <v>90.7</v>
      </c>
      <c r="C8" s="367">
        <v>5.8</v>
      </c>
      <c r="D8" s="367">
        <v>3.5</v>
      </c>
      <c r="E8" s="720" t="s">
        <v>360</v>
      </c>
    </row>
    <row r="9" spans="1:12">
      <c r="A9" s="349">
        <v>1981</v>
      </c>
      <c r="B9" s="367">
        <v>81.7</v>
      </c>
      <c r="C9" s="367">
        <v>15.1</v>
      </c>
      <c r="D9" s="367">
        <v>3.2</v>
      </c>
      <c r="E9" s="720" t="s">
        <v>360</v>
      </c>
    </row>
    <row r="10" spans="1:12">
      <c r="A10" s="349">
        <v>1991</v>
      </c>
      <c r="B10" s="367">
        <v>75.7</v>
      </c>
      <c r="C10" s="367">
        <v>21.8</v>
      </c>
      <c r="D10" s="367">
        <v>2.6</v>
      </c>
      <c r="E10" s="720" t="s">
        <v>360</v>
      </c>
    </row>
    <row r="11" spans="1:12">
      <c r="A11" s="349">
        <v>2001</v>
      </c>
      <c r="B11" s="367">
        <v>70</v>
      </c>
      <c r="C11" s="367">
        <v>27.8</v>
      </c>
      <c r="D11" s="367">
        <v>2.2000000000000002</v>
      </c>
      <c r="E11" s="720" t="s">
        <v>360</v>
      </c>
    </row>
    <row r="12" spans="1:12">
      <c r="A12" s="349">
        <v>2011</v>
      </c>
      <c r="B12" s="367">
        <v>73.099999999999994</v>
      </c>
      <c r="C12" s="367">
        <v>24.9</v>
      </c>
      <c r="D12" s="367">
        <v>2</v>
      </c>
      <c r="E12" s="720" t="s">
        <v>360</v>
      </c>
    </row>
    <row r="13" spans="1:12">
      <c r="A13" s="349"/>
      <c r="B13" s="367"/>
      <c r="C13" s="367"/>
      <c r="D13" s="367"/>
      <c r="E13" s="720" t="s">
        <v>360</v>
      </c>
    </row>
    <row r="14" spans="1:12">
      <c r="A14" s="349">
        <v>2012</v>
      </c>
      <c r="B14" s="367">
        <v>73.599999999999994</v>
      </c>
      <c r="C14" s="367">
        <v>24.5</v>
      </c>
      <c r="D14" s="367">
        <v>1.9</v>
      </c>
      <c r="E14" s="720" t="s">
        <v>360</v>
      </c>
      <c r="F14" s="337" t="s">
        <v>76</v>
      </c>
    </row>
    <row r="15" spans="1:12">
      <c r="A15" s="349">
        <v>2013</v>
      </c>
      <c r="B15" s="367">
        <v>74</v>
      </c>
      <c r="C15" s="367">
        <v>24.1</v>
      </c>
      <c r="D15" s="367">
        <v>1.9</v>
      </c>
      <c r="E15" s="720" t="s">
        <v>360</v>
      </c>
    </row>
    <row r="16" spans="1:12">
      <c r="A16" s="719">
        <v>2014</v>
      </c>
      <c r="B16" s="364">
        <v>72.8</v>
      </c>
      <c r="C16" s="364">
        <v>23.9</v>
      </c>
      <c r="D16" s="364">
        <v>2.1</v>
      </c>
      <c r="E16" s="364">
        <v>1.2</v>
      </c>
    </row>
    <row r="17" spans="1:6" s="340" customFormat="1">
      <c r="A17" s="719">
        <v>2015</v>
      </c>
      <c r="B17" s="364">
        <v>72</v>
      </c>
      <c r="C17" s="364">
        <v>23.3</v>
      </c>
      <c r="D17" s="364">
        <v>2.1</v>
      </c>
      <c r="E17" s="364">
        <v>2.6</v>
      </c>
    </row>
    <row r="18" spans="1:6" s="340" customFormat="1">
      <c r="A18" s="719">
        <v>2016</v>
      </c>
      <c r="B18" s="364">
        <v>73.2</v>
      </c>
      <c r="C18" s="364">
        <v>24.2</v>
      </c>
      <c r="D18" s="364">
        <v>2.1</v>
      </c>
      <c r="E18" s="364">
        <v>0.5</v>
      </c>
    </row>
    <row r="19" spans="1:6" s="340" customFormat="1">
      <c r="A19" s="718">
        <v>2017</v>
      </c>
      <c r="B19" s="361">
        <v>73.599999999999994</v>
      </c>
      <c r="C19" s="361">
        <v>24</v>
      </c>
      <c r="D19" s="361">
        <v>2</v>
      </c>
      <c r="E19" s="361">
        <v>0.4</v>
      </c>
    </row>
    <row r="20" spans="1:6" s="340" customFormat="1">
      <c r="A20" s="719"/>
    </row>
    <row r="21" spans="1:6">
      <c r="A21" s="324" t="s">
        <v>3</v>
      </c>
      <c r="B21" s="343"/>
      <c r="C21" s="343"/>
      <c r="D21" s="343"/>
      <c r="E21" s="343"/>
    </row>
    <row r="22" spans="1:6" ht="17.25" customHeight="1">
      <c r="A22" s="724"/>
      <c r="B22" s="1591" t="s">
        <v>452</v>
      </c>
      <c r="C22" s="1591"/>
      <c r="D22" s="1591"/>
      <c r="E22" s="1591"/>
      <c r="F22" s="353"/>
    </row>
    <row r="23" spans="1:6" ht="17.25" customHeight="1">
      <c r="A23" s="723" t="s">
        <v>5</v>
      </c>
      <c r="B23" s="453" t="s">
        <v>451</v>
      </c>
      <c r="C23" s="453" t="s">
        <v>450</v>
      </c>
      <c r="D23" s="453" t="s">
        <v>449</v>
      </c>
      <c r="E23" s="453" t="s">
        <v>448</v>
      </c>
      <c r="F23" s="722"/>
    </row>
    <row r="24" spans="1:6">
      <c r="A24" s="721">
        <v>1971</v>
      </c>
      <c r="B24" s="367">
        <v>90.9</v>
      </c>
      <c r="C24" s="367">
        <v>5.9</v>
      </c>
      <c r="D24" s="367">
        <v>3.1</v>
      </c>
      <c r="E24" s="720" t="s">
        <v>360</v>
      </c>
    </row>
    <row r="25" spans="1:6">
      <c r="A25" s="349">
        <v>1981</v>
      </c>
      <c r="B25" s="367">
        <v>83.1</v>
      </c>
      <c r="C25" s="367">
        <v>14</v>
      </c>
      <c r="D25" s="367">
        <v>3</v>
      </c>
      <c r="E25" s="720" t="s">
        <v>360</v>
      </c>
    </row>
    <row r="26" spans="1:6">
      <c r="A26" s="349">
        <v>1991</v>
      </c>
      <c r="B26" s="367">
        <v>76.900000000000006</v>
      </c>
      <c r="C26" s="367">
        <v>20.9</v>
      </c>
      <c r="D26" s="367">
        <v>2.2000000000000002</v>
      </c>
      <c r="E26" s="720" t="s">
        <v>360</v>
      </c>
    </row>
    <row r="27" spans="1:6">
      <c r="A27" s="349">
        <v>2001</v>
      </c>
      <c r="B27" s="367">
        <v>71.599999999999994</v>
      </c>
      <c r="C27" s="367">
        <v>26.4</v>
      </c>
      <c r="D27" s="367">
        <v>1.9</v>
      </c>
      <c r="E27" s="720" t="s">
        <v>360</v>
      </c>
    </row>
    <row r="28" spans="1:6">
      <c r="A28" s="349">
        <v>2011</v>
      </c>
      <c r="B28" s="367">
        <v>75.400000000000006</v>
      </c>
      <c r="C28" s="367">
        <v>22.9</v>
      </c>
      <c r="D28" s="367">
        <v>1.8</v>
      </c>
      <c r="E28" s="720" t="s">
        <v>360</v>
      </c>
    </row>
    <row r="29" spans="1:6">
      <c r="A29" s="349"/>
      <c r="B29" s="367"/>
      <c r="C29" s="367"/>
      <c r="D29" s="367"/>
      <c r="E29" s="720" t="s">
        <v>360</v>
      </c>
    </row>
    <row r="30" spans="1:6">
      <c r="A30" s="349">
        <v>2012</v>
      </c>
      <c r="B30" s="367">
        <v>75.099999999999994</v>
      </c>
      <c r="C30" s="367">
        <v>23.1</v>
      </c>
      <c r="D30" s="367">
        <v>1.8</v>
      </c>
      <c r="E30" s="720" t="s">
        <v>360</v>
      </c>
    </row>
    <row r="31" spans="1:6">
      <c r="A31" s="349">
        <v>2013</v>
      </c>
      <c r="B31" s="367">
        <v>75.5</v>
      </c>
      <c r="C31" s="367">
        <v>22.9</v>
      </c>
      <c r="D31" s="367">
        <v>1.6</v>
      </c>
      <c r="E31" s="720" t="s">
        <v>360</v>
      </c>
    </row>
    <row r="32" spans="1:6">
      <c r="A32" s="349">
        <v>2014</v>
      </c>
      <c r="B32" s="364">
        <v>74.599999999999994</v>
      </c>
      <c r="C32" s="364">
        <v>22.3</v>
      </c>
      <c r="D32" s="364">
        <v>1.8</v>
      </c>
      <c r="E32" s="364">
        <v>1.3</v>
      </c>
    </row>
    <row r="33" spans="1:7">
      <c r="A33" s="719">
        <v>2015</v>
      </c>
      <c r="B33" s="364">
        <v>72.599999999999994</v>
      </c>
      <c r="C33" s="364">
        <v>22</v>
      </c>
      <c r="D33" s="364">
        <v>1.7</v>
      </c>
      <c r="E33" s="364">
        <v>3.7</v>
      </c>
    </row>
    <row r="34" spans="1:7">
      <c r="A34" s="719">
        <v>2016</v>
      </c>
      <c r="B34" s="364">
        <v>75</v>
      </c>
      <c r="C34" s="364">
        <v>22.4</v>
      </c>
      <c r="D34" s="364">
        <v>1.9</v>
      </c>
      <c r="E34" s="364">
        <v>0.7</v>
      </c>
    </row>
    <row r="35" spans="1:7" s="340" customFormat="1">
      <c r="A35" s="718">
        <v>2017</v>
      </c>
      <c r="B35" s="361">
        <v>75.099999999999994</v>
      </c>
      <c r="C35" s="361">
        <v>22.6</v>
      </c>
      <c r="D35" s="361">
        <v>1.8</v>
      </c>
      <c r="E35" s="361">
        <v>0.5</v>
      </c>
    </row>
    <row r="37" spans="1:7">
      <c r="A37" s="1440" t="s">
        <v>11</v>
      </c>
      <c r="B37" s="1440"/>
      <c r="C37" s="123"/>
      <c r="D37" s="123"/>
      <c r="E37" s="123"/>
      <c r="F37" s="123"/>
      <c r="G37" s="123"/>
    </row>
    <row r="38" spans="1:7" ht="13.5" customHeight="1">
      <c r="A38" s="1422" t="s">
        <v>447</v>
      </c>
      <c r="B38" s="1422"/>
      <c r="C38" s="1422"/>
      <c r="D38" s="1422"/>
      <c r="E38" s="1422"/>
      <c r="F38" s="325"/>
      <c r="G38" s="325"/>
    </row>
    <row r="39" spans="1:7" ht="9.75" customHeight="1">
      <c r="A39" s="1422"/>
      <c r="B39" s="1422"/>
      <c r="C39" s="1422"/>
      <c r="D39" s="1422"/>
      <c r="E39" s="1422"/>
      <c r="F39" s="325"/>
      <c r="G39" s="325"/>
    </row>
    <row r="40" spans="1:7">
      <c r="A40" s="1422" t="s">
        <v>446</v>
      </c>
      <c r="B40" s="1422"/>
      <c r="C40" s="1422"/>
      <c r="D40" s="1422"/>
      <c r="E40" s="1422"/>
      <c r="F40" s="325"/>
      <c r="G40" s="325"/>
    </row>
    <row r="41" spans="1:7" ht="9.75" customHeight="1">
      <c r="A41" s="1422"/>
      <c r="B41" s="1422"/>
      <c r="C41" s="1422"/>
      <c r="D41" s="1422"/>
      <c r="E41" s="1422"/>
      <c r="F41" s="325"/>
      <c r="G41" s="325"/>
    </row>
    <row r="42" spans="1:7" ht="11.25" customHeight="1">
      <c r="A42" s="1422" t="s">
        <v>445</v>
      </c>
      <c r="B42" s="1422"/>
      <c r="C42" s="1422"/>
      <c r="D42" s="1422"/>
      <c r="E42" s="1422"/>
      <c r="F42" s="325"/>
      <c r="G42" s="325"/>
    </row>
    <row r="43" spans="1:7" ht="10.5" customHeight="1">
      <c r="A43" s="1422"/>
      <c r="B43" s="1422"/>
      <c r="C43" s="1422"/>
      <c r="D43" s="1422"/>
      <c r="E43" s="1422"/>
      <c r="F43" s="325"/>
      <c r="G43" s="325"/>
    </row>
    <row r="45" spans="1:7" ht="10.5" customHeight="1">
      <c r="A45" s="1589" t="s">
        <v>155</v>
      </c>
      <c r="B45" s="1589"/>
      <c r="C45" s="1589"/>
    </row>
  </sheetData>
  <mergeCells count="11">
    <mergeCell ref="K1:L1"/>
    <mergeCell ref="B6:E6"/>
    <mergeCell ref="B22:E22"/>
    <mergeCell ref="A3:I3"/>
    <mergeCell ref="A1:G1"/>
    <mergeCell ref="I1:J1"/>
    <mergeCell ref="A38:E39"/>
    <mergeCell ref="A40:E41"/>
    <mergeCell ref="A42:E43"/>
    <mergeCell ref="A37:B37"/>
    <mergeCell ref="A45:C45"/>
  </mergeCells>
  <hyperlinks>
    <hyperlink ref="I1:J1" location="Contents!A1" display="back to contents"/>
  </hyperlinks>
  <pageMargins left="0.15748031496062992" right="0.15748031496062992" top="0.98425196850393704" bottom="0.98425196850393704" header="0.51181102362204722" footer="0.51181102362204722"/>
  <pageSetup paperSize="9" scale="93" orientation="portrait" r:id="rId1"/>
  <headerFooter alignWithMargins="0">
    <oddFooter>&amp;L© Crown Copyright 2015</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sqref="A1:L1"/>
    </sheetView>
  </sheetViews>
  <sheetFormatPr defaultColWidth="9.140625" defaultRowHeight="12.75"/>
  <cols>
    <col min="1" max="16384" width="9.140625" style="122"/>
  </cols>
  <sheetData>
    <row r="1" spans="1:12" ht="18">
      <c r="A1" s="1592" t="s">
        <v>454</v>
      </c>
      <c r="B1" s="1592"/>
      <c r="C1" s="1592"/>
      <c r="D1" s="1592"/>
      <c r="E1" s="1592"/>
      <c r="F1" s="1592"/>
      <c r="G1" s="1592"/>
      <c r="H1" s="1592"/>
      <c r="I1" s="1592"/>
      <c r="J1" s="1592"/>
      <c r="K1" s="1592"/>
      <c r="L1" s="1592"/>
    </row>
    <row r="44" spans="1:2">
      <c r="A44" s="1589" t="s">
        <v>155</v>
      </c>
      <c r="B44" s="1589"/>
    </row>
  </sheetData>
  <mergeCells count="2">
    <mergeCell ref="A44:B44"/>
    <mergeCell ref="A1:L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workbookViewId="0">
      <selection sqref="A1:F1"/>
    </sheetView>
  </sheetViews>
  <sheetFormatPr defaultColWidth="9.140625" defaultRowHeight="12.75"/>
  <cols>
    <col min="1" max="1" width="9.140625" style="122"/>
    <col min="2" max="2" width="9.140625" style="122" customWidth="1"/>
    <col min="3" max="4" width="9.140625" style="122"/>
    <col min="5" max="5" width="11.28515625" style="177" customWidth="1"/>
    <col min="6" max="6" width="11.42578125" style="122" customWidth="1"/>
    <col min="7" max="7" width="9.140625" style="122"/>
    <col min="8" max="8" width="9.140625" style="122" customWidth="1"/>
    <col min="9" max="14" width="9.140625" style="122"/>
    <col min="15" max="15" width="9" style="122" customWidth="1"/>
    <col min="16" max="16" width="12.42578125" style="122" customWidth="1"/>
    <col min="17" max="17" width="9.5703125" style="122" customWidth="1"/>
    <col min="18" max="18" width="13.28515625" style="122" customWidth="1"/>
    <col min="19" max="16384" width="9.140625" style="122"/>
  </cols>
  <sheetData>
    <row r="1" spans="1:11" ht="18" customHeight="1">
      <c r="A1" s="1384" t="s">
        <v>220</v>
      </c>
      <c r="B1" s="1385"/>
      <c r="C1" s="1385"/>
      <c r="D1" s="1385"/>
      <c r="E1" s="1385"/>
      <c r="F1" s="1385"/>
      <c r="G1" s="239"/>
      <c r="H1" s="170" t="s">
        <v>251</v>
      </c>
      <c r="K1" s="170"/>
    </row>
    <row r="2" spans="1:11" ht="12.75" customHeight="1">
      <c r="A2" s="4"/>
      <c r="J2" s="1378"/>
      <c r="K2" s="1378"/>
    </row>
    <row r="3" spans="1:11">
      <c r="A3" s="1403" t="s">
        <v>246</v>
      </c>
      <c r="B3" s="1403"/>
      <c r="C3" s="1403"/>
      <c r="D3" s="1403"/>
      <c r="E3" s="1403"/>
      <c r="F3" s="1403"/>
      <c r="G3" s="1403"/>
      <c r="H3" s="1403"/>
    </row>
    <row r="4" spans="1:11">
      <c r="A4" s="118"/>
      <c r="B4" s="118"/>
      <c r="C4" s="118"/>
      <c r="D4" s="118"/>
      <c r="E4" s="118"/>
      <c r="F4" s="118"/>
      <c r="G4" s="118"/>
      <c r="H4" s="118"/>
    </row>
    <row r="5" spans="1:11" ht="29.25" customHeight="1">
      <c r="A5" s="226"/>
      <c r="B5" s="227" t="s">
        <v>112</v>
      </c>
      <c r="C5" s="227" t="s">
        <v>113</v>
      </c>
      <c r="D5" s="227" t="s">
        <v>114</v>
      </c>
      <c r="E5" s="227" t="s">
        <v>244</v>
      </c>
      <c r="F5" s="225"/>
    </row>
    <row r="6" spans="1:11">
      <c r="A6" s="228">
        <v>1981</v>
      </c>
      <c r="B6" s="229">
        <v>0.22942280220840894</v>
      </c>
      <c r="C6" s="229">
        <v>0.62775278946758817</v>
      </c>
      <c r="D6" s="229">
        <v>0.14282440832400292</v>
      </c>
      <c r="E6" s="230">
        <v>5180200</v>
      </c>
      <c r="F6" s="225"/>
      <c r="G6" s="178"/>
    </row>
    <row r="7" spans="1:11">
      <c r="A7" s="228">
        <v>1986</v>
      </c>
      <c r="B7" s="229">
        <v>0.20758368937508803</v>
      </c>
      <c r="C7" s="229">
        <v>0.64695329984193306</v>
      </c>
      <c r="D7" s="229">
        <v>0.14546301078297885</v>
      </c>
      <c r="E7" s="230">
        <v>5111800</v>
      </c>
      <c r="F7" s="225"/>
      <c r="G7" s="178"/>
    </row>
    <row r="8" spans="1:11">
      <c r="A8" s="231">
        <v>1991</v>
      </c>
      <c r="B8" s="232">
        <v>0.20084255792954619</v>
      </c>
      <c r="C8" s="232">
        <v>0.64759380170085357</v>
      </c>
      <c r="D8" s="232">
        <v>0.15156364036960024</v>
      </c>
      <c r="E8" s="233">
        <v>5083300</v>
      </c>
      <c r="F8" s="225"/>
      <c r="G8" s="178"/>
    </row>
    <row r="9" spans="1:11">
      <c r="A9" s="231">
        <v>1996</v>
      </c>
      <c r="B9" s="232">
        <v>0.2001072230219218</v>
      </c>
      <c r="C9" s="232">
        <v>0.6457319935037773</v>
      </c>
      <c r="D9" s="232">
        <v>0.15416078347430084</v>
      </c>
      <c r="E9" s="233">
        <v>5092200</v>
      </c>
      <c r="F9" s="225"/>
      <c r="G9" s="178"/>
    </row>
    <row r="10" spans="1:11">
      <c r="A10" s="231">
        <v>2001</v>
      </c>
      <c r="B10" s="232">
        <v>0.19161447020259864</v>
      </c>
      <c r="C10" s="232">
        <v>0.64899589273725367</v>
      </c>
      <c r="D10" s="232">
        <v>0.15938963706014769</v>
      </c>
      <c r="E10" s="233">
        <v>5064200</v>
      </c>
      <c r="F10" s="225"/>
      <c r="G10" s="178"/>
    </row>
    <row r="11" spans="1:11">
      <c r="A11" s="231">
        <v>2006</v>
      </c>
      <c r="B11" s="232">
        <v>0.1804435915918256</v>
      </c>
      <c r="C11" s="232">
        <v>0.65634509360815096</v>
      </c>
      <c r="D11" s="232">
        <v>0.16321131480002338</v>
      </c>
      <c r="E11" s="233">
        <v>5133100</v>
      </c>
      <c r="F11" s="225"/>
      <c r="G11" s="178"/>
    </row>
    <row r="12" spans="1:11">
      <c r="A12" s="231">
        <v>2011</v>
      </c>
      <c r="B12" s="232">
        <v>0.17285288401667956</v>
      </c>
      <c r="C12" s="232">
        <v>0.65801864186116721</v>
      </c>
      <c r="D12" s="232">
        <v>0.16912847412215326</v>
      </c>
      <c r="E12" s="233">
        <v>5299900</v>
      </c>
      <c r="F12" s="225"/>
      <c r="G12" s="178"/>
    </row>
    <row r="13" spans="1:11">
      <c r="A13" s="234">
        <v>2017</v>
      </c>
      <c r="B13" s="235">
        <v>0.1691199675564076</v>
      </c>
      <c r="C13" s="235">
        <v>0.64422485621589731</v>
      </c>
      <c r="D13" s="235">
        <v>0.18665517622769504</v>
      </c>
      <c r="E13" s="236">
        <v>5424800</v>
      </c>
      <c r="F13" s="225"/>
      <c r="G13" s="178"/>
    </row>
    <row r="14" spans="1:11">
      <c r="A14" s="225">
        <v>2021</v>
      </c>
      <c r="B14" s="237">
        <v>0.16990063104740144</v>
      </c>
      <c r="C14" s="237">
        <v>0.63420091383055999</v>
      </c>
      <c r="D14" s="237">
        <v>0.19589845512203863</v>
      </c>
      <c r="E14" s="230">
        <v>5508500</v>
      </c>
      <c r="F14" s="225"/>
      <c r="G14" s="178"/>
    </row>
    <row r="15" spans="1:11">
      <c r="A15" s="225">
        <v>2026</v>
      </c>
      <c r="B15" s="237">
        <v>0.16700210187742143</v>
      </c>
      <c r="C15" s="237">
        <v>0.6197973335589485</v>
      </c>
      <c r="D15" s="237">
        <v>0.2132005645636301</v>
      </c>
      <c r="E15" s="230">
        <v>5578800</v>
      </c>
      <c r="F15" s="225"/>
      <c r="G15" s="178"/>
    </row>
    <row r="16" spans="1:11">
      <c r="A16" s="225">
        <v>2031</v>
      </c>
      <c r="B16" s="237">
        <v>0.16289317897357278</v>
      </c>
      <c r="C16" s="237">
        <v>0.6034619678473756</v>
      </c>
      <c r="D16" s="237">
        <v>0.23364485317905165</v>
      </c>
      <c r="E16" s="230">
        <v>5635100</v>
      </c>
      <c r="F16" s="225"/>
      <c r="G16" s="178"/>
    </row>
    <row r="17" spans="1:7">
      <c r="A17" s="231">
        <v>2036</v>
      </c>
      <c r="B17" s="232">
        <v>0.160880072722207</v>
      </c>
      <c r="C17" s="232">
        <v>0.5900737008884841</v>
      </c>
      <c r="D17" s="232">
        <v>0.24904622638930893</v>
      </c>
      <c r="E17" s="233">
        <v>5670900</v>
      </c>
      <c r="F17" s="225"/>
      <c r="G17" s="178"/>
    </row>
    <row r="18" spans="1:7">
      <c r="A18" s="234">
        <v>2041</v>
      </c>
      <c r="B18" s="235">
        <v>0.15842932648961455</v>
      </c>
      <c r="C18" s="235">
        <v>0.58854588130649177</v>
      </c>
      <c r="D18" s="235">
        <v>0.25302479220389373</v>
      </c>
      <c r="E18" s="236">
        <v>5693200</v>
      </c>
      <c r="F18" s="225"/>
      <c r="G18" s="178"/>
    </row>
    <row r="19" spans="1:7">
      <c r="A19" s="225"/>
      <c r="B19" s="225"/>
      <c r="C19" s="225"/>
      <c r="D19" s="225"/>
      <c r="E19" s="225"/>
      <c r="F19" s="225"/>
    </row>
    <row r="20" spans="1:7" ht="10.5" customHeight="1">
      <c r="A20" s="1387" t="s">
        <v>13</v>
      </c>
      <c r="B20" s="1387"/>
      <c r="E20" s="122"/>
    </row>
    <row r="21" spans="1:7" ht="10.5" customHeight="1">
      <c r="A21" s="1404" t="s">
        <v>235</v>
      </c>
      <c r="B21" s="1404"/>
      <c r="C21" s="1404"/>
      <c r="D21" s="1404"/>
      <c r="E21" s="122"/>
    </row>
    <row r="22" spans="1:7">
      <c r="A22" s="123"/>
      <c r="B22" s="159"/>
      <c r="E22" s="122"/>
    </row>
    <row r="23" spans="1:7" ht="10.5" customHeight="1">
      <c r="A23" s="1399" t="s">
        <v>155</v>
      </c>
      <c r="B23" s="1399"/>
      <c r="C23" s="1400"/>
      <c r="E23" s="122"/>
    </row>
    <row r="24" spans="1:7">
      <c r="B24" s="159"/>
      <c r="E24" s="122"/>
    </row>
    <row r="25" spans="1:7">
      <c r="B25" s="159"/>
      <c r="E25" s="122"/>
    </row>
    <row r="26" spans="1:7">
      <c r="B26" s="159"/>
      <c r="E26" s="122"/>
    </row>
    <row r="27" spans="1:7">
      <c r="B27" s="159"/>
      <c r="E27" s="122"/>
    </row>
    <row r="28" spans="1:7">
      <c r="B28" s="159"/>
      <c r="E28" s="122"/>
    </row>
    <row r="29" spans="1:7">
      <c r="A29" s="154"/>
      <c r="B29" s="159"/>
      <c r="E29" s="122"/>
    </row>
    <row r="30" spans="1:7">
      <c r="B30" s="159"/>
      <c r="E30" s="122"/>
    </row>
    <row r="31" spans="1:7">
      <c r="B31" s="159"/>
      <c r="E31" s="122"/>
    </row>
    <row r="32" spans="1:7">
      <c r="B32" s="159"/>
      <c r="E32" s="122"/>
    </row>
    <row r="33" spans="1:5">
      <c r="A33" s="118"/>
      <c r="B33" s="159"/>
      <c r="E33" s="122"/>
    </row>
    <row r="34" spans="1:5">
      <c r="E34" s="122"/>
    </row>
    <row r="35" spans="1:5">
      <c r="E35" s="122"/>
    </row>
    <row r="36" spans="1:5">
      <c r="E36" s="122"/>
    </row>
    <row r="37" spans="1:5">
      <c r="E37" s="122"/>
    </row>
    <row r="38" spans="1:5">
      <c r="E38" s="122"/>
    </row>
    <row r="39" spans="1:5">
      <c r="E39" s="122"/>
    </row>
    <row r="40" spans="1:5">
      <c r="E40" s="122"/>
    </row>
    <row r="41" spans="1:5">
      <c r="E41" s="122"/>
    </row>
    <row r="42" spans="1:5">
      <c r="E42" s="122"/>
    </row>
    <row r="43" spans="1:5">
      <c r="E43" s="122"/>
    </row>
    <row r="44" spans="1:5">
      <c r="E44" s="122"/>
    </row>
    <row r="45" spans="1:5">
      <c r="E45" s="122"/>
    </row>
    <row r="46" spans="1:5">
      <c r="E46" s="122"/>
    </row>
    <row r="47" spans="1:5">
      <c r="E47" s="122"/>
    </row>
    <row r="48" spans="1:5">
      <c r="E48" s="122"/>
    </row>
    <row r="49" spans="3:12">
      <c r="E49" s="122"/>
    </row>
    <row r="50" spans="3:12">
      <c r="E50" s="122"/>
    </row>
    <row r="51" spans="3:12">
      <c r="E51" s="122"/>
    </row>
    <row r="52" spans="3:12">
      <c r="E52" s="122"/>
    </row>
    <row r="53" spans="3:12">
      <c r="E53" s="122"/>
    </row>
    <row r="54" spans="3:12">
      <c r="E54" s="122"/>
    </row>
    <row r="55" spans="3:12">
      <c r="E55" s="122"/>
    </row>
    <row r="56" spans="3:12">
      <c r="E56" s="122"/>
    </row>
    <row r="57" spans="3:12">
      <c r="E57" s="122"/>
    </row>
    <row r="58" spans="3:12">
      <c r="C58" s="177"/>
      <c r="E58" s="122"/>
    </row>
    <row r="59" spans="3:12">
      <c r="C59" s="177"/>
      <c r="E59" s="122"/>
    </row>
    <row r="60" spans="3:12">
      <c r="D60" s="177"/>
      <c r="E60" s="122"/>
    </row>
    <row r="61" spans="3:12">
      <c r="D61" s="177"/>
      <c r="E61" s="122"/>
    </row>
    <row r="62" spans="3:12">
      <c r="D62" s="177"/>
      <c r="E62" s="122"/>
    </row>
    <row r="63" spans="3:12">
      <c r="J63" s="179"/>
      <c r="L63" s="177"/>
    </row>
  </sheetData>
  <mergeCells count="6">
    <mergeCell ref="J2:K2"/>
    <mergeCell ref="A23:C23"/>
    <mergeCell ref="A3:H3"/>
    <mergeCell ref="A1:F1"/>
    <mergeCell ref="A20:B20"/>
    <mergeCell ref="A21:D21"/>
  </mergeCells>
  <hyperlinks>
    <hyperlink ref="H1:K1" location="Contents!A1" display="Back to Contents"/>
  </hyperlinks>
  <pageMargins left="0.7" right="0.7" top="0.75" bottom="0.75" header="0.3" footer="0.3"/>
  <pageSetup paperSize="9" orientation="portrait" horizontalDpi="90" verticalDpi="9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showGridLines="0" zoomScaleNormal="100" workbookViewId="0">
      <selection sqref="A1:G1"/>
    </sheetView>
  </sheetViews>
  <sheetFormatPr defaultColWidth="9.140625" defaultRowHeight="12.75"/>
  <cols>
    <col min="1" max="1" width="7.28515625" style="340" customWidth="1"/>
    <col min="2" max="2" width="11.85546875" style="340" customWidth="1"/>
    <col min="3" max="3" width="12.140625" style="340" customWidth="1"/>
    <col min="4" max="4" width="13.28515625" style="340" customWidth="1"/>
    <col min="5" max="5" width="13.140625" style="340" customWidth="1"/>
    <col min="6" max="6" width="12" style="340" customWidth="1"/>
    <col min="7" max="8" width="10.5703125" style="340" customWidth="1"/>
    <col min="9" max="16384" width="9.140625" style="340"/>
  </cols>
  <sheetData>
    <row r="1" spans="1:10" s="107" customFormat="1" ht="18" customHeight="1">
      <c r="A1" s="1435" t="s">
        <v>444</v>
      </c>
      <c r="B1" s="1435"/>
      <c r="C1" s="1435"/>
      <c r="D1" s="1435"/>
      <c r="E1" s="1435"/>
      <c r="F1" s="1435"/>
      <c r="G1" s="1435"/>
      <c r="H1" s="356"/>
      <c r="I1" s="1590" t="s">
        <v>251</v>
      </c>
      <c r="J1" s="1590"/>
    </row>
    <row r="2" spans="1:10" s="107" customFormat="1" ht="12.75" customHeight="1">
      <c r="A2" s="356"/>
      <c r="B2" s="356"/>
      <c r="C2" s="356"/>
      <c r="D2" s="356"/>
      <c r="E2" s="356"/>
      <c r="F2" s="356"/>
      <c r="G2" s="356"/>
      <c r="H2" s="356"/>
      <c r="I2" s="357"/>
      <c r="J2" s="357"/>
    </row>
    <row r="3" spans="1:10" s="731" customFormat="1" ht="18" customHeight="1">
      <c r="A3" s="1594" t="s">
        <v>460</v>
      </c>
      <c r="B3" s="1594"/>
      <c r="C3" s="1594"/>
      <c r="D3" s="1594"/>
      <c r="E3" s="1594"/>
      <c r="F3" s="393"/>
    </row>
    <row r="4" spans="1:10" s="731" customFormat="1" ht="15" customHeight="1">
      <c r="A4" s="732"/>
      <c r="B4" s="732"/>
      <c r="C4" s="732"/>
      <c r="D4" s="732"/>
      <c r="E4" s="732"/>
      <c r="F4" s="732"/>
    </row>
    <row r="5" spans="1:10" s="731" customFormat="1" ht="21.75" customHeight="1">
      <c r="A5" s="1593" t="s">
        <v>976</v>
      </c>
      <c r="B5" s="1593"/>
      <c r="C5" s="1593"/>
      <c r="D5" s="1593"/>
      <c r="E5" s="1593"/>
      <c r="F5" s="1593"/>
    </row>
    <row r="6" spans="1:10" s="719" customFormat="1" ht="41.25" customHeight="1">
      <c r="A6" s="729" t="s">
        <v>5</v>
      </c>
      <c r="B6" s="729" t="s">
        <v>459</v>
      </c>
      <c r="C6" s="730" t="s">
        <v>458</v>
      </c>
      <c r="D6" s="730" t="s">
        <v>457</v>
      </c>
      <c r="E6" s="730" t="s">
        <v>456</v>
      </c>
      <c r="F6" s="729" t="s">
        <v>455</v>
      </c>
      <c r="G6" s="728"/>
      <c r="H6" s="728"/>
    </row>
    <row r="7" spans="1:10">
      <c r="A7" s="365">
        <v>1971</v>
      </c>
      <c r="B7" s="363">
        <v>42500</v>
      </c>
      <c r="C7" s="363">
        <v>19500</v>
      </c>
      <c r="D7" s="363">
        <v>6900</v>
      </c>
      <c r="E7" s="363">
        <v>3000</v>
      </c>
      <c r="F7" s="363">
        <v>13100</v>
      </c>
      <c r="G7" s="727"/>
      <c r="H7" s="726"/>
      <c r="I7" s="172">
        <v>1971</v>
      </c>
    </row>
    <row r="8" spans="1:10">
      <c r="A8" s="365">
        <v>1972</v>
      </c>
      <c r="B8" s="363">
        <v>42100</v>
      </c>
      <c r="C8" s="363">
        <v>18900</v>
      </c>
      <c r="D8" s="363">
        <v>6600</v>
      </c>
      <c r="E8" s="363">
        <v>2800</v>
      </c>
      <c r="F8" s="363">
        <v>13800</v>
      </c>
      <c r="G8" s="727"/>
      <c r="H8" s="726"/>
      <c r="I8" s="172"/>
    </row>
    <row r="9" spans="1:10">
      <c r="A9" s="365">
        <v>1973</v>
      </c>
      <c r="B9" s="363">
        <v>42000</v>
      </c>
      <c r="C9" s="363">
        <v>18300</v>
      </c>
      <c r="D9" s="363">
        <v>6600</v>
      </c>
      <c r="E9" s="363">
        <v>2700</v>
      </c>
      <c r="F9" s="363">
        <v>14400</v>
      </c>
      <c r="G9" s="727"/>
      <c r="H9" s="726"/>
      <c r="I9" s="172"/>
    </row>
    <row r="10" spans="1:10">
      <c r="A10" s="365">
        <v>1974</v>
      </c>
      <c r="B10" s="363">
        <v>41200</v>
      </c>
      <c r="C10" s="363">
        <v>17800</v>
      </c>
      <c r="D10" s="363">
        <v>6400</v>
      </c>
      <c r="E10" s="363">
        <v>2700</v>
      </c>
      <c r="F10" s="363">
        <v>14300</v>
      </c>
      <c r="G10" s="727"/>
      <c r="H10" s="726"/>
      <c r="I10" s="172"/>
    </row>
    <row r="11" spans="1:10">
      <c r="A11" s="365">
        <v>1975</v>
      </c>
      <c r="B11" s="363">
        <v>39200</v>
      </c>
      <c r="C11" s="363">
        <v>16900</v>
      </c>
      <c r="D11" s="363">
        <v>6000</v>
      </c>
      <c r="E11" s="363">
        <v>2400</v>
      </c>
      <c r="F11" s="363">
        <v>13900</v>
      </c>
      <c r="G11" s="727"/>
      <c r="H11" s="726"/>
      <c r="I11" s="172"/>
    </row>
    <row r="12" spans="1:10">
      <c r="A12" s="365">
        <v>1976</v>
      </c>
      <c r="B12" s="363">
        <v>37500</v>
      </c>
      <c r="C12" s="363">
        <v>15700</v>
      </c>
      <c r="D12" s="363">
        <v>5600</v>
      </c>
      <c r="E12" s="363">
        <v>2100</v>
      </c>
      <c r="F12" s="363">
        <v>14100</v>
      </c>
      <c r="G12" s="727"/>
      <c r="H12" s="726"/>
      <c r="I12" s="172">
        <v>1976</v>
      </c>
    </row>
    <row r="13" spans="1:10">
      <c r="A13" s="365">
        <v>1977</v>
      </c>
      <c r="B13" s="363">
        <v>37300</v>
      </c>
      <c r="C13" s="363">
        <v>15400</v>
      </c>
      <c r="D13" s="363">
        <v>5500</v>
      </c>
      <c r="E13" s="363">
        <v>2100</v>
      </c>
      <c r="F13" s="363">
        <v>14300</v>
      </c>
      <c r="G13" s="727"/>
      <c r="H13" s="726"/>
      <c r="I13" s="172"/>
    </row>
    <row r="14" spans="1:10">
      <c r="A14" s="365">
        <v>1978</v>
      </c>
      <c r="B14" s="363">
        <v>37800</v>
      </c>
      <c r="C14" s="363">
        <v>15200</v>
      </c>
      <c r="D14" s="363">
        <v>5500</v>
      </c>
      <c r="E14" s="363">
        <v>2200</v>
      </c>
      <c r="F14" s="363">
        <v>15000</v>
      </c>
      <c r="G14" s="727"/>
      <c r="H14" s="726"/>
      <c r="I14" s="172"/>
    </row>
    <row r="15" spans="1:10">
      <c r="A15" s="365">
        <v>1979</v>
      </c>
      <c r="B15" s="363">
        <v>37900</v>
      </c>
      <c r="C15" s="363">
        <v>15300</v>
      </c>
      <c r="D15" s="363">
        <v>5700</v>
      </c>
      <c r="E15" s="363">
        <v>2300</v>
      </c>
      <c r="F15" s="363">
        <v>14700</v>
      </c>
      <c r="G15" s="727"/>
      <c r="H15" s="726"/>
      <c r="I15" s="172"/>
    </row>
    <row r="16" spans="1:10">
      <c r="A16" s="365">
        <v>1980</v>
      </c>
      <c r="B16" s="363">
        <v>38500</v>
      </c>
      <c r="C16" s="363">
        <v>15400</v>
      </c>
      <c r="D16" s="363">
        <v>5700</v>
      </c>
      <c r="E16" s="363">
        <v>2400</v>
      </c>
      <c r="F16" s="363">
        <v>15100</v>
      </c>
      <c r="G16" s="727"/>
      <c r="H16" s="726"/>
      <c r="I16" s="172"/>
    </row>
    <row r="17" spans="1:9">
      <c r="A17" s="365">
        <v>1981</v>
      </c>
      <c r="B17" s="363">
        <v>36200</v>
      </c>
      <c r="C17" s="363">
        <v>14500</v>
      </c>
      <c r="D17" s="363">
        <v>5200</v>
      </c>
      <c r="E17" s="363">
        <v>2300</v>
      </c>
      <c r="F17" s="363">
        <v>14200</v>
      </c>
      <c r="G17" s="727"/>
      <c r="H17" s="726"/>
      <c r="I17" s="172">
        <v>1981</v>
      </c>
    </row>
    <row r="18" spans="1:9">
      <c r="A18" s="365">
        <v>1982</v>
      </c>
      <c r="B18" s="363">
        <v>34900</v>
      </c>
      <c r="C18" s="363">
        <v>13800</v>
      </c>
      <c r="D18" s="363">
        <v>4900</v>
      </c>
      <c r="E18" s="363">
        <v>2300</v>
      </c>
      <c r="F18" s="363">
        <v>14000</v>
      </c>
      <c r="G18" s="727"/>
      <c r="H18" s="726"/>
      <c r="I18" s="172"/>
    </row>
    <row r="19" spans="1:9">
      <c r="A19" s="365">
        <v>1983</v>
      </c>
      <c r="B19" s="363">
        <v>35000</v>
      </c>
      <c r="C19" s="363">
        <v>13800</v>
      </c>
      <c r="D19" s="363">
        <v>4800</v>
      </c>
      <c r="E19" s="363">
        <v>2100</v>
      </c>
      <c r="F19" s="363">
        <v>14300</v>
      </c>
      <c r="G19" s="727"/>
      <c r="H19" s="726"/>
      <c r="I19" s="172"/>
    </row>
    <row r="20" spans="1:9">
      <c r="A20" s="365">
        <v>1984</v>
      </c>
      <c r="B20" s="363">
        <v>36300</v>
      </c>
      <c r="C20" s="363">
        <v>14400</v>
      </c>
      <c r="D20" s="363">
        <v>5000</v>
      </c>
      <c r="E20" s="363">
        <v>2100</v>
      </c>
      <c r="F20" s="363">
        <v>14800</v>
      </c>
      <c r="G20" s="727"/>
      <c r="H20" s="726"/>
      <c r="I20" s="172"/>
    </row>
    <row r="21" spans="1:9">
      <c r="A21" s="365">
        <v>1985</v>
      </c>
      <c r="B21" s="363">
        <v>36400</v>
      </c>
      <c r="C21" s="363">
        <v>14300</v>
      </c>
      <c r="D21" s="363">
        <v>4800</v>
      </c>
      <c r="E21" s="363">
        <v>2200</v>
      </c>
      <c r="F21" s="363">
        <v>15000</v>
      </c>
      <c r="G21" s="727"/>
      <c r="H21" s="726"/>
      <c r="I21" s="172"/>
    </row>
    <row r="22" spans="1:9">
      <c r="A22" s="365">
        <v>1986</v>
      </c>
      <c r="B22" s="363">
        <v>35800</v>
      </c>
      <c r="C22" s="363">
        <v>14100</v>
      </c>
      <c r="D22" s="363">
        <v>4700</v>
      </c>
      <c r="E22" s="363">
        <v>2200</v>
      </c>
      <c r="F22" s="363">
        <v>14800</v>
      </c>
      <c r="G22" s="727"/>
      <c r="H22" s="726"/>
      <c r="I22" s="172">
        <v>1986</v>
      </c>
    </row>
    <row r="23" spans="1:9">
      <c r="A23" s="365">
        <v>1987</v>
      </c>
      <c r="B23" s="363">
        <v>35800</v>
      </c>
      <c r="C23" s="363">
        <v>14100</v>
      </c>
      <c r="D23" s="363">
        <v>4400</v>
      </c>
      <c r="E23" s="363">
        <v>2300</v>
      </c>
      <c r="F23" s="363">
        <v>14900</v>
      </c>
      <c r="G23" s="727"/>
      <c r="H23" s="726"/>
      <c r="I23" s="172"/>
    </row>
    <row r="24" spans="1:9">
      <c r="A24" s="365">
        <v>1988</v>
      </c>
      <c r="B24" s="363">
        <v>35600</v>
      </c>
      <c r="C24" s="363">
        <v>14100</v>
      </c>
      <c r="D24" s="363">
        <v>4500</v>
      </c>
      <c r="E24" s="363">
        <v>2200</v>
      </c>
      <c r="F24" s="363">
        <v>14800</v>
      </c>
      <c r="G24" s="727"/>
      <c r="H24" s="726"/>
      <c r="I24" s="172"/>
    </row>
    <row r="25" spans="1:9">
      <c r="A25" s="365">
        <v>1989</v>
      </c>
      <c r="B25" s="363">
        <v>35300</v>
      </c>
      <c r="C25" s="363">
        <v>14100</v>
      </c>
      <c r="D25" s="363">
        <v>4400</v>
      </c>
      <c r="E25" s="363">
        <v>2200</v>
      </c>
      <c r="F25" s="363">
        <v>14600</v>
      </c>
      <c r="G25" s="727"/>
      <c r="H25" s="726"/>
      <c r="I25" s="172"/>
    </row>
    <row r="26" spans="1:9">
      <c r="A26" s="365">
        <v>1990</v>
      </c>
      <c r="B26" s="363">
        <v>34700</v>
      </c>
      <c r="C26" s="363">
        <v>14100</v>
      </c>
      <c r="D26" s="363">
        <v>4100</v>
      </c>
      <c r="E26" s="363">
        <v>2300</v>
      </c>
      <c r="F26" s="363">
        <v>14100</v>
      </c>
      <c r="G26" s="727"/>
      <c r="H26" s="726"/>
      <c r="I26" s="172"/>
    </row>
    <row r="27" spans="1:9">
      <c r="A27" s="365">
        <v>1991</v>
      </c>
      <c r="B27" s="363">
        <v>33800</v>
      </c>
      <c r="C27" s="363">
        <v>13100</v>
      </c>
      <c r="D27" s="363">
        <v>3900</v>
      </c>
      <c r="E27" s="363">
        <v>2200</v>
      </c>
      <c r="F27" s="363">
        <v>14500</v>
      </c>
      <c r="G27" s="727"/>
      <c r="H27" s="726"/>
      <c r="I27" s="172">
        <v>1991</v>
      </c>
    </row>
    <row r="28" spans="1:9">
      <c r="A28" s="365">
        <v>1992</v>
      </c>
      <c r="B28" s="363">
        <v>35100</v>
      </c>
      <c r="C28" s="363">
        <v>13200</v>
      </c>
      <c r="D28" s="363">
        <v>3700</v>
      </c>
      <c r="E28" s="363">
        <v>2300</v>
      </c>
      <c r="F28" s="363">
        <v>15800</v>
      </c>
      <c r="G28" s="727"/>
      <c r="H28" s="726"/>
      <c r="I28" s="172"/>
    </row>
    <row r="29" spans="1:9">
      <c r="A29" s="365">
        <v>1993</v>
      </c>
      <c r="B29" s="363">
        <v>33400</v>
      </c>
      <c r="C29" s="363">
        <v>12700</v>
      </c>
      <c r="D29" s="363">
        <v>3400</v>
      </c>
      <c r="E29" s="363">
        <v>2300</v>
      </c>
      <c r="F29" s="363">
        <v>15000</v>
      </c>
      <c r="G29" s="727"/>
      <c r="H29" s="726"/>
      <c r="I29" s="172"/>
    </row>
    <row r="30" spans="1:9">
      <c r="A30" s="365">
        <v>1994</v>
      </c>
      <c r="B30" s="363">
        <v>31500</v>
      </c>
      <c r="C30" s="363">
        <v>11800</v>
      </c>
      <c r="D30" s="363">
        <v>3000</v>
      </c>
      <c r="E30" s="363">
        <v>2200</v>
      </c>
      <c r="F30" s="363">
        <v>14500</v>
      </c>
      <c r="G30" s="727"/>
      <c r="H30" s="726"/>
      <c r="I30" s="172"/>
    </row>
    <row r="31" spans="1:9">
      <c r="A31" s="365">
        <v>1995</v>
      </c>
      <c r="B31" s="363">
        <v>30700</v>
      </c>
      <c r="C31" s="363">
        <v>11200</v>
      </c>
      <c r="D31" s="363">
        <v>2900</v>
      </c>
      <c r="E31" s="363">
        <v>2300</v>
      </c>
      <c r="F31" s="363">
        <v>14200</v>
      </c>
      <c r="G31" s="727"/>
      <c r="H31" s="726"/>
      <c r="I31" s="172"/>
    </row>
    <row r="32" spans="1:9">
      <c r="A32" s="365">
        <v>1996</v>
      </c>
      <c r="B32" s="363">
        <v>30200</v>
      </c>
      <c r="C32" s="363">
        <v>10600</v>
      </c>
      <c r="D32" s="363">
        <v>2500</v>
      </c>
      <c r="E32" s="363">
        <v>3000</v>
      </c>
      <c r="F32" s="363">
        <v>14100</v>
      </c>
      <c r="G32" s="727"/>
      <c r="H32" s="726"/>
      <c r="I32" s="172">
        <v>1996</v>
      </c>
    </row>
    <row r="33" spans="1:9">
      <c r="A33" s="365">
        <v>1997</v>
      </c>
      <c r="B33" s="363">
        <v>29600</v>
      </c>
      <c r="C33" s="363">
        <v>10300</v>
      </c>
      <c r="D33" s="363">
        <v>2500</v>
      </c>
      <c r="E33" s="363">
        <v>3600</v>
      </c>
      <c r="F33" s="363">
        <v>13200</v>
      </c>
      <c r="G33" s="727"/>
      <c r="H33" s="726"/>
      <c r="I33" s="172"/>
    </row>
    <row r="34" spans="1:9">
      <c r="A34" s="365">
        <v>1998</v>
      </c>
      <c r="B34" s="363">
        <v>29700</v>
      </c>
      <c r="C34" s="363">
        <v>10400</v>
      </c>
      <c r="D34" s="363">
        <v>2400</v>
      </c>
      <c r="E34" s="363">
        <v>4000</v>
      </c>
      <c r="F34" s="363">
        <v>12900</v>
      </c>
      <c r="G34" s="727"/>
      <c r="H34" s="726"/>
      <c r="I34" s="172"/>
    </row>
    <row r="35" spans="1:9">
      <c r="A35" s="365">
        <v>1999</v>
      </c>
      <c r="B35" s="363">
        <v>29900</v>
      </c>
      <c r="C35" s="363">
        <v>10400</v>
      </c>
      <c r="D35" s="363">
        <v>2200</v>
      </c>
      <c r="E35" s="363">
        <v>4900</v>
      </c>
      <c r="F35" s="363">
        <v>12400</v>
      </c>
      <c r="G35" s="727"/>
      <c r="H35" s="726"/>
      <c r="I35" s="172"/>
    </row>
    <row r="36" spans="1:9">
      <c r="A36" s="365">
        <v>2000</v>
      </c>
      <c r="B36" s="363">
        <v>30400</v>
      </c>
      <c r="C36" s="363">
        <v>11300</v>
      </c>
      <c r="D36" s="363">
        <v>2200</v>
      </c>
      <c r="E36" s="363">
        <v>4800</v>
      </c>
      <c r="F36" s="363">
        <v>12100</v>
      </c>
      <c r="G36" s="727"/>
      <c r="H36" s="726"/>
      <c r="I36" s="172"/>
    </row>
    <row r="37" spans="1:9">
      <c r="A37" s="365">
        <v>2001</v>
      </c>
      <c r="B37" s="363">
        <v>29600</v>
      </c>
      <c r="C37" s="363">
        <v>11400</v>
      </c>
      <c r="D37" s="363">
        <v>2100</v>
      </c>
      <c r="E37" s="363">
        <v>4700</v>
      </c>
      <c r="F37" s="363">
        <v>11500</v>
      </c>
      <c r="G37" s="727"/>
      <c r="H37" s="726"/>
      <c r="I37" s="172">
        <v>2001</v>
      </c>
    </row>
    <row r="38" spans="1:9">
      <c r="A38" s="365">
        <v>2002</v>
      </c>
      <c r="B38" s="363">
        <v>29800</v>
      </c>
      <c r="C38" s="363">
        <v>11100</v>
      </c>
      <c r="D38" s="363">
        <v>2000</v>
      </c>
      <c r="E38" s="363">
        <v>5200</v>
      </c>
      <c r="F38" s="363">
        <v>11500</v>
      </c>
      <c r="G38" s="727"/>
      <c r="H38" s="726"/>
      <c r="I38" s="172"/>
    </row>
    <row r="39" spans="1:9">
      <c r="A39" s="365">
        <v>2003</v>
      </c>
      <c r="B39" s="363">
        <v>30800</v>
      </c>
      <c r="C39" s="363">
        <v>10000</v>
      </c>
      <c r="D39" s="363">
        <v>2000</v>
      </c>
      <c r="E39" s="363">
        <v>4800</v>
      </c>
      <c r="F39" s="363">
        <v>13900</v>
      </c>
      <c r="G39" s="727"/>
      <c r="H39" s="726"/>
      <c r="I39" s="172"/>
    </row>
    <row r="40" spans="1:9">
      <c r="A40" s="365">
        <v>2004</v>
      </c>
      <c r="B40" s="363">
        <v>32200.000000000004</v>
      </c>
      <c r="C40" s="363">
        <v>9500</v>
      </c>
      <c r="D40" s="363">
        <v>2000</v>
      </c>
      <c r="E40" s="363">
        <v>4800</v>
      </c>
      <c r="F40" s="363">
        <v>15900</v>
      </c>
      <c r="G40" s="727"/>
      <c r="H40" s="726"/>
      <c r="I40" s="172"/>
    </row>
    <row r="41" spans="1:9">
      <c r="A41" s="365">
        <v>2005</v>
      </c>
      <c r="B41" s="363">
        <v>30900</v>
      </c>
      <c r="C41" s="363">
        <v>8900</v>
      </c>
      <c r="D41" s="363">
        <v>2000</v>
      </c>
      <c r="E41" s="363">
        <v>4500</v>
      </c>
      <c r="F41" s="363">
        <v>15500</v>
      </c>
      <c r="G41" s="727"/>
      <c r="H41" s="726"/>
      <c r="I41" s="172"/>
    </row>
    <row r="42" spans="1:9">
      <c r="A42" s="365">
        <v>2006</v>
      </c>
      <c r="B42" s="363">
        <v>29900</v>
      </c>
      <c r="C42" s="363">
        <v>8000</v>
      </c>
      <c r="D42" s="363">
        <v>2000</v>
      </c>
      <c r="E42" s="363">
        <v>4700</v>
      </c>
      <c r="F42" s="363">
        <v>15200</v>
      </c>
      <c r="G42" s="727"/>
      <c r="H42" s="726"/>
      <c r="I42" s="172">
        <v>2006</v>
      </c>
    </row>
    <row r="43" spans="1:9">
      <c r="A43" s="365">
        <v>2007</v>
      </c>
      <c r="B43" s="363">
        <v>29900</v>
      </c>
      <c r="C43" s="363">
        <v>7700</v>
      </c>
      <c r="D43" s="363">
        <v>2000</v>
      </c>
      <c r="E43" s="363">
        <v>4700</v>
      </c>
      <c r="F43" s="363">
        <v>15500</v>
      </c>
      <c r="G43" s="727"/>
      <c r="H43" s="726"/>
      <c r="I43" s="172"/>
    </row>
    <row r="44" spans="1:9">
      <c r="A44" s="340">
        <v>2008</v>
      </c>
      <c r="B44" s="363">
        <v>28900</v>
      </c>
      <c r="C44" s="363">
        <v>7000</v>
      </c>
      <c r="D44" s="363">
        <v>1900</v>
      </c>
      <c r="E44" s="363">
        <v>4800</v>
      </c>
      <c r="F44" s="363">
        <v>15200</v>
      </c>
      <c r="G44" s="727"/>
      <c r="H44" s="726"/>
      <c r="I44" s="172"/>
    </row>
    <row r="45" spans="1:9">
      <c r="A45" s="340">
        <v>2009</v>
      </c>
      <c r="B45" s="363">
        <v>27500</v>
      </c>
      <c r="C45" s="363">
        <v>6100</v>
      </c>
      <c r="D45" s="363">
        <v>1800</v>
      </c>
      <c r="E45" s="363">
        <v>5400</v>
      </c>
      <c r="F45" s="363">
        <v>14200</v>
      </c>
      <c r="G45" s="727"/>
      <c r="H45" s="726"/>
      <c r="I45" s="172"/>
    </row>
    <row r="46" spans="1:9">
      <c r="A46" s="340">
        <v>2010</v>
      </c>
      <c r="B46" s="363">
        <v>28500</v>
      </c>
      <c r="C46" s="363">
        <v>6000</v>
      </c>
      <c r="D46" s="363">
        <v>1800</v>
      </c>
      <c r="E46" s="363">
        <v>6200</v>
      </c>
      <c r="F46" s="363">
        <v>14400</v>
      </c>
      <c r="G46" s="727"/>
      <c r="H46" s="726"/>
      <c r="I46" s="172"/>
    </row>
    <row r="47" spans="1:9">
      <c r="A47" s="340">
        <v>2011</v>
      </c>
      <c r="B47" s="363">
        <v>29100</v>
      </c>
      <c r="C47" s="363">
        <v>5600</v>
      </c>
      <c r="D47" s="363">
        <v>1700</v>
      </c>
      <c r="E47" s="363">
        <v>6800</v>
      </c>
      <c r="F47" s="363">
        <v>15100</v>
      </c>
      <c r="G47" s="727"/>
      <c r="H47" s="726"/>
      <c r="I47" s="172">
        <v>2011</v>
      </c>
    </row>
    <row r="48" spans="1:9">
      <c r="A48" s="340">
        <v>2012</v>
      </c>
      <c r="B48" s="363">
        <v>30500</v>
      </c>
      <c r="C48" s="363">
        <v>5500</v>
      </c>
      <c r="D48" s="363">
        <v>1800</v>
      </c>
      <c r="E48" s="363">
        <v>7600</v>
      </c>
      <c r="F48" s="363">
        <v>15600</v>
      </c>
      <c r="G48" s="727"/>
      <c r="H48" s="726"/>
      <c r="I48" s="172"/>
    </row>
    <row r="49" spans="1:9">
      <c r="A49" s="340">
        <v>2013</v>
      </c>
      <c r="B49" s="363">
        <v>27500</v>
      </c>
      <c r="C49" s="363">
        <v>4600</v>
      </c>
      <c r="D49" s="363">
        <v>1600</v>
      </c>
      <c r="E49" s="363">
        <v>7300</v>
      </c>
      <c r="F49" s="363">
        <v>14000</v>
      </c>
      <c r="G49" s="727"/>
      <c r="H49" s="726"/>
      <c r="I49" s="172"/>
    </row>
    <row r="50" spans="1:9">
      <c r="A50" s="340">
        <v>2014</v>
      </c>
      <c r="B50" s="363">
        <v>29100</v>
      </c>
      <c r="C50" s="363">
        <v>4500</v>
      </c>
      <c r="D50" s="363">
        <v>1600</v>
      </c>
      <c r="E50" s="363">
        <v>8000</v>
      </c>
      <c r="F50" s="363">
        <v>15000</v>
      </c>
      <c r="G50" s="727"/>
      <c r="H50" s="726"/>
      <c r="I50" s="161"/>
    </row>
    <row r="51" spans="1:9">
      <c r="A51" s="340">
        <v>2015</v>
      </c>
      <c r="B51" s="363">
        <v>29700</v>
      </c>
      <c r="C51" s="363">
        <v>4100</v>
      </c>
      <c r="D51" s="363">
        <v>1400</v>
      </c>
      <c r="E51" s="363">
        <v>8600</v>
      </c>
      <c r="F51" s="363">
        <v>15600</v>
      </c>
      <c r="G51" s="727"/>
      <c r="H51" s="726"/>
      <c r="I51" s="161"/>
    </row>
    <row r="52" spans="1:9">
      <c r="A52" s="340">
        <v>2016</v>
      </c>
      <c r="B52" s="363">
        <v>29200</v>
      </c>
      <c r="C52" s="363">
        <v>3700</v>
      </c>
      <c r="D52" s="363">
        <v>1300</v>
      </c>
      <c r="E52" s="363">
        <v>9100</v>
      </c>
      <c r="F52" s="363">
        <v>15100</v>
      </c>
      <c r="G52" s="727"/>
      <c r="H52" s="726"/>
      <c r="I52" s="161"/>
    </row>
    <row r="53" spans="1:9">
      <c r="A53" s="343">
        <v>2017</v>
      </c>
      <c r="B53" s="360">
        <v>28400</v>
      </c>
      <c r="C53" s="360">
        <v>3200</v>
      </c>
      <c r="D53" s="360">
        <v>1200</v>
      </c>
      <c r="E53" s="360">
        <v>9900</v>
      </c>
      <c r="F53" s="360">
        <v>14200</v>
      </c>
      <c r="G53" s="727"/>
      <c r="H53" s="726"/>
      <c r="I53" s="161">
        <v>2017</v>
      </c>
    </row>
    <row r="54" spans="1:9" ht="13.15" customHeight="1">
      <c r="A54" s="161"/>
    </row>
    <row r="55" spans="1:9" ht="10.5" customHeight="1">
      <c r="A55" s="1544" t="s">
        <v>155</v>
      </c>
      <c r="B55" s="1544"/>
    </row>
  </sheetData>
  <mergeCells count="5">
    <mergeCell ref="A55:B55"/>
    <mergeCell ref="A5:F5"/>
    <mergeCell ref="I1:J1"/>
    <mergeCell ref="A3:E3"/>
    <mergeCell ref="A1:G1"/>
  </mergeCells>
  <pageMargins left="0.15748031496062992" right="0.15748031496062992" top="0.98425196850393704" bottom="0.98425196850393704" header="0.51181102362204722" footer="0.51181102362204722"/>
  <pageSetup paperSize="9" scale="66" orientation="landscape" r:id="rId1"/>
  <headerFooter alignWithMargins="0">
    <oddFooter>&amp;L© Crown Copyright 2015</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workbookViewId="0">
      <selection sqref="A1:G1"/>
    </sheetView>
  </sheetViews>
  <sheetFormatPr defaultColWidth="9.140625" defaultRowHeight="12.75"/>
  <cols>
    <col min="1" max="1" width="9.140625" style="337"/>
    <col min="2" max="4" width="12.5703125" style="337" customWidth="1"/>
    <col min="5" max="16384" width="9.140625" style="337"/>
  </cols>
  <sheetData>
    <row r="1" spans="1:11" s="107" customFormat="1" ht="18" customHeight="1">
      <c r="A1" s="1435" t="s">
        <v>444</v>
      </c>
      <c r="B1" s="1435"/>
      <c r="C1" s="1435"/>
      <c r="D1" s="1435"/>
      <c r="E1" s="1435"/>
      <c r="F1" s="1435"/>
      <c r="G1" s="1435"/>
      <c r="H1" s="356"/>
      <c r="I1" s="1590" t="s">
        <v>466</v>
      </c>
      <c r="J1" s="1590"/>
      <c r="K1" s="357"/>
    </row>
    <row r="2" spans="1:11" s="107" customFormat="1" ht="12.75" customHeight="1">
      <c r="A2" s="356"/>
      <c r="B2" s="356"/>
      <c r="C2" s="356"/>
      <c r="D2" s="356"/>
      <c r="E2" s="356"/>
      <c r="F2" s="356"/>
      <c r="G2" s="356"/>
      <c r="H2" s="356"/>
      <c r="J2" s="357"/>
      <c r="K2" s="357"/>
    </row>
    <row r="3" spans="1:11" ht="18" customHeight="1">
      <c r="A3" s="1594" t="s">
        <v>977</v>
      </c>
      <c r="B3" s="1594"/>
      <c r="C3" s="1594"/>
      <c r="D3" s="1594"/>
      <c r="E3" s="393"/>
    </row>
    <row r="4" spans="1:11" ht="15" customHeight="1"/>
    <row r="5" spans="1:11" ht="37.5" customHeight="1">
      <c r="A5" s="736" t="s">
        <v>5</v>
      </c>
      <c r="B5" s="479" t="s">
        <v>465</v>
      </c>
      <c r="C5" s="479" t="s">
        <v>464</v>
      </c>
      <c r="D5" s="479" t="s">
        <v>463</v>
      </c>
    </row>
    <row r="6" spans="1:11" ht="15.6" customHeight="1">
      <c r="A6" s="382" t="s">
        <v>462</v>
      </c>
      <c r="B6" s="735">
        <v>84</v>
      </c>
      <c r="C6" s="735">
        <v>53</v>
      </c>
      <c r="D6" s="735">
        <v>31</v>
      </c>
    </row>
    <row r="7" spans="1:11" ht="15.6" customHeight="1">
      <c r="A7" s="382">
        <v>2006</v>
      </c>
      <c r="B7" s="735">
        <v>1047</v>
      </c>
      <c r="C7" s="735">
        <v>578</v>
      </c>
      <c r="D7" s="735">
        <v>469</v>
      </c>
    </row>
    <row r="8" spans="1:11" ht="15.6" customHeight="1">
      <c r="A8" s="382">
        <v>2007</v>
      </c>
      <c r="B8" s="735">
        <v>688</v>
      </c>
      <c r="C8" s="735">
        <v>340</v>
      </c>
      <c r="D8" s="735">
        <v>348</v>
      </c>
    </row>
    <row r="9" spans="1:11" ht="15.6" customHeight="1">
      <c r="A9" s="382">
        <v>2008</v>
      </c>
      <c r="B9" s="735">
        <v>525</v>
      </c>
      <c r="C9" s="735">
        <v>245</v>
      </c>
      <c r="D9" s="735">
        <v>280</v>
      </c>
    </row>
    <row r="10" spans="1:11" ht="15.6" customHeight="1">
      <c r="A10" s="382">
        <v>2009</v>
      </c>
      <c r="B10" s="735">
        <v>498</v>
      </c>
      <c r="C10" s="735">
        <v>219</v>
      </c>
      <c r="D10" s="735">
        <v>279</v>
      </c>
    </row>
    <row r="11" spans="1:11" ht="15.6" customHeight="1">
      <c r="A11" s="382">
        <v>2010</v>
      </c>
      <c r="B11" s="735">
        <v>465</v>
      </c>
      <c r="C11" s="735">
        <v>197</v>
      </c>
      <c r="D11" s="735">
        <v>268</v>
      </c>
    </row>
    <row r="12" spans="1:11" ht="15.6" customHeight="1">
      <c r="A12" s="382">
        <v>2011</v>
      </c>
      <c r="B12" s="735">
        <v>554</v>
      </c>
      <c r="C12" s="735">
        <v>229</v>
      </c>
      <c r="D12" s="735">
        <v>325</v>
      </c>
    </row>
    <row r="13" spans="1:11" ht="15.6" customHeight="1">
      <c r="A13" s="382">
        <v>2012</v>
      </c>
      <c r="B13" s="735">
        <v>574</v>
      </c>
      <c r="C13" s="735">
        <v>257</v>
      </c>
      <c r="D13" s="735">
        <v>317</v>
      </c>
    </row>
    <row r="14" spans="1:11" ht="15.6" customHeight="1">
      <c r="A14" s="382">
        <v>2013</v>
      </c>
      <c r="B14" s="735">
        <v>530</v>
      </c>
      <c r="C14" s="735">
        <v>217</v>
      </c>
      <c r="D14" s="735">
        <v>313</v>
      </c>
    </row>
    <row r="15" spans="1:11" ht="15.6" customHeight="1">
      <c r="A15" s="382">
        <v>2014</v>
      </c>
      <c r="B15" s="735">
        <v>436</v>
      </c>
      <c r="C15" s="735">
        <v>193</v>
      </c>
      <c r="D15" s="735">
        <v>243</v>
      </c>
    </row>
    <row r="16" spans="1:11" ht="15.6" customHeight="1">
      <c r="A16" s="382">
        <v>2015</v>
      </c>
      <c r="B16" s="733">
        <v>64</v>
      </c>
      <c r="C16" s="733">
        <v>33</v>
      </c>
      <c r="D16" s="733">
        <v>31</v>
      </c>
    </row>
    <row r="17" spans="1:5" ht="15.6" customHeight="1">
      <c r="A17" s="379">
        <v>2016</v>
      </c>
      <c r="B17" s="733">
        <v>70</v>
      </c>
      <c r="C17" s="733">
        <v>42</v>
      </c>
      <c r="D17" s="733">
        <v>28</v>
      </c>
    </row>
    <row r="18" spans="1:5" ht="15.6" customHeight="1">
      <c r="A18" s="378">
        <v>2017</v>
      </c>
      <c r="B18" s="734">
        <v>70</v>
      </c>
      <c r="C18" s="734">
        <v>41</v>
      </c>
      <c r="D18" s="734">
        <v>29</v>
      </c>
    </row>
    <row r="19" spans="1:5" ht="15.6" customHeight="1">
      <c r="A19" s="379"/>
      <c r="B19" s="733"/>
      <c r="C19" s="733"/>
      <c r="D19" s="733"/>
    </row>
    <row r="20" spans="1:5" ht="10.5" customHeight="1">
      <c r="A20" s="1595" t="s">
        <v>461</v>
      </c>
      <c r="B20" s="1595"/>
      <c r="C20" s="1595"/>
      <c r="D20" s="1595"/>
      <c r="E20" s="1595"/>
    </row>
    <row r="22" spans="1:5" ht="10.5" customHeight="1">
      <c r="A22" s="1421" t="s">
        <v>155</v>
      </c>
      <c r="B22" s="1421"/>
    </row>
  </sheetData>
  <mergeCells count="5">
    <mergeCell ref="A22:B22"/>
    <mergeCell ref="A3:D3"/>
    <mergeCell ref="A1:G1"/>
    <mergeCell ref="I1:J1"/>
    <mergeCell ref="A20:E20"/>
  </mergeCells>
  <pageMargins left="0.15748031496062992" right="0.15748031496062992" top="0.98425196850393704" bottom="0.98425196850393704" header="0.51181102362204722" footer="0.51181102362204722"/>
  <pageSetup paperSize="9" orientation="landscape" r:id="rId1"/>
  <headerFooter alignWithMargins="0">
    <oddFooter>&amp;L© Crown Copyright 2015</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
  <sheetViews>
    <sheetView workbookViewId="0">
      <selection sqref="A1:F1"/>
    </sheetView>
  </sheetViews>
  <sheetFormatPr defaultColWidth="9.140625" defaultRowHeight="12.75"/>
  <cols>
    <col min="1" max="1" width="9.140625" style="737"/>
    <col min="2" max="2" width="10" style="337" bestFit="1" customWidth="1"/>
    <col min="3" max="4" width="9.140625" style="337"/>
    <col min="5" max="5" width="9.140625" style="172"/>
    <col min="6" max="16384" width="9.140625" style="337"/>
  </cols>
  <sheetData>
    <row r="1" spans="1:11" s="107" customFormat="1" ht="18" customHeight="1">
      <c r="A1" s="1435" t="s">
        <v>474</v>
      </c>
      <c r="B1" s="1435"/>
      <c r="C1" s="1435"/>
      <c r="D1" s="1435"/>
      <c r="E1" s="1435"/>
      <c r="F1" s="1435"/>
      <c r="G1" s="356"/>
      <c r="H1" s="1590" t="s">
        <v>251</v>
      </c>
      <c r="I1" s="1590"/>
      <c r="J1" s="376"/>
      <c r="K1" s="376"/>
    </row>
    <row r="2" spans="1:11" s="107" customFormat="1" ht="12.75" customHeight="1">
      <c r="A2" s="356"/>
      <c r="B2" s="356"/>
      <c r="C2" s="356"/>
      <c r="D2" s="356"/>
      <c r="E2" s="356"/>
      <c r="F2" s="356"/>
      <c r="G2" s="356"/>
      <c r="H2" s="357"/>
      <c r="I2" s="357"/>
      <c r="J2" s="376"/>
      <c r="K2" s="376"/>
    </row>
    <row r="3" spans="1:11" s="353" customFormat="1" ht="18" customHeight="1">
      <c r="A3" s="1596" t="s">
        <v>473</v>
      </c>
      <c r="B3" s="1596"/>
      <c r="C3" s="1596"/>
      <c r="D3" s="1596"/>
      <c r="E3" s="1596"/>
      <c r="F3" s="1596"/>
      <c r="G3" s="327"/>
    </row>
    <row r="4" spans="1:11" s="353" customFormat="1" ht="15" customHeight="1">
      <c r="A4" s="740"/>
      <c r="B4" s="740"/>
      <c r="C4" s="740"/>
      <c r="E4" s="354"/>
    </row>
    <row r="5" spans="1:11" s="353" customFormat="1" ht="24" customHeight="1">
      <c r="A5" s="739" t="s">
        <v>5</v>
      </c>
      <c r="B5" s="738" t="s">
        <v>472</v>
      </c>
      <c r="E5" s="354"/>
    </row>
    <row r="6" spans="1:11">
      <c r="A6" s="382">
        <v>1930</v>
      </c>
      <c r="B6" s="337">
        <v>3</v>
      </c>
      <c r="C6" s="384"/>
      <c r="E6" s="172">
        <v>1930</v>
      </c>
    </row>
    <row r="7" spans="1:11">
      <c r="A7" s="382">
        <v>1931</v>
      </c>
      <c r="B7" s="337">
        <v>347</v>
      </c>
    </row>
    <row r="8" spans="1:11">
      <c r="A8" s="382">
        <v>1932</v>
      </c>
      <c r="B8" s="337">
        <v>492</v>
      </c>
    </row>
    <row r="9" spans="1:11">
      <c r="A9" s="382">
        <v>1933</v>
      </c>
      <c r="B9" s="337">
        <v>437</v>
      </c>
    </row>
    <row r="10" spans="1:11">
      <c r="A10" s="382">
        <v>1934</v>
      </c>
      <c r="B10" s="337">
        <v>602</v>
      </c>
    </row>
    <row r="11" spans="1:11">
      <c r="A11" s="382">
        <v>1935</v>
      </c>
      <c r="B11" s="337">
        <v>683</v>
      </c>
      <c r="E11" s="172">
        <v>1935</v>
      </c>
      <c r="G11" s="384"/>
    </row>
    <row r="12" spans="1:11">
      <c r="A12" s="382">
        <v>1936</v>
      </c>
      <c r="B12" s="337">
        <v>704</v>
      </c>
    </row>
    <row r="13" spans="1:11">
      <c r="A13" s="382">
        <v>1937</v>
      </c>
      <c r="B13" s="337">
        <v>820</v>
      </c>
    </row>
    <row r="14" spans="1:11">
      <c r="A14" s="382">
        <v>1938</v>
      </c>
      <c r="B14" s="337">
        <v>812</v>
      </c>
    </row>
    <row r="15" spans="1:11">
      <c r="A15" s="382">
        <v>1939</v>
      </c>
      <c r="B15" s="337">
        <v>1100</v>
      </c>
    </row>
    <row r="16" spans="1:11">
      <c r="A16" s="382">
        <v>1940</v>
      </c>
      <c r="B16" s="337">
        <v>1424</v>
      </c>
      <c r="E16" s="172">
        <v>1940</v>
      </c>
    </row>
    <row r="17" spans="1:5">
      <c r="A17" s="382">
        <v>1941</v>
      </c>
      <c r="B17" s="337">
        <v>1222</v>
      </c>
    </row>
    <row r="18" spans="1:5">
      <c r="A18" s="382">
        <v>1942</v>
      </c>
      <c r="B18" s="337">
        <v>1563</v>
      </c>
    </row>
    <row r="19" spans="1:5">
      <c r="A19" s="382">
        <v>1943</v>
      </c>
      <c r="B19" s="337">
        <v>1747</v>
      </c>
    </row>
    <row r="20" spans="1:5">
      <c r="A20" s="382">
        <v>1944</v>
      </c>
      <c r="B20" s="337">
        <v>1681</v>
      </c>
    </row>
    <row r="21" spans="1:5">
      <c r="A21" s="382">
        <v>1945</v>
      </c>
      <c r="B21" s="337">
        <v>1876</v>
      </c>
      <c r="E21" s="172">
        <v>1945</v>
      </c>
    </row>
    <row r="22" spans="1:5">
      <c r="A22" s="382">
        <v>1946</v>
      </c>
      <c r="B22" s="337">
        <v>2292</v>
      </c>
    </row>
    <row r="23" spans="1:5">
      <c r="A23" s="382">
        <v>1947</v>
      </c>
      <c r="B23" s="337">
        <v>1890</v>
      </c>
    </row>
    <row r="24" spans="1:5">
      <c r="A24" s="382">
        <v>1948</v>
      </c>
      <c r="B24" s="337">
        <v>2073</v>
      </c>
    </row>
    <row r="25" spans="1:5">
      <c r="A25" s="382">
        <v>1949</v>
      </c>
      <c r="B25" s="337">
        <v>1764</v>
      </c>
    </row>
    <row r="26" spans="1:5">
      <c r="A26" s="382">
        <v>1950</v>
      </c>
      <c r="B26" s="337">
        <v>1289</v>
      </c>
      <c r="E26" s="172">
        <v>1950</v>
      </c>
    </row>
    <row r="27" spans="1:5">
      <c r="A27" s="382">
        <v>1951</v>
      </c>
      <c r="B27" s="337">
        <v>1562</v>
      </c>
    </row>
    <row r="28" spans="1:5">
      <c r="A28" s="382">
        <v>1952</v>
      </c>
      <c r="B28" s="337">
        <v>1523</v>
      </c>
    </row>
    <row r="29" spans="1:5">
      <c r="A29" s="382">
        <v>1953</v>
      </c>
      <c r="B29" s="337">
        <v>1486</v>
      </c>
    </row>
    <row r="30" spans="1:5">
      <c r="A30" s="382">
        <v>1954</v>
      </c>
      <c r="B30" s="337">
        <v>1343</v>
      </c>
    </row>
    <row r="31" spans="1:5">
      <c r="A31" s="382">
        <v>1955</v>
      </c>
      <c r="B31" s="337">
        <v>1352</v>
      </c>
      <c r="E31" s="172">
        <v>1955</v>
      </c>
    </row>
    <row r="32" spans="1:5">
      <c r="A32" s="382">
        <v>1956</v>
      </c>
      <c r="B32" s="337">
        <v>1358</v>
      </c>
    </row>
    <row r="33" spans="1:5">
      <c r="A33" s="382">
        <v>1957</v>
      </c>
      <c r="B33" s="337">
        <v>1405</v>
      </c>
    </row>
    <row r="34" spans="1:5">
      <c r="A34" s="382">
        <v>1958</v>
      </c>
      <c r="B34" s="337">
        <v>1365</v>
      </c>
    </row>
    <row r="35" spans="1:5">
      <c r="A35" s="382">
        <v>1959</v>
      </c>
      <c r="B35" s="337">
        <v>1236</v>
      </c>
    </row>
    <row r="36" spans="1:5">
      <c r="A36" s="382">
        <v>1960</v>
      </c>
      <c r="B36" s="337">
        <v>1457</v>
      </c>
      <c r="E36" s="172">
        <v>1960</v>
      </c>
    </row>
    <row r="37" spans="1:5">
      <c r="A37" s="382">
        <v>1961</v>
      </c>
      <c r="B37" s="337">
        <v>1609</v>
      </c>
    </row>
    <row r="38" spans="1:5">
      <c r="A38" s="382">
        <v>1962</v>
      </c>
      <c r="B38" s="337">
        <v>1621</v>
      </c>
    </row>
    <row r="39" spans="1:5">
      <c r="A39" s="382">
        <v>1963</v>
      </c>
      <c r="B39" s="337">
        <v>1683</v>
      </c>
    </row>
    <row r="40" spans="1:5">
      <c r="A40" s="382">
        <v>1964</v>
      </c>
      <c r="B40" s="337">
        <v>1945</v>
      </c>
    </row>
    <row r="41" spans="1:5">
      <c r="A41" s="382">
        <v>1965</v>
      </c>
      <c r="B41" s="337">
        <v>2018</v>
      </c>
      <c r="E41" s="172">
        <v>1965</v>
      </c>
    </row>
    <row r="42" spans="1:5">
      <c r="A42" s="382">
        <v>1966</v>
      </c>
      <c r="B42" s="337">
        <v>2040</v>
      </c>
    </row>
    <row r="43" spans="1:5">
      <c r="A43" s="382">
        <v>1967</v>
      </c>
      <c r="B43" s="337">
        <v>2140</v>
      </c>
    </row>
    <row r="44" spans="1:5">
      <c r="A44" s="382">
        <v>1968</v>
      </c>
      <c r="B44" s="337">
        <v>2155</v>
      </c>
    </row>
    <row r="45" spans="1:5">
      <c r="A45" s="382">
        <v>1969</v>
      </c>
      <c r="B45" s="337">
        <v>2268</v>
      </c>
    </row>
    <row r="46" spans="1:5">
      <c r="A46" s="382">
        <v>1970</v>
      </c>
      <c r="B46" s="337">
        <v>2040</v>
      </c>
      <c r="E46" s="172">
        <v>1970</v>
      </c>
    </row>
    <row r="47" spans="1:5">
      <c r="A47" s="382">
        <v>1971</v>
      </c>
      <c r="B47" s="337">
        <v>1904</v>
      </c>
    </row>
    <row r="48" spans="1:5">
      <c r="A48" s="382">
        <v>1972</v>
      </c>
      <c r="B48" s="337">
        <v>1691</v>
      </c>
    </row>
    <row r="49" spans="1:5">
      <c r="A49" s="382">
        <v>1973</v>
      </c>
      <c r="B49" s="337">
        <v>1900</v>
      </c>
    </row>
    <row r="50" spans="1:5">
      <c r="A50" s="382">
        <v>1974</v>
      </c>
      <c r="B50" s="337">
        <v>1664</v>
      </c>
    </row>
    <row r="51" spans="1:5">
      <c r="A51" s="382">
        <v>1975</v>
      </c>
      <c r="B51" s="337">
        <v>1680</v>
      </c>
      <c r="E51" s="172">
        <v>1975</v>
      </c>
    </row>
    <row r="52" spans="1:5">
      <c r="A52" s="382">
        <v>1976</v>
      </c>
      <c r="B52" s="337">
        <v>1612</v>
      </c>
    </row>
    <row r="53" spans="1:5">
      <c r="A53" s="382">
        <v>1977</v>
      </c>
      <c r="B53" s="337">
        <v>1604</v>
      </c>
    </row>
    <row r="54" spans="1:5">
      <c r="A54" s="382">
        <v>1978</v>
      </c>
      <c r="B54" s="337">
        <v>1356</v>
      </c>
    </row>
    <row r="55" spans="1:5">
      <c r="A55" s="382">
        <v>1979</v>
      </c>
      <c r="B55" s="337">
        <v>1144</v>
      </c>
    </row>
    <row r="56" spans="1:5">
      <c r="A56" s="382">
        <v>1980</v>
      </c>
      <c r="B56" s="337">
        <v>1400</v>
      </c>
      <c r="E56" s="172">
        <v>1980</v>
      </c>
    </row>
    <row r="57" spans="1:5">
      <c r="A57" s="382">
        <v>1981</v>
      </c>
      <c r="B57" s="337">
        <v>1116</v>
      </c>
    </row>
    <row r="58" spans="1:5">
      <c r="A58" s="382">
        <v>1982</v>
      </c>
      <c r="B58" s="337">
        <v>1212</v>
      </c>
    </row>
    <row r="59" spans="1:5">
      <c r="A59" s="382">
        <v>1983</v>
      </c>
      <c r="B59" s="337">
        <v>1164</v>
      </c>
    </row>
    <row r="60" spans="1:5">
      <c r="A60" s="382">
        <v>1984</v>
      </c>
      <c r="B60" s="337">
        <v>972</v>
      </c>
    </row>
    <row r="61" spans="1:5">
      <c r="A61" s="382">
        <v>1985</v>
      </c>
      <c r="B61" s="337">
        <v>936</v>
      </c>
      <c r="E61" s="172">
        <v>1985</v>
      </c>
    </row>
    <row r="62" spans="1:5">
      <c r="A62" s="382">
        <v>1986</v>
      </c>
      <c r="B62" s="337">
        <v>1068</v>
      </c>
    </row>
    <row r="63" spans="1:5">
      <c r="A63" s="382">
        <v>1987</v>
      </c>
      <c r="B63" s="337">
        <v>1056</v>
      </c>
    </row>
    <row r="64" spans="1:5">
      <c r="A64" s="382">
        <v>1988</v>
      </c>
      <c r="B64" s="337">
        <v>868</v>
      </c>
    </row>
    <row r="65" spans="1:5">
      <c r="A65" s="382">
        <v>1989</v>
      </c>
      <c r="B65" s="337">
        <v>848</v>
      </c>
    </row>
    <row r="66" spans="1:5">
      <c r="A66" s="382">
        <v>1990</v>
      </c>
      <c r="B66" s="337">
        <v>821</v>
      </c>
      <c r="E66" s="172">
        <v>1990</v>
      </c>
    </row>
    <row r="67" spans="1:5">
      <c r="A67" s="382">
        <v>1991</v>
      </c>
      <c r="B67" s="337">
        <v>815</v>
      </c>
    </row>
    <row r="68" spans="1:5">
      <c r="A68" s="382">
        <v>1992</v>
      </c>
      <c r="B68" s="337">
        <v>823</v>
      </c>
    </row>
    <row r="69" spans="1:5">
      <c r="A69" s="382">
        <v>1993</v>
      </c>
      <c r="B69" s="337">
        <v>805</v>
      </c>
    </row>
    <row r="70" spans="1:5">
      <c r="A70" s="382">
        <v>1994</v>
      </c>
      <c r="B70" s="337">
        <v>664</v>
      </c>
    </row>
    <row r="71" spans="1:5">
      <c r="A71" s="382">
        <v>1995</v>
      </c>
      <c r="B71" s="337">
        <v>640</v>
      </c>
      <c r="E71" s="172">
        <v>1995</v>
      </c>
    </row>
    <row r="72" spans="1:5">
      <c r="A72" s="382">
        <v>1996</v>
      </c>
      <c r="B72" s="337">
        <v>580</v>
      </c>
    </row>
    <row r="73" spans="1:5">
      <c r="A73" s="382">
        <v>1997</v>
      </c>
      <c r="B73" s="337">
        <v>470</v>
      </c>
    </row>
    <row r="74" spans="1:5">
      <c r="A74" s="382">
        <v>1998</v>
      </c>
      <c r="B74" s="337">
        <v>490</v>
      </c>
    </row>
    <row r="75" spans="1:5">
      <c r="A75" s="382">
        <v>1999</v>
      </c>
      <c r="B75" s="337">
        <v>486</v>
      </c>
    </row>
    <row r="76" spans="1:5">
      <c r="A76" s="382">
        <v>2000</v>
      </c>
      <c r="B76" s="337">
        <v>391</v>
      </c>
      <c r="E76" s="172">
        <v>2000</v>
      </c>
    </row>
    <row r="77" spans="1:5">
      <c r="A77" s="382">
        <v>2001</v>
      </c>
      <c r="B77" s="337">
        <v>470</v>
      </c>
    </row>
    <row r="78" spans="1:5">
      <c r="A78" s="382">
        <v>2002</v>
      </c>
      <c r="B78" s="337">
        <v>385</v>
      </c>
    </row>
    <row r="79" spans="1:5">
      <c r="A79" s="382">
        <v>2003</v>
      </c>
      <c r="B79" s="337">
        <v>467</v>
      </c>
    </row>
    <row r="80" spans="1:5">
      <c r="A80" s="382">
        <v>2004</v>
      </c>
      <c r="B80" s="337">
        <v>393</v>
      </c>
    </row>
    <row r="81" spans="1:5">
      <c r="A81" s="382">
        <v>2005</v>
      </c>
      <c r="B81" s="337">
        <v>439</v>
      </c>
      <c r="E81" s="172">
        <v>2005</v>
      </c>
    </row>
    <row r="82" spans="1:5">
      <c r="A82" s="382">
        <v>2006</v>
      </c>
      <c r="B82" s="337">
        <v>418</v>
      </c>
    </row>
    <row r="83" spans="1:5">
      <c r="A83" s="382">
        <v>2007</v>
      </c>
      <c r="B83" s="337">
        <v>441</v>
      </c>
    </row>
    <row r="84" spans="1:5">
      <c r="A84" s="382">
        <v>2008</v>
      </c>
      <c r="B84" s="337">
        <v>421</v>
      </c>
    </row>
    <row r="85" spans="1:5">
      <c r="A85" s="382">
        <v>2009</v>
      </c>
      <c r="B85" s="337">
        <v>455</v>
      </c>
    </row>
    <row r="86" spans="1:5">
      <c r="A86" s="382">
        <v>2010</v>
      </c>
      <c r="B86" s="337">
        <v>466</v>
      </c>
      <c r="E86" s="172">
        <v>2010</v>
      </c>
    </row>
    <row r="87" spans="1:5">
      <c r="A87" s="382">
        <v>2011</v>
      </c>
      <c r="B87" s="337">
        <v>496</v>
      </c>
    </row>
    <row r="88" spans="1:5">
      <c r="A88" s="382">
        <v>2012</v>
      </c>
      <c r="B88" s="337">
        <v>495</v>
      </c>
    </row>
    <row r="89" spans="1:5">
      <c r="A89" s="382">
        <v>2013</v>
      </c>
      <c r="B89" s="337">
        <v>489</v>
      </c>
    </row>
    <row r="90" spans="1:5">
      <c r="A90" s="382">
        <v>2014</v>
      </c>
      <c r="B90" s="337">
        <v>455</v>
      </c>
    </row>
    <row r="91" spans="1:5">
      <c r="A91" s="382">
        <v>2015</v>
      </c>
      <c r="B91" s="337">
        <v>504</v>
      </c>
    </row>
    <row r="92" spans="1:5">
      <c r="A92" s="382">
        <v>2016</v>
      </c>
      <c r="B92" s="337">
        <v>523</v>
      </c>
    </row>
    <row r="93" spans="1:5">
      <c r="A93" s="378">
        <v>2017</v>
      </c>
      <c r="B93" s="343">
        <v>543</v>
      </c>
      <c r="E93" s="172">
        <v>2017</v>
      </c>
    </row>
    <row r="95" spans="1:5" ht="10.5" customHeight="1">
      <c r="A95" s="1544" t="s">
        <v>155</v>
      </c>
      <c r="B95" s="1544"/>
    </row>
  </sheetData>
  <mergeCells count="4">
    <mergeCell ref="H1:I1"/>
    <mergeCell ref="A95:B95"/>
    <mergeCell ref="A1:F1"/>
    <mergeCell ref="A3:F3"/>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workbookViewId="0">
      <selection sqref="A1:F1"/>
    </sheetView>
  </sheetViews>
  <sheetFormatPr defaultColWidth="9.140625" defaultRowHeight="12.75"/>
  <cols>
    <col min="1" max="1" width="9.140625" style="737"/>
    <col min="2" max="2" width="10.85546875" style="337" customWidth="1"/>
    <col min="3" max="16384" width="9.140625" style="337"/>
  </cols>
  <sheetData>
    <row r="1" spans="1:11" s="107" customFormat="1" ht="18" customHeight="1">
      <c r="A1" s="1435" t="s">
        <v>474</v>
      </c>
      <c r="B1" s="1435"/>
      <c r="C1" s="1435"/>
      <c r="D1" s="1435"/>
      <c r="E1" s="1435"/>
      <c r="F1" s="1435"/>
      <c r="H1" s="1590" t="s">
        <v>251</v>
      </c>
      <c r="I1" s="1590"/>
      <c r="J1" s="376"/>
      <c r="K1" s="376"/>
    </row>
    <row r="2" spans="1:11" s="107" customFormat="1" ht="12.75" customHeight="1">
      <c r="A2" s="356"/>
      <c r="B2" s="356"/>
      <c r="C2" s="356"/>
      <c r="D2" s="356"/>
      <c r="E2" s="356"/>
      <c r="F2" s="356"/>
      <c r="H2" s="357"/>
      <c r="I2" s="357"/>
      <c r="J2" s="376"/>
      <c r="K2" s="376"/>
    </row>
    <row r="3" spans="1:11" s="353" customFormat="1" ht="18" customHeight="1">
      <c r="A3" s="1596" t="s">
        <v>476</v>
      </c>
      <c r="B3" s="1596"/>
      <c r="C3" s="1596"/>
      <c r="D3" s="1596"/>
      <c r="E3" s="1596"/>
      <c r="F3" s="741"/>
    </row>
    <row r="4" spans="1:11" s="353" customFormat="1" ht="15" customHeight="1">
      <c r="A4" s="740"/>
      <c r="B4" s="740"/>
      <c r="C4" s="740"/>
    </row>
    <row r="5" spans="1:11" s="353" customFormat="1" ht="40.5" customHeight="1">
      <c r="A5" s="739" t="s">
        <v>8</v>
      </c>
      <c r="B5" s="1183" t="s">
        <v>978</v>
      </c>
    </row>
    <row r="6" spans="1:11">
      <c r="A6" s="382">
        <v>0</v>
      </c>
      <c r="B6" s="337">
        <v>21</v>
      </c>
      <c r="C6" s="384"/>
      <c r="D6" s="384"/>
    </row>
    <row r="7" spans="1:11">
      <c r="A7" s="382">
        <v>1</v>
      </c>
      <c r="B7" s="337">
        <v>61</v>
      </c>
    </row>
    <row r="8" spans="1:11">
      <c r="A8" s="382">
        <v>2</v>
      </c>
      <c r="B8" s="337">
        <v>82</v>
      </c>
    </row>
    <row r="9" spans="1:11">
      <c r="A9" s="382">
        <v>3</v>
      </c>
      <c r="B9" s="337">
        <v>65</v>
      </c>
    </row>
    <row r="10" spans="1:11">
      <c r="A10" s="382">
        <v>4</v>
      </c>
      <c r="B10" s="337">
        <v>61</v>
      </c>
    </row>
    <row r="11" spans="1:11">
      <c r="A11" s="382">
        <v>5</v>
      </c>
      <c r="B11" s="337">
        <v>49</v>
      </c>
      <c r="G11" s="384"/>
    </row>
    <row r="12" spans="1:11">
      <c r="A12" s="382">
        <v>6</v>
      </c>
      <c r="B12" s="337">
        <v>34</v>
      </c>
    </row>
    <row r="13" spans="1:11">
      <c r="A13" s="382">
        <v>7</v>
      </c>
      <c r="B13" s="337">
        <v>22</v>
      </c>
    </row>
    <row r="14" spans="1:11">
      <c r="A14" s="382">
        <v>8</v>
      </c>
      <c r="B14" s="337">
        <v>20</v>
      </c>
    </row>
    <row r="15" spans="1:11">
      <c r="A15" s="382">
        <v>9</v>
      </c>
      <c r="B15" s="337">
        <v>13</v>
      </c>
    </row>
    <row r="16" spans="1:11">
      <c r="A16" s="382">
        <v>10</v>
      </c>
      <c r="B16" s="337">
        <v>20</v>
      </c>
    </row>
    <row r="17" spans="1:2">
      <c r="A17" s="382">
        <v>11</v>
      </c>
      <c r="B17" s="337">
        <v>13</v>
      </c>
    </row>
    <row r="18" spans="1:2">
      <c r="A18" s="382">
        <v>12</v>
      </c>
      <c r="B18" s="337">
        <v>17</v>
      </c>
    </row>
    <row r="19" spans="1:2">
      <c r="A19" s="382">
        <v>13</v>
      </c>
      <c r="B19" s="337">
        <v>15</v>
      </c>
    </row>
    <row r="20" spans="1:2">
      <c r="A20" s="382">
        <v>14</v>
      </c>
      <c r="B20" s="337">
        <v>12</v>
      </c>
    </row>
    <row r="21" spans="1:2">
      <c r="A21" s="378" t="s">
        <v>475</v>
      </c>
      <c r="B21" s="343">
        <v>38</v>
      </c>
    </row>
    <row r="23" spans="1:2" ht="10.5" customHeight="1">
      <c r="A23" s="1544" t="s">
        <v>155</v>
      </c>
      <c r="B23" s="1544"/>
    </row>
  </sheetData>
  <mergeCells count="4">
    <mergeCell ref="A23:B23"/>
    <mergeCell ref="A1:F1"/>
    <mergeCell ref="H1:I1"/>
    <mergeCell ref="A3:E3"/>
  </mergeCells>
  <pageMargins left="0.15748031496062992" right="0.15748031496062992" top="0.98425196850393704" bottom="0.98425196850393704" header="0.51181102362204722" footer="0.51181102362204722"/>
  <pageSetup paperSize="9" orientation="landscape" r:id="rId1"/>
  <headerFooter alignWithMargins="0">
    <oddFooter>&amp;L© Crown Copyright 2015</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sqref="A1:E1"/>
    </sheetView>
  </sheetViews>
  <sheetFormatPr defaultColWidth="9.140625" defaultRowHeight="13.5" customHeight="1"/>
  <cols>
    <col min="1" max="1" width="15.85546875" style="122" customWidth="1"/>
    <col min="2" max="3" width="15.85546875" style="177" customWidth="1"/>
    <col min="4" max="5" width="15.85546875" style="159" customWidth="1"/>
    <col min="6" max="6" width="8.140625" style="122" customWidth="1"/>
    <col min="7" max="16384" width="9.140625" style="122"/>
  </cols>
  <sheetData>
    <row r="1" spans="1:13" ht="18" customHeight="1">
      <c r="A1" s="1514" t="s">
        <v>494</v>
      </c>
      <c r="B1" s="1514"/>
      <c r="C1" s="1514"/>
      <c r="D1" s="1514"/>
      <c r="E1" s="1514"/>
      <c r="F1" s="553"/>
      <c r="G1" s="1445" t="s">
        <v>251</v>
      </c>
      <c r="H1" s="1445"/>
      <c r="I1" s="321"/>
      <c r="J1" s="322"/>
    </row>
    <row r="2" spans="1:13" ht="12.75" customHeight="1">
      <c r="A2" s="553"/>
      <c r="B2" s="553"/>
      <c r="C2" s="553"/>
      <c r="D2" s="553"/>
      <c r="E2" s="553"/>
      <c r="F2" s="553"/>
      <c r="G2" s="553"/>
      <c r="H2" s="611"/>
      <c r="I2" s="321"/>
      <c r="J2" s="322"/>
    </row>
    <row r="3" spans="1:13" ht="17.25" customHeight="1">
      <c r="A3" s="1504" t="s">
        <v>493</v>
      </c>
      <c r="B3" s="1504"/>
      <c r="C3" s="1504"/>
      <c r="D3" s="1504"/>
      <c r="E3" s="507"/>
      <c r="F3" s="507"/>
      <c r="G3" s="507"/>
      <c r="H3" s="507"/>
    </row>
    <row r="4" spans="1:13" ht="13.5" customHeight="1">
      <c r="A4" s="766"/>
      <c r="B4" s="766"/>
      <c r="C4" s="766"/>
      <c r="D4" s="766"/>
      <c r="E4" s="766"/>
      <c r="F4" s="766"/>
      <c r="G4" s="766"/>
      <c r="H4" s="766"/>
    </row>
    <row r="5" spans="1:13" ht="13.5" customHeight="1">
      <c r="A5" s="765"/>
      <c r="B5" s="1599" t="s">
        <v>492</v>
      </c>
      <c r="C5" s="1600"/>
      <c r="D5" s="1601" t="s">
        <v>491</v>
      </c>
      <c r="E5" s="1602"/>
    </row>
    <row r="6" spans="1:13" ht="13.5" customHeight="1">
      <c r="A6" s="764" t="s">
        <v>5</v>
      </c>
      <c r="B6" s="763" t="s">
        <v>490</v>
      </c>
      <c r="C6" s="762" t="s">
        <v>489</v>
      </c>
      <c r="D6" s="761" t="s">
        <v>490</v>
      </c>
      <c r="E6" s="760" t="s">
        <v>489</v>
      </c>
      <c r="K6" s="177"/>
      <c r="L6" s="177"/>
      <c r="M6" s="177"/>
    </row>
    <row r="7" spans="1:13" ht="13.5" customHeight="1">
      <c r="A7" s="759">
        <v>2007</v>
      </c>
      <c r="B7" s="756">
        <v>5170000</v>
      </c>
      <c r="C7" s="758">
        <v>2318966</v>
      </c>
      <c r="D7" s="754">
        <v>0</v>
      </c>
      <c r="E7" s="753">
        <v>0</v>
      </c>
      <c r="K7" s="177"/>
      <c r="L7" s="177"/>
      <c r="M7" s="177"/>
    </row>
    <row r="8" spans="1:13" ht="13.5" customHeight="1">
      <c r="A8" s="757">
        <v>2008</v>
      </c>
      <c r="B8" s="756">
        <v>5202900</v>
      </c>
      <c r="C8" s="755">
        <v>2337967</v>
      </c>
      <c r="D8" s="754">
        <f t="shared" ref="D8:D17" si="0">(B8-B$7)/B$7</f>
        <v>6.3636363636363638E-3</v>
      </c>
      <c r="E8" s="753">
        <f t="shared" ref="E8:E17" si="1">(C8-C$7)/C$7</f>
        <v>8.1937380711920738E-3</v>
      </c>
      <c r="K8" s="177"/>
      <c r="L8" s="177"/>
      <c r="M8" s="177"/>
    </row>
    <row r="9" spans="1:13" ht="13.5" customHeight="1">
      <c r="A9" s="757">
        <v>2009</v>
      </c>
      <c r="B9" s="756">
        <v>5231900</v>
      </c>
      <c r="C9" s="755">
        <v>2351780</v>
      </c>
      <c r="D9" s="754">
        <f t="shared" si="0"/>
        <v>1.1972920696324952E-2</v>
      </c>
      <c r="E9" s="753">
        <f t="shared" si="1"/>
        <v>1.4150272147155241E-2</v>
      </c>
      <c r="K9" s="177"/>
      <c r="L9" s="177"/>
      <c r="M9" s="177"/>
    </row>
    <row r="10" spans="1:13" ht="13.5" customHeight="1">
      <c r="A10" s="757">
        <v>2010</v>
      </c>
      <c r="B10" s="756">
        <v>5262200</v>
      </c>
      <c r="C10" s="755">
        <v>2364850</v>
      </c>
      <c r="D10" s="754">
        <f t="shared" si="0"/>
        <v>1.783365570599613E-2</v>
      </c>
      <c r="E10" s="753">
        <f t="shared" si="1"/>
        <v>1.9786404802830226E-2</v>
      </c>
      <c r="K10" s="177"/>
      <c r="L10" s="177"/>
      <c r="M10" s="177"/>
    </row>
    <row r="11" spans="1:13" ht="13.5" customHeight="1">
      <c r="A11" s="757">
        <v>2011</v>
      </c>
      <c r="B11" s="756">
        <v>5299900</v>
      </c>
      <c r="C11" s="755">
        <v>2376424</v>
      </c>
      <c r="D11" s="754">
        <f t="shared" si="0"/>
        <v>2.5125725338491296E-2</v>
      </c>
      <c r="E11" s="753">
        <f t="shared" si="1"/>
        <v>2.4777422351168581E-2</v>
      </c>
      <c r="K11" s="177"/>
      <c r="L11" s="177"/>
      <c r="M11" s="177"/>
    </row>
    <row r="12" spans="1:13" ht="13.5" customHeight="1">
      <c r="A12" s="757">
        <v>2012</v>
      </c>
      <c r="B12" s="756">
        <v>5313600</v>
      </c>
      <c r="C12" s="755">
        <v>2386660</v>
      </c>
      <c r="D12" s="754">
        <f t="shared" si="0"/>
        <v>2.7775628626692455E-2</v>
      </c>
      <c r="E12" s="753">
        <f t="shared" si="1"/>
        <v>2.9191458606982596E-2</v>
      </c>
      <c r="K12" s="177"/>
      <c r="L12" s="177"/>
      <c r="M12" s="177"/>
    </row>
    <row r="13" spans="1:13" ht="13.5" customHeight="1">
      <c r="A13" s="757">
        <v>2013</v>
      </c>
      <c r="B13" s="756">
        <v>5327700</v>
      </c>
      <c r="C13" s="755">
        <v>2400342</v>
      </c>
      <c r="D13" s="754">
        <f t="shared" si="0"/>
        <v>3.0502901353965182E-2</v>
      </c>
      <c r="E13" s="753">
        <f t="shared" si="1"/>
        <v>3.5091501988386203E-2</v>
      </c>
      <c r="K13" s="177"/>
      <c r="L13" s="177"/>
      <c r="M13" s="177"/>
    </row>
    <row r="14" spans="1:13" ht="13.5" customHeight="1">
      <c r="A14" s="757">
        <v>2014</v>
      </c>
      <c r="B14" s="756">
        <v>5347600</v>
      </c>
      <c r="C14" s="755">
        <v>2416014</v>
      </c>
      <c r="D14" s="754">
        <f t="shared" si="0"/>
        <v>3.4352030947775627E-2</v>
      </c>
      <c r="E14" s="753">
        <f t="shared" si="1"/>
        <v>4.1849686455083863E-2</v>
      </c>
      <c r="K14" s="177"/>
      <c r="L14" s="177"/>
      <c r="M14" s="177"/>
    </row>
    <row r="15" spans="1:13" ht="13.5" customHeight="1">
      <c r="A15" s="757">
        <v>2015</v>
      </c>
      <c r="B15" s="756">
        <v>5373000</v>
      </c>
      <c r="C15" s="755">
        <v>2429943</v>
      </c>
      <c r="D15" s="754">
        <f t="shared" si="0"/>
        <v>3.9264990328820117E-2</v>
      </c>
      <c r="E15" s="753">
        <f t="shared" si="1"/>
        <v>4.7856242825466175E-2</v>
      </c>
      <c r="K15" s="177"/>
      <c r="L15" s="177"/>
      <c r="M15" s="177"/>
    </row>
    <row r="16" spans="1:13" ht="13.5" customHeight="1">
      <c r="A16" s="757">
        <v>2016</v>
      </c>
      <c r="B16" s="756">
        <v>5404700</v>
      </c>
      <c r="C16" s="755">
        <v>2446171</v>
      </c>
      <c r="D16" s="754">
        <f t="shared" si="0"/>
        <v>4.5396518375241779E-2</v>
      </c>
      <c r="E16" s="753">
        <f t="shared" si="1"/>
        <v>5.4854189324034935E-2</v>
      </c>
      <c r="K16" s="177"/>
      <c r="L16" s="177"/>
      <c r="M16" s="177"/>
    </row>
    <row r="17" spans="1:7" ht="13.5" customHeight="1">
      <c r="A17" s="752">
        <v>2017</v>
      </c>
      <c r="B17" s="751">
        <v>5424800</v>
      </c>
      <c r="C17" s="750">
        <v>2463569</v>
      </c>
      <c r="D17" s="749">
        <f t="shared" si="0"/>
        <v>4.9284332688588006E-2</v>
      </c>
      <c r="E17" s="748">
        <f t="shared" si="1"/>
        <v>6.2356671033555473E-2</v>
      </c>
      <c r="G17" s="177"/>
    </row>
    <row r="18" spans="1:7" ht="13.5" customHeight="1">
      <c r="A18" s="747"/>
      <c r="B18" s="745"/>
      <c r="C18" s="745"/>
      <c r="D18" s="744"/>
      <c r="E18" s="744"/>
    </row>
    <row r="19" spans="1:7" ht="10.5" customHeight="1">
      <c r="A19" s="746" t="s">
        <v>7</v>
      </c>
      <c r="B19" s="746"/>
      <c r="C19" s="745"/>
      <c r="D19" s="744"/>
      <c r="E19" s="744"/>
    </row>
    <row r="20" spans="1:7" ht="10.5" customHeight="1">
      <c r="A20" s="1603" t="s">
        <v>488</v>
      </c>
      <c r="B20" s="1603"/>
      <c r="C20" s="1603"/>
      <c r="D20" s="1603"/>
      <c r="E20" s="1603"/>
      <c r="F20" s="1603"/>
      <c r="G20" s="1603"/>
    </row>
    <row r="21" spans="1:7" ht="10.5" customHeight="1">
      <c r="B21" s="122"/>
      <c r="C21" s="122"/>
      <c r="D21" s="122"/>
      <c r="E21" s="122"/>
    </row>
    <row r="22" spans="1:7" ht="10.5" customHeight="1">
      <c r="A22" s="1421" t="s">
        <v>155</v>
      </c>
      <c r="B22" s="1421"/>
      <c r="C22" s="743"/>
      <c r="D22" s="122"/>
      <c r="E22" s="122"/>
    </row>
    <row r="23" spans="1:7" ht="13.5" customHeight="1">
      <c r="B23" s="122"/>
      <c r="C23" s="122"/>
      <c r="D23" s="122"/>
      <c r="E23" s="122"/>
    </row>
    <row r="24" spans="1:7" ht="13.5" customHeight="1">
      <c r="A24" s="1597"/>
      <c r="B24" s="1598"/>
      <c r="C24" s="1598"/>
      <c r="D24" s="1598"/>
      <c r="E24" s="1598"/>
    </row>
  </sheetData>
  <mergeCells count="8">
    <mergeCell ref="A24:E24"/>
    <mergeCell ref="B5:C5"/>
    <mergeCell ref="D5:E5"/>
    <mergeCell ref="A20:G20"/>
    <mergeCell ref="A1:E1"/>
    <mergeCell ref="G1:H1"/>
    <mergeCell ref="A3:D3"/>
    <mergeCell ref="A22:B22"/>
  </mergeCells>
  <hyperlinks>
    <hyperlink ref="G1:H1" location="Contents!A1" display="back to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sqref="A1:F1"/>
    </sheetView>
  </sheetViews>
  <sheetFormatPr defaultRowHeight="12.75"/>
  <cols>
    <col min="1" max="1" width="11.28515625" style="767" customWidth="1"/>
    <col min="2" max="5" width="13.28515625" style="767" customWidth="1"/>
    <col min="6" max="16384" width="9.140625" style="767"/>
  </cols>
  <sheetData>
    <row r="1" spans="1:11" ht="18" customHeight="1">
      <c r="A1" s="1514" t="s">
        <v>494</v>
      </c>
      <c r="B1" s="1514"/>
      <c r="C1" s="1514"/>
      <c r="D1" s="1514"/>
      <c r="E1" s="1514"/>
      <c r="F1" s="1514"/>
      <c r="G1" s="376"/>
      <c r="H1" s="1445" t="s">
        <v>251</v>
      </c>
      <c r="I1" s="1445"/>
      <c r="J1" s="321"/>
      <c r="K1" s="322"/>
    </row>
    <row r="2" spans="1:11" ht="12.75" customHeight="1">
      <c r="A2" s="553"/>
      <c r="B2" s="553"/>
      <c r="C2" s="553"/>
      <c r="D2" s="553"/>
      <c r="E2" s="553"/>
      <c r="F2" s="553"/>
      <c r="G2" s="553"/>
      <c r="J2" s="321"/>
      <c r="K2" s="322"/>
    </row>
    <row r="3" spans="1:11" ht="15.75">
      <c r="A3" s="1604" t="s">
        <v>498</v>
      </c>
      <c r="B3" s="1604"/>
      <c r="C3" s="1604"/>
      <c r="D3" s="1604"/>
      <c r="E3" s="1604"/>
      <c r="F3" s="779"/>
      <c r="G3" s="779"/>
    </row>
    <row r="4" spans="1:11" ht="15" customHeight="1"/>
    <row r="5" spans="1:11" s="776" customFormat="1" ht="38.25">
      <c r="A5" s="778" t="s">
        <v>5</v>
      </c>
      <c r="B5" s="777" t="s">
        <v>497</v>
      </c>
      <c r="C5" s="777" t="s">
        <v>496</v>
      </c>
      <c r="D5" s="777" t="s">
        <v>495</v>
      </c>
      <c r="E5" s="777" t="s">
        <v>459</v>
      </c>
    </row>
    <row r="6" spans="1:11">
      <c r="A6" s="775">
        <v>2001</v>
      </c>
      <c r="B6" s="771">
        <v>721876.16940000001</v>
      </c>
      <c r="C6" s="771">
        <v>725975.42409999995</v>
      </c>
      <c r="D6" s="774">
        <v>746712.81140000001</v>
      </c>
      <c r="E6" s="771">
        <v>2194564.4049</v>
      </c>
      <c r="F6" s="773"/>
      <c r="G6" s="768"/>
      <c r="H6" s="768"/>
    </row>
    <row r="7" spans="1:11">
      <c r="A7" s="772">
        <v>2002</v>
      </c>
      <c r="B7" s="771">
        <v>730642.38009999995</v>
      </c>
      <c r="C7" s="771">
        <v>736346.80240000004</v>
      </c>
      <c r="D7" s="771">
        <v>744440.69510000001</v>
      </c>
      <c r="E7" s="771">
        <v>2211429.8775999998</v>
      </c>
      <c r="F7" s="773"/>
      <c r="G7" s="768"/>
      <c r="H7" s="768"/>
    </row>
    <row r="8" spans="1:11">
      <c r="A8" s="772">
        <v>2003</v>
      </c>
      <c r="B8" s="771">
        <v>742717.35210000002</v>
      </c>
      <c r="C8" s="771">
        <v>743448.82700000005</v>
      </c>
      <c r="D8" s="771">
        <v>744631.00639999995</v>
      </c>
      <c r="E8" s="771">
        <v>2230797.1855000001</v>
      </c>
      <c r="F8" s="773"/>
      <c r="G8" s="768"/>
      <c r="H8" s="768"/>
    </row>
    <row r="9" spans="1:11">
      <c r="A9" s="772">
        <v>2004</v>
      </c>
      <c r="B9" s="771">
        <v>771060.61640000006</v>
      </c>
      <c r="C9" s="771">
        <v>745025.94720000005</v>
      </c>
      <c r="D9" s="771">
        <v>735175.15419999999</v>
      </c>
      <c r="E9" s="771">
        <v>2251261.7177999998</v>
      </c>
      <c r="F9" s="773"/>
      <c r="G9" s="768"/>
      <c r="H9" s="768"/>
    </row>
    <row r="10" spans="1:11">
      <c r="A10" s="772">
        <v>2005</v>
      </c>
      <c r="B10" s="771">
        <v>767066.57129999995</v>
      </c>
      <c r="C10" s="771">
        <v>766457.13219999999</v>
      </c>
      <c r="D10" s="771">
        <v>740759.30700000003</v>
      </c>
      <c r="E10" s="771">
        <v>2274283.0104999999</v>
      </c>
      <c r="F10" s="773"/>
      <c r="G10" s="768"/>
      <c r="H10" s="768"/>
    </row>
    <row r="11" spans="1:11">
      <c r="A11" s="772">
        <v>2006</v>
      </c>
      <c r="B11" s="771">
        <v>787230.39740000002</v>
      </c>
      <c r="C11" s="771">
        <v>776255.25269999995</v>
      </c>
      <c r="D11" s="771">
        <v>731699.76899999997</v>
      </c>
      <c r="E11" s="771">
        <v>2295185.4191000001</v>
      </c>
      <c r="F11" s="773"/>
      <c r="G11" s="768"/>
      <c r="H11" s="768"/>
    </row>
    <row r="12" spans="1:11">
      <c r="A12" s="772">
        <v>2007</v>
      </c>
      <c r="B12" s="771">
        <v>790372.20239999995</v>
      </c>
      <c r="C12" s="771">
        <v>802428.13989999995</v>
      </c>
      <c r="D12" s="771">
        <v>726165.60919999995</v>
      </c>
      <c r="E12" s="771">
        <v>2318965.9515</v>
      </c>
      <c r="F12" s="773"/>
      <c r="G12" s="768"/>
      <c r="H12" s="768"/>
    </row>
    <row r="13" spans="1:11">
      <c r="A13" s="772">
        <v>2008</v>
      </c>
      <c r="B13" s="771">
        <v>816128.5122</v>
      </c>
      <c r="C13" s="771">
        <v>787652.61320000002</v>
      </c>
      <c r="D13" s="771">
        <v>734185.50399999996</v>
      </c>
      <c r="E13" s="771">
        <v>2337966.6294</v>
      </c>
      <c r="F13" s="773"/>
      <c r="G13" s="768"/>
      <c r="H13" s="768"/>
    </row>
    <row r="14" spans="1:11">
      <c r="A14" s="772">
        <v>2009</v>
      </c>
      <c r="B14" s="771">
        <v>810311.92429999996</v>
      </c>
      <c r="C14" s="771">
        <v>820067.53729999997</v>
      </c>
      <c r="D14" s="771">
        <v>721400.59779999999</v>
      </c>
      <c r="E14" s="771">
        <v>2351780.0593999997</v>
      </c>
      <c r="F14" s="773"/>
      <c r="G14" s="768"/>
      <c r="H14" s="768"/>
    </row>
    <row r="15" spans="1:11">
      <c r="A15" s="772">
        <v>2010</v>
      </c>
      <c r="B15" s="771">
        <v>825291.5503</v>
      </c>
      <c r="C15" s="771">
        <v>809074.59010000003</v>
      </c>
      <c r="D15" s="771">
        <v>730483.87860000005</v>
      </c>
      <c r="E15" s="771">
        <v>2364850.0190000003</v>
      </c>
      <c r="F15" s="773"/>
      <c r="G15" s="768"/>
      <c r="H15" s="768"/>
    </row>
    <row r="16" spans="1:11">
      <c r="A16" s="772">
        <v>2011</v>
      </c>
      <c r="B16" s="771">
        <v>825256.97239999997</v>
      </c>
      <c r="C16" s="771">
        <v>809628.15560000006</v>
      </c>
      <c r="D16" s="771">
        <v>741539.0919</v>
      </c>
      <c r="E16" s="771">
        <v>2376424.2198999999</v>
      </c>
      <c r="F16" s="773"/>
      <c r="G16" s="768"/>
      <c r="H16" s="768"/>
    </row>
    <row r="17" spans="1:8">
      <c r="A17" s="772">
        <v>2012</v>
      </c>
      <c r="B17" s="771">
        <v>847990.77489999996</v>
      </c>
      <c r="C17" s="771">
        <v>822021.76930000004</v>
      </c>
      <c r="D17" s="771">
        <v>717197.99800000002</v>
      </c>
      <c r="E17" s="771">
        <v>2386660</v>
      </c>
      <c r="G17" s="768"/>
      <c r="H17" s="768"/>
    </row>
    <row r="18" spans="1:8">
      <c r="A18" s="772">
        <v>2013</v>
      </c>
      <c r="B18" s="771">
        <v>870840.19830000005</v>
      </c>
      <c r="C18" s="771">
        <v>813540.52679999999</v>
      </c>
      <c r="D18" s="771">
        <v>717407.61629999999</v>
      </c>
      <c r="E18" s="771">
        <v>2400342</v>
      </c>
      <c r="G18" s="768"/>
      <c r="H18" s="768"/>
    </row>
    <row r="19" spans="1:8">
      <c r="A19" s="772">
        <v>2014</v>
      </c>
      <c r="B19" s="771">
        <v>881271.86320000002</v>
      </c>
      <c r="C19" s="771">
        <v>822045.87419999996</v>
      </c>
      <c r="D19" s="771">
        <v>715017.36029999994</v>
      </c>
      <c r="E19" s="771">
        <v>2416014</v>
      </c>
      <c r="G19" s="768"/>
      <c r="H19" s="768"/>
    </row>
    <row r="20" spans="1:8">
      <c r="A20" s="772">
        <v>2015</v>
      </c>
      <c r="B20" s="771">
        <v>888979.84849999996</v>
      </c>
      <c r="C20" s="771">
        <v>846174.07350000006</v>
      </c>
      <c r="D20" s="771">
        <v>698802.04850000003</v>
      </c>
      <c r="E20" s="771">
        <v>2429943</v>
      </c>
      <c r="G20" s="768"/>
      <c r="H20" s="768"/>
    </row>
    <row r="21" spans="1:8">
      <c r="A21" s="770">
        <v>2016</v>
      </c>
      <c r="B21" s="769">
        <v>903547.05197156174</v>
      </c>
      <c r="C21" s="769">
        <v>847719.12804421573</v>
      </c>
      <c r="D21" s="769">
        <v>694904.59468758642</v>
      </c>
      <c r="E21" s="769">
        <v>2446171</v>
      </c>
      <c r="G21" s="768"/>
      <c r="H21" s="768"/>
    </row>
    <row r="22" spans="1:8">
      <c r="A22" s="1184"/>
      <c r="B22" s="771"/>
      <c r="C22" s="771"/>
      <c r="D22" s="771"/>
      <c r="E22" s="771"/>
      <c r="G22" s="768"/>
      <c r="H22" s="768"/>
    </row>
    <row r="23" spans="1:8">
      <c r="A23" s="1605" t="s">
        <v>7</v>
      </c>
      <c r="B23" s="1605"/>
      <c r="C23" s="771"/>
      <c r="D23" s="771"/>
      <c r="E23" s="771"/>
      <c r="G23" s="768"/>
      <c r="H23" s="768"/>
    </row>
    <row r="24" spans="1:8" ht="10.5" customHeight="1">
      <c r="A24" s="1606" t="s">
        <v>831</v>
      </c>
      <c r="B24" s="1606"/>
      <c r="C24" s="1606"/>
      <c r="D24" s="1606"/>
      <c r="E24" s="1606"/>
      <c r="G24" s="768"/>
      <c r="H24" s="768"/>
    </row>
    <row r="26" spans="1:8" ht="10.5" customHeight="1">
      <c r="A26" s="1544" t="s">
        <v>155</v>
      </c>
      <c r="B26" s="1544"/>
    </row>
  </sheetData>
  <mergeCells count="6">
    <mergeCell ref="A26:B26"/>
    <mergeCell ref="A3:E3"/>
    <mergeCell ref="H1:I1"/>
    <mergeCell ref="A1:F1"/>
    <mergeCell ref="A23:B23"/>
    <mergeCell ref="A24:E24"/>
  </mergeCells>
  <hyperlinks>
    <hyperlink ref="H1:I1" location="Contents!A1" display="back to conten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33:B35"/>
  <sheetViews>
    <sheetView zoomScaleNormal="100" workbookViewId="0">
      <selection sqref="A1:K1"/>
    </sheetView>
  </sheetViews>
  <sheetFormatPr defaultRowHeight="12.75"/>
  <cols>
    <col min="1" max="16384" width="9.140625" style="122"/>
  </cols>
  <sheetData>
    <row r="33" spans="1:2">
      <c r="A33" s="1185" t="s">
        <v>831</v>
      </c>
    </row>
    <row r="35" spans="1:2">
      <c r="A35" s="1607" t="s">
        <v>155</v>
      </c>
      <c r="B35" s="1608"/>
    </row>
  </sheetData>
  <mergeCells count="1">
    <mergeCell ref="A35:B35"/>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sqref="A1:F1"/>
    </sheetView>
  </sheetViews>
  <sheetFormatPr defaultRowHeight="12.75"/>
  <cols>
    <col min="1" max="1" width="22.7109375" style="122" customWidth="1"/>
    <col min="2" max="16384" width="9.140625" style="122"/>
  </cols>
  <sheetData>
    <row r="1" spans="1:12" ht="18" customHeight="1">
      <c r="A1" s="1514" t="s">
        <v>494</v>
      </c>
      <c r="B1" s="1514"/>
      <c r="C1" s="1514"/>
      <c r="D1" s="1514"/>
      <c r="E1" s="1514"/>
      <c r="F1" s="1514"/>
      <c r="G1" s="553"/>
      <c r="H1" s="1436" t="s">
        <v>251</v>
      </c>
      <c r="I1" s="1436"/>
      <c r="K1" s="321"/>
      <c r="L1" s="322"/>
    </row>
    <row r="2" spans="1:12" ht="12.75" customHeight="1">
      <c r="A2" s="553"/>
      <c r="B2" s="553"/>
      <c r="C2" s="553"/>
      <c r="D2" s="553"/>
      <c r="E2" s="553"/>
      <c r="F2" s="553"/>
      <c r="G2" s="553"/>
      <c r="K2" s="321"/>
      <c r="L2" s="322"/>
    </row>
    <row r="3" spans="1:12" s="326" customFormat="1">
      <c r="A3" s="1370" t="s">
        <v>505</v>
      </c>
      <c r="B3" s="1370"/>
      <c r="C3" s="1370"/>
      <c r="D3" s="1370"/>
      <c r="E3" s="1370"/>
      <c r="F3" s="1370"/>
    </row>
    <row r="4" spans="1:12" ht="15" customHeight="1"/>
    <row r="5" spans="1:12" ht="22.5" customHeight="1">
      <c r="A5" s="787" t="s">
        <v>504</v>
      </c>
      <c r="B5" s="786">
        <v>2016</v>
      </c>
      <c r="C5" s="786">
        <v>2041</v>
      </c>
      <c r="D5" s="154"/>
    </row>
    <row r="6" spans="1:12">
      <c r="A6" s="785" t="s">
        <v>503</v>
      </c>
      <c r="B6" s="784">
        <v>889708</v>
      </c>
      <c r="C6" s="784">
        <v>1141616</v>
      </c>
      <c r="D6" s="782"/>
    </row>
    <row r="7" spans="1:12">
      <c r="A7" s="154" t="s">
        <v>502</v>
      </c>
      <c r="B7" s="363">
        <v>761030</v>
      </c>
      <c r="C7" s="363">
        <v>871724</v>
      </c>
      <c r="D7" s="782"/>
    </row>
    <row r="8" spans="1:12">
      <c r="A8" s="154" t="s">
        <v>501</v>
      </c>
      <c r="B8" s="363">
        <v>159183</v>
      </c>
      <c r="C8" s="363">
        <v>194369</v>
      </c>
      <c r="D8" s="782"/>
    </row>
    <row r="9" spans="1:12">
      <c r="A9" s="154" t="s">
        <v>500</v>
      </c>
      <c r="B9" s="363">
        <v>434061</v>
      </c>
      <c r="C9" s="363">
        <v>388109</v>
      </c>
      <c r="D9" s="782"/>
    </row>
    <row r="10" spans="1:12">
      <c r="A10" s="783" t="s">
        <v>499</v>
      </c>
      <c r="B10" s="360">
        <v>202188</v>
      </c>
      <c r="C10" s="360">
        <v>167271</v>
      </c>
      <c r="D10" s="782"/>
    </row>
    <row r="11" spans="1:12">
      <c r="A11" s="154"/>
      <c r="B11" s="177"/>
      <c r="C11" s="177"/>
    </row>
    <row r="12" spans="1:12" s="780" customFormat="1" ht="10.5" customHeight="1">
      <c r="A12" s="1609" t="s">
        <v>155</v>
      </c>
      <c r="B12" s="1609"/>
      <c r="C12" s="781"/>
    </row>
    <row r="16" spans="1:12">
      <c r="B16" s="177"/>
      <c r="C16" s="177"/>
    </row>
  </sheetData>
  <mergeCells count="4">
    <mergeCell ref="A3:F3"/>
    <mergeCell ref="A1:F1"/>
    <mergeCell ref="H1:I1"/>
    <mergeCell ref="A12:B12"/>
  </mergeCells>
  <hyperlinks>
    <hyperlink ref="H1:I1" location="Contents!A1" display="back to contents"/>
  </hyperlink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sqref="A1:G1"/>
    </sheetView>
  </sheetViews>
  <sheetFormatPr defaultRowHeight="12.75"/>
  <cols>
    <col min="1" max="1" width="14.42578125" style="122" customWidth="1"/>
    <col min="2" max="16384" width="9.140625" style="122"/>
  </cols>
  <sheetData>
    <row r="1" spans="1:13" s="330" customFormat="1" ht="18" customHeight="1">
      <c r="A1" s="1514" t="s">
        <v>494</v>
      </c>
      <c r="B1" s="1514"/>
      <c r="C1" s="1514"/>
      <c r="D1" s="1514"/>
      <c r="E1" s="1514"/>
      <c r="F1" s="1514"/>
      <c r="G1" s="1514"/>
      <c r="H1" s="171"/>
      <c r="I1" s="1611" t="s">
        <v>251</v>
      </c>
      <c r="J1" s="1611"/>
      <c r="L1" s="321"/>
      <c r="M1" s="322"/>
    </row>
    <row r="2" spans="1:13" s="330" customFormat="1" ht="12.75" customHeight="1">
      <c r="A2" s="553"/>
      <c r="B2" s="553"/>
      <c r="C2" s="553"/>
      <c r="D2" s="553"/>
      <c r="E2" s="553"/>
      <c r="F2" s="553"/>
      <c r="G2" s="553"/>
      <c r="H2" s="171"/>
      <c r="I2" s="171"/>
      <c r="J2" s="171"/>
      <c r="L2" s="321"/>
      <c r="M2" s="322"/>
    </row>
    <row r="3" spans="1:13" s="330" customFormat="1" ht="15.75" customHeight="1">
      <c r="A3" s="1610" t="s">
        <v>518</v>
      </c>
      <c r="B3" s="1610"/>
      <c r="C3" s="1610"/>
      <c r="D3" s="1610"/>
      <c r="E3" s="1610"/>
      <c r="F3" s="1610"/>
      <c r="G3" s="1610"/>
      <c r="H3" s="1610"/>
      <c r="I3" s="326"/>
      <c r="J3" s="171"/>
    </row>
    <row r="4" spans="1:13" ht="15" customHeight="1"/>
    <row r="5" spans="1:13" ht="38.25">
      <c r="A5" s="795" t="s">
        <v>517</v>
      </c>
      <c r="B5" s="786">
        <v>2016</v>
      </c>
      <c r="C5" s="786">
        <v>2041</v>
      </c>
    </row>
    <row r="6" spans="1:13">
      <c r="A6" s="794" t="s">
        <v>516</v>
      </c>
      <c r="B6" s="793">
        <v>17518</v>
      </c>
      <c r="C6" s="792">
        <v>23584</v>
      </c>
      <c r="D6" s="154"/>
    </row>
    <row r="7" spans="1:13">
      <c r="A7" s="791" t="s">
        <v>278</v>
      </c>
      <c r="B7" s="790">
        <v>96920</v>
      </c>
      <c r="C7" s="756">
        <v>96365</v>
      </c>
    </row>
    <row r="8" spans="1:13">
      <c r="A8" s="791" t="s">
        <v>277</v>
      </c>
      <c r="B8" s="790">
        <v>171317</v>
      </c>
      <c r="C8" s="756">
        <v>158506</v>
      </c>
    </row>
    <row r="9" spans="1:13">
      <c r="A9" s="791" t="s">
        <v>276</v>
      </c>
      <c r="B9" s="790">
        <v>192640</v>
      </c>
      <c r="C9" s="756">
        <v>198814</v>
      </c>
    </row>
    <row r="10" spans="1:13">
      <c r="A10" s="791" t="s">
        <v>275</v>
      </c>
      <c r="B10" s="790">
        <v>190138</v>
      </c>
      <c r="C10" s="756">
        <v>200856</v>
      </c>
    </row>
    <row r="11" spans="1:13">
      <c r="A11" s="791" t="s">
        <v>274</v>
      </c>
      <c r="B11" s="790">
        <v>202256</v>
      </c>
      <c r="C11" s="756">
        <v>226776</v>
      </c>
    </row>
    <row r="12" spans="1:13">
      <c r="A12" s="791" t="s">
        <v>515</v>
      </c>
      <c r="B12" s="790">
        <v>237628</v>
      </c>
      <c r="C12" s="756">
        <v>254514</v>
      </c>
    </row>
    <row r="13" spans="1:13">
      <c r="A13" s="791" t="s">
        <v>514</v>
      </c>
      <c r="B13" s="790">
        <v>246712</v>
      </c>
      <c r="C13" s="756">
        <v>252636</v>
      </c>
    </row>
    <row r="14" spans="1:13">
      <c r="A14" s="791" t="s">
        <v>513</v>
      </c>
      <c r="B14" s="790">
        <v>224647</v>
      </c>
      <c r="C14" s="756">
        <v>226090</v>
      </c>
    </row>
    <row r="15" spans="1:13">
      <c r="A15" s="791" t="s">
        <v>512</v>
      </c>
      <c r="B15" s="790">
        <v>195398</v>
      </c>
      <c r="C15" s="756">
        <v>193720</v>
      </c>
    </row>
    <row r="16" spans="1:13">
      <c r="A16" s="791" t="s">
        <v>511</v>
      </c>
      <c r="B16" s="790">
        <v>197797</v>
      </c>
      <c r="C16" s="756">
        <v>184331</v>
      </c>
    </row>
    <row r="17" spans="1:6">
      <c r="A17" s="791" t="s">
        <v>510</v>
      </c>
      <c r="B17" s="790">
        <v>155542</v>
      </c>
      <c r="C17" s="756">
        <v>199910</v>
      </c>
    </row>
    <row r="18" spans="1:6">
      <c r="A18" s="791" t="s">
        <v>509</v>
      </c>
      <c r="B18" s="790">
        <v>130433</v>
      </c>
      <c r="C18" s="756">
        <v>200952</v>
      </c>
    </row>
    <row r="19" spans="1:6" s="780" customFormat="1">
      <c r="A19" s="791" t="s">
        <v>508</v>
      </c>
      <c r="B19" s="790">
        <v>101354</v>
      </c>
      <c r="C19" s="756">
        <v>167573</v>
      </c>
    </row>
    <row r="20" spans="1:6">
      <c r="A20" s="791" t="s">
        <v>507</v>
      </c>
      <c r="B20" s="790">
        <v>58453</v>
      </c>
      <c r="C20" s="756">
        <v>108222</v>
      </c>
    </row>
    <row r="21" spans="1:6">
      <c r="A21" s="789" t="s">
        <v>506</v>
      </c>
      <c r="B21" s="751">
        <v>27418</v>
      </c>
      <c r="C21" s="788">
        <v>70239</v>
      </c>
    </row>
    <row r="22" spans="1:6">
      <c r="F22" s="337"/>
    </row>
    <row r="23" spans="1:6" ht="10.5" customHeight="1">
      <c r="A23" s="1607" t="s">
        <v>155</v>
      </c>
      <c r="B23" s="1608"/>
    </row>
  </sheetData>
  <mergeCells count="4">
    <mergeCell ref="A23:B23"/>
    <mergeCell ref="A1:G1"/>
    <mergeCell ref="A3:H3"/>
    <mergeCell ref="I1:J1"/>
  </mergeCells>
  <hyperlinks>
    <hyperlink ref="I1:J1" location="Contents!A1" display="back to contents"/>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workbookViewId="0">
      <selection sqref="A1:E1"/>
    </sheetView>
  </sheetViews>
  <sheetFormatPr defaultRowHeight="12.75"/>
  <cols>
    <col min="1" max="1" width="21.85546875" style="122" customWidth="1"/>
    <col min="2" max="3" width="10.42578125" style="122" bestFit="1" customWidth="1"/>
    <col min="4" max="4" width="11.7109375" style="122" customWidth="1"/>
    <col min="5" max="5" width="20.28515625" style="122" customWidth="1"/>
    <col min="6" max="6" width="11.140625" style="122" customWidth="1"/>
    <col min="7" max="8" width="9.140625" style="122"/>
    <col min="9" max="9" width="24.7109375" style="122" bestFit="1" customWidth="1"/>
    <col min="10" max="12" width="9.140625" style="122"/>
    <col min="13" max="13" width="24.7109375" style="122" bestFit="1" customWidth="1"/>
    <col min="14" max="16384" width="9.140625" style="122"/>
  </cols>
  <sheetData>
    <row r="1" spans="1:11" s="330" customFormat="1" ht="18" customHeight="1">
      <c r="A1" s="1514" t="s">
        <v>494</v>
      </c>
      <c r="B1" s="1514"/>
      <c r="C1" s="1514"/>
      <c r="D1" s="1514"/>
      <c r="E1" s="1514"/>
      <c r="F1" s="553"/>
      <c r="G1" s="1445" t="s">
        <v>251</v>
      </c>
      <c r="H1" s="1445"/>
      <c r="J1" s="321"/>
      <c r="K1" s="322"/>
    </row>
    <row r="2" spans="1:11" s="330" customFormat="1" ht="12.75" customHeight="1">
      <c r="A2" s="553"/>
      <c r="B2" s="553"/>
      <c r="C2" s="553"/>
      <c r="D2" s="553"/>
      <c r="E2" s="553"/>
      <c r="F2" s="553"/>
      <c r="G2" s="553"/>
      <c r="J2" s="321"/>
      <c r="K2" s="322"/>
    </row>
    <row r="3" spans="1:11">
      <c r="A3" s="1370" t="s">
        <v>521</v>
      </c>
      <c r="B3" s="1370"/>
      <c r="C3" s="1370"/>
      <c r="D3" s="1370"/>
      <c r="E3" s="1370"/>
      <c r="F3" s="1370"/>
      <c r="G3" s="1370"/>
    </row>
    <row r="4" spans="1:11" ht="15" customHeight="1">
      <c r="A4" s="337"/>
      <c r="E4" s="337"/>
    </row>
    <row r="5" spans="1:11" ht="25.5">
      <c r="A5" s="818" t="s">
        <v>520</v>
      </c>
      <c r="B5" s="817">
        <v>2016</v>
      </c>
      <c r="C5" s="817">
        <v>2041</v>
      </c>
      <c r="D5" s="154"/>
      <c r="E5" s="816" t="s">
        <v>520</v>
      </c>
      <c r="F5" s="815" t="s">
        <v>519</v>
      </c>
    </row>
    <row r="6" spans="1:11">
      <c r="A6" s="1186" t="s">
        <v>4</v>
      </c>
      <c r="B6" s="814">
        <v>2446171</v>
      </c>
      <c r="C6" s="814">
        <v>2763089</v>
      </c>
      <c r="D6" s="154"/>
      <c r="E6" s="813" t="s">
        <v>146</v>
      </c>
      <c r="F6" s="812">
        <v>-0.06</v>
      </c>
      <c r="I6" s="797" t="s">
        <v>146</v>
      </c>
    </row>
    <row r="7" spans="1:11">
      <c r="A7" s="805" t="s">
        <v>136</v>
      </c>
      <c r="B7" s="804">
        <v>10256</v>
      </c>
      <c r="C7" s="804">
        <v>11048</v>
      </c>
      <c r="D7" s="154"/>
      <c r="E7" s="803" t="s">
        <v>145</v>
      </c>
      <c r="F7" s="802">
        <v>-0.05</v>
      </c>
      <c r="I7" s="797" t="s">
        <v>145</v>
      </c>
    </row>
    <row r="8" spans="1:11">
      <c r="A8" s="805" t="s">
        <v>138</v>
      </c>
      <c r="B8" s="804">
        <v>10283</v>
      </c>
      <c r="C8" s="804">
        <v>10891</v>
      </c>
      <c r="D8" s="154"/>
      <c r="E8" s="803" t="s">
        <v>144</v>
      </c>
      <c r="F8" s="802">
        <v>-0.02</v>
      </c>
      <c r="I8" s="797" t="s">
        <v>144</v>
      </c>
    </row>
    <row r="9" spans="1:11">
      <c r="A9" s="805" t="s">
        <v>146</v>
      </c>
      <c r="B9" s="804">
        <v>12951</v>
      </c>
      <c r="C9" s="804">
        <v>12186</v>
      </c>
      <c r="D9" s="154"/>
      <c r="E9" s="803" t="s">
        <v>143</v>
      </c>
      <c r="F9" s="802">
        <v>-0.01</v>
      </c>
      <c r="I9" s="797" t="s">
        <v>143</v>
      </c>
    </row>
    <row r="10" spans="1:11">
      <c r="A10" s="805" t="s">
        <v>137</v>
      </c>
      <c r="B10" s="804">
        <v>23401</v>
      </c>
      <c r="C10" s="804">
        <v>24075</v>
      </c>
      <c r="D10" s="154"/>
      <c r="E10" s="803" t="s">
        <v>142</v>
      </c>
      <c r="F10" s="802">
        <v>0.02</v>
      </c>
      <c r="I10" s="797" t="s">
        <v>142</v>
      </c>
    </row>
    <row r="11" spans="1:11">
      <c r="A11" s="805" t="s">
        <v>145</v>
      </c>
      <c r="B11" s="804">
        <v>37586</v>
      </c>
      <c r="C11" s="804">
        <v>35827</v>
      </c>
      <c r="D11" s="154"/>
      <c r="E11" s="803" t="s">
        <v>141</v>
      </c>
      <c r="F11" s="810">
        <v>0.02</v>
      </c>
      <c r="I11" s="797" t="s">
        <v>141</v>
      </c>
    </row>
    <row r="12" spans="1:11" ht="14.25">
      <c r="A12" s="805" t="s">
        <v>115</v>
      </c>
      <c r="B12" s="804">
        <v>37766</v>
      </c>
      <c r="C12" s="804">
        <v>51544</v>
      </c>
      <c r="D12" s="154"/>
      <c r="E12" s="811" t="s">
        <v>137</v>
      </c>
      <c r="F12" s="810">
        <v>0.03</v>
      </c>
      <c r="I12" s="809" t="s">
        <v>137</v>
      </c>
    </row>
    <row r="13" spans="1:11">
      <c r="A13" s="805" t="s">
        <v>118</v>
      </c>
      <c r="B13" s="804">
        <v>38581</v>
      </c>
      <c r="C13" s="804">
        <v>47649</v>
      </c>
      <c r="D13" s="154"/>
      <c r="E13" s="803" t="s">
        <v>139</v>
      </c>
      <c r="F13" s="802">
        <v>0.03</v>
      </c>
      <c r="I13" s="797" t="s">
        <v>139</v>
      </c>
    </row>
    <row r="14" spans="1:11">
      <c r="A14" s="805" t="s">
        <v>123</v>
      </c>
      <c r="B14" s="804">
        <v>38951</v>
      </c>
      <c r="C14" s="804">
        <v>45961</v>
      </c>
      <c r="D14" s="154"/>
      <c r="E14" s="803" t="s">
        <v>140</v>
      </c>
      <c r="F14" s="802">
        <v>0.03</v>
      </c>
      <c r="I14" s="797" t="s">
        <v>140</v>
      </c>
    </row>
    <row r="15" spans="1:11">
      <c r="A15" s="805" t="s">
        <v>144</v>
      </c>
      <c r="B15" s="804">
        <v>41040</v>
      </c>
      <c r="C15" s="804">
        <v>40128</v>
      </c>
      <c r="D15" s="154"/>
      <c r="E15" s="803" t="s">
        <v>138</v>
      </c>
      <c r="F15" s="802">
        <v>0.06</v>
      </c>
      <c r="I15" s="797" t="s">
        <v>138</v>
      </c>
    </row>
    <row r="16" spans="1:11">
      <c r="A16" s="805" t="s">
        <v>125</v>
      </c>
      <c r="B16" s="804">
        <v>41961</v>
      </c>
      <c r="C16" s="804">
        <v>49153</v>
      </c>
      <c r="D16" s="154"/>
      <c r="E16" s="803" t="s">
        <v>132</v>
      </c>
      <c r="F16" s="802">
        <v>0.08</v>
      </c>
      <c r="I16" s="797" t="s">
        <v>132</v>
      </c>
    </row>
    <row r="17" spans="1:9">
      <c r="A17" s="805" t="s">
        <v>140</v>
      </c>
      <c r="B17" s="804">
        <v>42657</v>
      </c>
      <c r="C17" s="804">
        <v>44149</v>
      </c>
      <c r="D17" s="154"/>
      <c r="E17" s="803" t="s">
        <v>133</v>
      </c>
      <c r="F17" s="802">
        <v>0.08</v>
      </c>
      <c r="I17" s="797" t="s">
        <v>133</v>
      </c>
    </row>
    <row r="18" spans="1:9">
      <c r="A18" s="805" t="s">
        <v>116</v>
      </c>
      <c r="B18" s="804">
        <v>44749</v>
      </c>
      <c r="C18" s="804">
        <v>56574</v>
      </c>
      <c r="D18" s="154"/>
      <c r="E18" s="803" t="s">
        <v>136</v>
      </c>
      <c r="F18" s="802">
        <v>0.08</v>
      </c>
      <c r="I18" s="797" t="s">
        <v>136</v>
      </c>
    </row>
    <row r="19" spans="1:9">
      <c r="A19" s="805" t="s">
        <v>121</v>
      </c>
      <c r="B19" s="804">
        <v>45350</v>
      </c>
      <c r="C19" s="804">
        <v>52203</v>
      </c>
      <c r="D19" s="154"/>
      <c r="E19" s="803" t="s">
        <v>130</v>
      </c>
      <c r="F19" s="802">
        <v>0.08</v>
      </c>
      <c r="I19" s="797" t="s">
        <v>130</v>
      </c>
    </row>
    <row r="20" spans="1:9">
      <c r="A20" s="805" t="s">
        <v>141</v>
      </c>
      <c r="B20" s="804">
        <v>51923</v>
      </c>
      <c r="C20" s="804">
        <v>53111</v>
      </c>
      <c r="D20" s="154"/>
      <c r="E20" s="803" t="s">
        <v>131</v>
      </c>
      <c r="F20" s="802">
        <v>0.09</v>
      </c>
      <c r="I20" s="797" t="s">
        <v>131</v>
      </c>
    </row>
    <row r="21" spans="1:9">
      <c r="A21" s="805" t="s">
        <v>132</v>
      </c>
      <c r="B21" s="804">
        <v>53333</v>
      </c>
      <c r="C21" s="804">
        <v>57434</v>
      </c>
      <c r="D21" s="154"/>
      <c r="E21" s="803" t="s">
        <v>134</v>
      </c>
      <c r="F21" s="802">
        <v>0.09</v>
      </c>
      <c r="I21" s="797" t="s">
        <v>134</v>
      </c>
    </row>
    <row r="22" spans="1:9">
      <c r="A22" s="805" t="s">
        <v>130</v>
      </c>
      <c r="B22" s="804">
        <v>53787</v>
      </c>
      <c r="C22" s="804">
        <v>58181</v>
      </c>
      <c r="D22" s="154"/>
      <c r="E22" s="803" t="s">
        <v>135</v>
      </c>
      <c r="F22" s="802">
        <v>0.1</v>
      </c>
      <c r="I22" s="797" t="s">
        <v>135</v>
      </c>
    </row>
    <row r="23" spans="1:9">
      <c r="A23" s="805" t="s">
        <v>139</v>
      </c>
      <c r="B23" s="804">
        <v>54748</v>
      </c>
      <c r="C23" s="804">
        <v>56585</v>
      </c>
      <c r="D23" s="154"/>
      <c r="E23" s="803" t="s">
        <v>128</v>
      </c>
      <c r="F23" s="802">
        <v>0.12</v>
      </c>
      <c r="I23" s="797" t="s">
        <v>128</v>
      </c>
    </row>
    <row r="24" spans="1:9">
      <c r="A24" s="805" t="s">
        <v>143</v>
      </c>
      <c r="B24" s="804">
        <v>63440</v>
      </c>
      <c r="C24" s="804">
        <v>63049</v>
      </c>
      <c r="D24" s="154"/>
      <c r="E24" s="808" t="s">
        <v>4</v>
      </c>
      <c r="F24" s="807">
        <v>0.13</v>
      </c>
      <c r="I24" s="806"/>
    </row>
    <row r="25" spans="1:9">
      <c r="A25" s="805" t="s">
        <v>122</v>
      </c>
      <c r="B25" s="804">
        <v>67101</v>
      </c>
      <c r="C25" s="804">
        <v>77132</v>
      </c>
      <c r="D25" s="154"/>
      <c r="E25" s="803" t="s">
        <v>129</v>
      </c>
      <c r="F25" s="802">
        <v>0.13</v>
      </c>
      <c r="I25" s="797" t="s">
        <v>129</v>
      </c>
    </row>
    <row r="26" spans="1:9">
      <c r="A26" s="805" t="s">
        <v>142</v>
      </c>
      <c r="B26" s="804">
        <v>69202</v>
      </c>
      <c r="C26" s="804">
        <v>70418</v>
      </c>
      <c r="D26" s="154"/>
      <c r="E26" s="803" t="s">
        <v>127</v>
      </c>
      <c r="F26" s="802">
        <v>0.14000000000000001</v>
      </c>
      <c r="I26" s="797" t="s">
        <v>127</v>
      </c>
    </row>
    <row r="27" spans="1:9">
      <c r="A27" s="805" t="s">
        <v>135</v>
      </c>
      <c r="B27" s="804">
        <v>69635</v>
      </c>
      <c r="C27" s="804">
        <v>76541</v>
      </c>
      <c r="D27" s="154"/>
      <c r="E27" s="803" t="s">
        <v>121</v>
      </c>
      <c r="F27" s="802">
        <v>0.15</v>
      </c>
      <c r="I27" s="797" t="s">
        <v>121</v>
      </c>
    </row>
    <row r="28" spans="1:9">
      <c r="A28" s="805" t="s">
        <v>124</v>
      </c>
      <c r="B28" s="804">
        <v>71072</v>
      </c>
      <c r="C28" s="804">
        <v>82073</v>
      </c>
      <c r="D28" s="154"/>
      <c r="E28" s="803" t="s">
        <v>124</v>
      </c>
      <c r="F28" s="802">
        <v>0.15</v>
      </c>
      <c r="I28" s="797" t="s">
        <v>124</v>
      </c>
    </row>
    <row r="29" spans="1:9">
      <c r="A29" s="805" t="s">
        <v>120</v>
      </c>
      <c r="B29" s="804">
        <v>76630</v>
      </c>
      <c r="C29" s="804">
        <v>92340</v>
      </c>
      <c r="D29" s="154"/>
      <c r="E29" s="803" t="s">
        <v>122</v>
      </c>
      <c r="F29" s="802">
        <v>0.15</v>
      </c>
      <c r="I29" s="797" t="s">
        <v>122</v>
      </c>
    </row>
    <row r="30" spans="1:9">
      <c r="A30" s="805" t="s">
        <v>129</v>
      </c>
      <c r="B30" s="804">
        <v>84025</v>
      </c>
      <c r="C30" s="804">
        <v>94958</v>
      </c>
      <c r="D30" s="154"/>
      <c r="E30" s="803" t="s">
        <v>126</v>
      </c>
      <c r="F30" s="802">
        <v>0.16</v>
      </c>
      <c r="I30" s="797" t="s">
        <v>126</v>
      </c>
    </row>
    <row r="31" spans="1:9">
      <c r="A31" s="805" t="s">
        <v>127</v>
      </c>
      <c r="B31" s="804">
        <v>106749</v>
      </c>
      <c r="C31" s="804">
        <v>121665</v>
      </c>
      <c r="D31" s="154"/>
      <c r="E31" s="803" t="s">
        <v>119</v>
      </c>
      <c r="F31" s="802">
        <v>0.17</v>
      </c>
      <c r="I31" s="797" t="s">
        <v>119</v>
      </c>
    </row>
    <row r="32" spans="1:9">
      <c r="A32" s="805" t="s">
        <v>133</v>
      </c>
      <c r="B32" s="804">
        <v>107573</v>
      </c>
      <c r="C32" s="804">
        <v>115822</v>
      </c>
      <c r="D32" s="154"/>
      <c r="E32" s="803" t="s">
        <v>125</v>
      </c>
      <c r="F32" s="802">
        <v>0.17</v>
      </c>
      <c r="I32" s="797" t="s">
        <v>125</v>
      </c>
    </row>
    <row r="33" spans="1:9">
      <c r="A33" s="805" t="s">
        <v>119</v>
      </c>
      <c r="B33" s="804">
        <v>110296</v>
      </c>
      <c r="C33" s="804">
        <v>128752</v>
      </c>
      <c r="D33" s="154"/>
      <c r="E33" s="803" t="s">
        <v>123</v>
      </c>
      <c r="F33" s="802">
        <v>0.18</v>
      </c>
      <c r="I33" s="797" t="s">
        <v>123</v>
      </c>
    </row>
    <row r="34" spans="1:9">
      <c r="A34" s="805" t="s">
        <v>128</v>
      </c>
      <c r="B34" s="804">
        <v>144148</v>
      </c>
      <c r="C34" s="804">
        <v>161318</v>
      </c>
      <c r="D34" s="154"/>
      <c r="E34" s="803" t="s">
        <v>120</v>
      </c>
      <c r="F34" s="802">
        <v>0.21</v>
      </c>
      <c r="I34" s="797" t="s">
        <v>120</v>
      </c>
    </row>
    <row r="35" spans="1:9">
      <c r="A35" s="805" t="s">
        <v>134</v>
      </c>
      <c r="B35" s="804">
        <v>150364</v>
      </c>
      <c r="C35" s="804">
        <v>164319</v>
      </c>
      <c r="D35" s="154"/>
      <c r="E35" s="803" t="s">
        <v>118</v>
      </c>
      <c r="F35" s="802">
        <v>0.24</v>
      </c>
      <c r="I35" s="797" t="s">
        <v>118</v>
      </c>
    </row>
    <row r="36" spans="1:9">
      <c r="A36" s="805" t="s">
        <v>131</v>
      </c>
      <c r="B36" s="804">
        <v>165833</v>
      </c>
      <c r="C36" s="804">
        <v>180308</v>
      </c>
      <c r="D36" s="154"/>
      <c r="E36" s="803" t="s">
        <v>117</v>
      </c>
      <c r="F36" s="802">
        <v>0.26</v>
      </c>
      <c r="I36" s="797" t="s">
        <v>117</v>
      </c>
    </row>
    <row r="37" spans="1:9">
      <c r="A37" s="805" t="s">
        <v>117</v>
      </c>
      <c r="B37" s="804">
        <v>231383</v>
      </c>
      <c r="C37" s="804">
        <v>291764</v>
      </c>
      <c r="D37" s="154"/>
      <c r="E37" s="803" t="s">
        <v>116</v>
      </c>
      <c r="F37" s="802">
        <v>0.26</v>
      </c>
      <c r="I37" s="797" t="s">
        <v>116</v>
      </c>
    </row>
    <row r="38" spans="1:9">
      <c r="A38" s="801" t="s">
        <v>126</v>
      </c>
      <c r="B38" s="800">
        <v>289399</v>
      </c>
      <c r="C38" s="800">
        <v>335927</v>
      </c>
      <c r="D38" s="154"/>
      <c r="E38" s="799" t="s">
        <v>115</v>
      </c>
      <c r="F38" s="798">
        <v>0.36</v>
      </c>
      <c r="I38" s="797" t="s">
        <v>115</v>
      </c>
    </row>
    <row r="40" spans="1:9" ht="10.5" customHeight="1">
      <c r="A40" s="796" t="s">
        <v>155</v>
      </c>
      <c r="B40" s="796"/>
    </row>
  </sheetData>
  <mergeCells count="3">
    <mergeCell ref="A1:E1"/>
    <mergeCell ref="G1:H1"/>
    <mergeCell ref="A3:G3"/>
  </mergeCells>
  <hyperlinks>
    <hyperlink ref="G1:H1" location="Contents!A1" display="back to contents"/>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C47"/>
  <sheetViews>
    <sheetView workbookViewId="0">
      <selection sqref="A1:D1"/>
    </sheetView>
  </sheetViews>
  <sheetFormatPr defaultColWidth="9.140625" defaultRowHeight="12.75"/>
  <cols>
    <col min="1" max="1" width="9.85546875" style="282" bestFit="1" customWidth="1"/>
    <col min="2" max="6" width="13.5703125" style="282" customWidth="1"/>
    <col min="7" max="16384" width="9.140625" style="282"/>
  </cols>
  <sheetData>
    <row r="1" spans="1:133" ht="18" customHeight="1">
      <c r="A1" s="1384" t="s">
        <v>220</v>
      </c>
      <c r="B1" s="1385"/>
      <c r="C1" s="1385"/>
      <c r="D1" s="1385"/>
      <c r="E1" s="239"/>
      <c r="F1" s="1378" t="s">
        <v>251</v>
      </c>
      <c r="G1" s="1378"/>
    </row>
    <row r="2" spans="1:133" s="107" customFormat="1" ht="12.75" customHeight="1">
      <c r="A2" s="1405"/>
      <c r="B2" s="1406"/>
      <c r="C2" s="1406"/>
      <c r="D2" s="1406"/>
      <c r="E2" s="1406"/>
      <c r="F2" s="1406"/>
      <c r="G2" s="1406"/>
      <c r="H2" s="1406"/>
      <c r="K2" s="1408"/>
      <c r="L2" s="1408"/>
      <c r="M2" s="1408"/>
    </row>
    <row r="3" spans="1:133" ht="15" customHeight="1">
      <c r="A3" s="1412" t="s">
        <v>229</v>
      </c>
      <c r="B3" s="1413"/>
      <c r="C3" s="1413"/>
      <c r="D3" s="1413"/>
      <c r="E3" s="1413"/>
      <c r="F3" s="1413"/>
      <c r="G3" s="1413"/>
      <c r="H3" s="1413"/>
    </row>
    <row r="4" spans="1:133" ht="15" customHeight="1">
      <c r="A4" s="283"/>
      <c r="B4" s="284"/>
      <c r="C4" s="284"/>
      <c r="D4" s="284"/>
      <c r="E4" s="284"/>
      <c r="F4" s="284"/>
      <c r="G4" s="284"/>
      <c r="H4" s="284"/>
    </row>
    <row r="5" spans="1:133" ht="12.75" customHeight="1">
      <c r="A5" s="241"/>
      <c r="E5" s="1407" t="s">
        <v>236</v>
      </c>
      <c r="F5" s="1407" t="s">
        <v>237</v>
      </c>
    </row>
    <row r="6" spans="1:133" s="289" customFormat="1" ht="12.75" customHeight="1">
      <c r="A6" s="285" t="s">
        <v>8</v>
      </c>
      <c r="B6" s="286">
        <v>2016</v>
      </c>
      <c r="C6" s="286">
        <v>2026</v>
      </c>
      <c r="D6" s="286">
        <v>2041</v>
      </c>
      <c r="E6" s="1411"/>
      <c r="F6" s="1411"/>
      <c r="G6" s="287"/>
      <c r="H6" s="287"/>
      <c r="I6" s="288" t="s">
        <v>110</v>
      </c>
      <c r="J6" s="288"/>
      <c r="K6" s="288"/>
      <c r="L6" s="288"/>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7"/>
      <c r="BG6" s="287"/>
      <c r="BH6" s="287"/>
      <c r="BI6" s="287"/>
      <c r="BJ6" s="287"/>
      <c r="BK6" s="287"/>
      <c r="BL6" s="287"/>
      <c r="BM6" s="287"/>
      <c r="BN6" s="287"/>
      <c r="BO6" s="287"/>
      <c r="BP6" s="287"/>
      <c r="BQ6" s="287"/>
      <c r="BR6" s="287"/>
      <c r="BS6" s="287"/>
      <c r="BT6" s="287"/>
      <c r="BU6" s="287"/>
      <c r="BV6" s="287"/>
      <c r="BW6" s="287"/>
      <c r="BX6" s="287"/>
      <c r="BY6" s="287"/>
      <c r="BZ6" s="287"/>
      <c r="CA6" s="287"/>
      <c r="CB6" s="287"/>
      <c r="CC6" s="287"/>
      <c r="CD6" s="287"/>
      <c r="CE6" s="287"/>
      <c r="CF6" s="287"/>
      <c r="CG6" s="287"/>
      <c r="CH6" s="287"/>
      <c r="CI6" s="287"/>
      <c r="CJ6" s="287"/>
      <c r="CK6" s="287"/>
      <c r="CL6" s="287"/>
      <c r="CM6" s="287"/>
      <c r="CN6" s="287"/>
      <c r="CO6" s="287"/>
      <c r="CP6" s="287"/>
      <c r="CQ6" s="287"/>
      <c r="CR6" s="287"/>
      <c r="CS6" s="287"/>
      <c r="CT6" s="287"/>
      <c r="CU6" s="287"/>
      <c r="CV6" s="287"/>
      <c r="CW6" s="287"/>
      <c r="CX6" s="287"/>
      <c r="CY6" s="287"/>
      <c r="CZ6" s="287"/>
      <c r="DA6" s="287"/>
      <c r="DB6" s="287"/>
      <c r="DC6" s="287"/>
      <c r="DD6" s="287"/>
      <c r="DE6" s="287"/>
      <c r="DF6" s="287"/>
      <c r="DG6" s="287"/>
      <c r="DH6" s="287"/>
      <c r="DI6" s="287"/>
      <c r="DJ6" s="287"/>
      <c r="DK6" s="287"/>
      <c r="DL6" s="287"/>
      <c r="DM6" s="287"/>
      <c r="DN6" s="287"/>
      <c r="DO6" s="287"/>
      <c r="DP6" s="287"/>
      <c r="DQ6" s="287"/>
      <c r="DR6" s="287"/>
      <c r="DS6" s="287"/>
      <c r="DT6" s="287"/>
      <c r="DU6" s="287"/>
      <c r="DV6" s="287"/>
      <c r="DW6" s="287"/>
      <c r="DX6" s="287"/>
      <c r="DY6" s="287"/>
      <c r="DZ6" s="287"/>
      <c r="EA6" s="287"/>
      <c r="EB6" s="287"/>
      <c r="EC6" s="287"/>
    </row>
    <row r="7" spans="1:133" ht="18" customHeight="1">
      <c r="A7" s="282" t="s">
        <v>0</v>
      </c>
      <c r="B7" s="10">
        <v>915917</v>
      </c>
      <c r="C7" s="10">
        <v>931675</v>
      </c>
      <c r="D7" s="10">
        <v>901970</v>
      </c>
      <c r="E7" s="11">
        <v>1.7204615702077809E-2</v>
      </c>
      <c r="F7" s="11">
        <v>-1.5227362304662977E-2</v>
      </c>
      <c r="I7" s="172" t="s">
        <v>111</v>
      </c>
      <c r="J7" s="172"/>
      <c r="K7" s="172"/>
      <c r="L7" s="172"/>
    </row>
    <row r="8" spans="1:133">
      <c r="A8" s="282" t="s">
        <v>21</v>
      </c>
      <c r="B8" s="10">
        <v>607188</v>
      </c>
      <c r="C8" s="10">
        <v>552639</v>
      </c>
      <c r="D8" s="10">
        <v>559864</v>
      </c>
      <c r="E8" s="11">
        <v>-8.9838731990750806E-2</v>
      </c>
      <c r="F8" s="11">
        <v>-7.7939616724968214E-2</v>
      </c>
      <c r="I8" s="172"/>
      <c r="J8" s="172"/>
      <c r="K8" s="172"/>
      <c r="L8" s="172"/>
    </row>
    <row r="9" spans="1:133">
      <c r="A9" s="282" t="s">
        <v>22</v>
      </c>
      <c r="B9" s="10">
        <v>1391428</v>
      </c>
      <c r="C9" s="10">
        <v>1466122</v>
      </c>
      <c r="D9" s="10">
        <v>1352793</v>
      </c>
      <c r="E9" s="11">
        <v>5.3681541552994476E-2</v>
      </c>
      <c r="F9" s="11">
        <v>-2.7766438507777623E-2</v>
      </c>
    </row>
    <row r="10" spans="1:133">
      <c r="A10" s="282" t="s">
        <v>23</v>
      </c>
      <c r="B10" s="10">
        <v>1491315</v>
      </c>
      <c r="C10" s="10">
        <v>1438978</v>
      </c>
      <c r="D10" s="10">
        <v>1438053</v>
      </c>
      <c r="E10" s="11">
        <v>-3.5094530665888829E-2</v>
      </c>
      <c r="F10" s="11">
        <v>-3.5714788626145383E-2</v>
      </c>
    </row>
    <row r="11" spans="1:133">
      <c r="A11" s="282" t="s">
        <v>24</v>
      </c>
      <c r="B11" s="10">
        <v>556543</v>
      </c>
      <c r="C11" s="10">
        <v>626379</v>
      </c>
      <c r="D11" s="10">
        <v>650412</v>
      </c>
      <c r="E11" s="11">
        <v>0.12548176870430497</v>
      </c>
      <c r="F11" s="11">
        <v>0.16866441586723757</v>
      </c>
    </row>
    <row r="12" spans="1:133">
      <c r="A12" s="290" t="s">
        <v>1</v>
      </c>
      <c r="B12" s="12">
        <v>442309</v>
      </c>
      <c r="C12" s="67">
        <v>563029</v>
      </c>
      <c r="D12" s="67">
        <v>790109</v>
      </c>
      <c r="E12" s="13">
        <v>0.27293136698552367</v>
      </c>
      <c r="F12" s="13">
        <v>0.78632810998645741</v>
      </c>
    </row>
    <row r="13" spans="1:133">
      <c r="B13" s="291"/>
      <c r="C13" s="291"/>
    </row>
    <row r="14" spans="1:133" ht="10.5" customHeight="1">
      <c r="A14" s="1409" t="s">
        <v>155</v>
      </c>
      <c r="B14" s="1410"/>
      <c r="C14" s="291"/>
    </row>
    <row r="15" spans="1:133">
      <c r="C15" s="291"/>
    </row>
    <row r="16" spans="1:133">
      <c r="C16" s="291"/>
    </row>
    <row r="17" spans="1:7">
      <c r="C17" s="291"/>
    </row>
    <row r="18" spans="1:7">
      <c r="C18" s="291"/>
    </row>
    <row r="19" spans="1:7">
      <c r="C19" s="291"/>
    </row>
    <row r="20" spans="1:7">
      <c r="C20" s="291"/>
    </row>
    <row r="25" spans="1:7">
      <c r="A25" s="292"/>
      <c r="B25" s="293"/>
      <c r="C25" s="293"/>
      <c r="D25" s="293"/>
      <c r="E25" s="1407"/>
      <c r="F25" s="1407"/>
      <c r="G25" s="293"/>
    </row>
    <row r="26" spans="1:7">
      <c r="A26" s="294"/>
      <c r="B26" s="295"/>
      <c r="C26" s="295"/>
      <c r="D26" s="295"/>
      <c r="E26" s="1407"/>
      <c r="F26" s="1407"/>
      <c r="G26" s="293"/>
    </row>
    <row r="27" spans="1:7">
      <c r="A27" s="293"/>
      <c r="B27" s="74"/>
      <c r="C27" s="74"/>
      <c r="D27" s="74"/>
      <c r="E27" s="75"/>
      <c r="F27" s="75"/>
      <c r="G27" s="293"/>
    </row>
    <row r="28" spans="1:7">
      <c r="A28" s="293"/>
      <c r="B28" s="74"/>
      <c r="C28" s="74"/>
      <c r="D28" s="74"/>
      <c r="E28" s="75"/>
      <c r="F28" s="75"/>
      <c r="G28" s="293"/>
    </row>
    <row r="29" spans="1:7">
      <c r="A29" s="293"/>
      <c r="B29" s="74"/>
      <c r="C29" s="74"/>
      <c r="D29" s="74"/>
      <c r="E29" s="75"/>
      <c r="F29" s="75"/>
      <c r="G29" s="293"/>
    </row>
    <row r="30" spans="1:7">
      <c r="A30" s="293"/>
      <c r="B30" s="74"/>
      <c r="C30" s="74"/>
      <c r="D30" s="74"/>
      <c r="E30" s="75"/>
      <c r="F30" s="75"/>
      <c r="G30" s="293"/>
    </row>
    <row r="31" spans="1:7">
      <c r="A31" s="293"/>
      <c r="B31" s="74"/>
      <c r="C31" s="74"/>
      <c r="D31" s="74"/>
      <c r="E31" s="75"/>
      <c r="F31" s="75"/>
      <c r="G31" s="293"/>
    </row>
    <row r="32" spans="1:7">
      <c r="A32" s="293"/>
      <c r="B32" s="74"/>
      <c r="C32" s="76"/>
      <c r="D32" s="76"/>
      <c r="E32" s="75"/>
      <c r="F32" s="75"/>
      <c r="G32" s="293"/>
    </row>
    <row r="33" spans="1:17">
      <c r="A33" s="293"/>
      <c r="B33" s="293"/>
      <c r="C33" s="293"/>
      <c r="D33" s="293"/>
      <c r="E33" s="293"/>
      <c r="F33" s="293"/>
      <c r="G33" s="293"/>
    </row>
    <row r="35" spans="1:17" ht="10.5" customHeight="1">
      <c r="G35" s="293"/>
      <c r="H35" s="293"/>
      <c r="I35" s="293"/>
      <c r="J35" s="293"/>
      <c r="K35" s="293"/>
      <c r="L35" s="293"/>
      <c r="M35" s="293"/>
      <c r="N35" s="293"/>
      <c r="O35" s="293"/>
      <c r="P35" s="293"/>
      <c r="Q35" s="293"/>
    </row>
    <row r="36" spans="1:17">
      <c r="G36" s="293"/>
      <c r="H36" s="296"/>
      <c r="I36" s="293"/>
      <c r="J36" s="293"/>
      <c r="K36" s="293"/>
      <c r="L36" s="293"/>
      <c r="M36" s="293"/>
      <c r="N36" s="293"/>
      <c r="O36" s="293"/>
      <c r="P36" s="293"/>
      <c r="Q36" s="293"/>
    </row>
    <row r="37" spans="1:17">
      <c r="B37" s="10"/>
      <c r="C37" s="10"/>
      <c r="D37" s="10"/>
      <c r="E37" s="10"/>
      <c r="F37" s="10"/>
      <c r="G37" s="74"/>
      <c r="H37" s="297"/>
      <c r="I37" s="298"/>
      <c r="J37" s="298"/>
      <c r="K37" s="298"/>
      <c r="L37" s="298"/>
      <c r="M37" s="298"/>
      <c r="N37" s="298"/>
      <c r="O37" s="298"/>
      <c r="P37" s="293"/>
      <c r="Q37" s="293"/>
    </row>
    <row r="38" spans="1:17">
      <c r="B38" s="10"/>
      <c r="C38" s="10"/>
      <c r="D38" s="10"/>
      <c r="E38" s="10"/>
      <c r="F38" s="10"/>
      <c r="G38" s="76"/>
      <c r="H38" s="297"/>
      <c r="I38" s="298"/>
      <c r="J38" s="298"/>
      <c r="K38" s="298"/>
      <c r="L38" s="298"/>
      <c r="M38" s="298"/>
      <c r="N38" s="298"/>
      <c r="O38" s="298"/>
      <c r="P38" s="293"/>
      <c r="Q38" s="293"/>
    </row>
    <row r="39" spans="1:17">
      <c r="B39" s="10"/>
      <c r="C39" s="10"/>
      <c r="D39" s="10"/>
      <c r="E39" s="10"/>
      <c r="F39" s="10"/>
      <c r="G39" s="76"/>
      <c r="H39" s="297"/>
      <c r="I39" s="298"/>
      <c r="J39" s="298"/>
      <c r="K39" s="298"/>
      <c r="L39" s="298"/>
      <c r="M39" s="298"/>
      <c r="N39" s="298"/>
      <c r="O39" s="298"/>
      <c r="P39" s="293"/>
      <c r="Q39" s="293"/>
    </row>
    <row r="40" spans="1:17">
      <c r="G40" s="293"/>
      <c r="H40" s="293"/>
      <c r="I40" s="293"/>
      <c r="J40" s="293"/>
      <c r="K40" s="293"/>
      <c r="L40" s="293"/>
      <c r="M40" s="293"/>
      <c r="N40" s="293"/>
      <c r="O40" s="293"/>
      <c r="P40" s="293"/>
      <c r="Q40" s="293"/>
    </row>
    <row r="44" spans="1:17">
      <c r="H44" s="299"/>
      <c r="J44" s="299"/>
      <c r="K44" s="299"/>
    </row>
    <row r="45" spans="1:17">
      <c r="H45" s="8"/>
      <c r="I45" s="300"/>
      <c r="J45" s="300"/>
      <c r="K45" s="300"/>
    </row>
    <row r="46" spans="1:17">
      <c r="H46" s="8"/>
      <c r="I46" s="300"/>
      <c r="J46" s="300"/>
      <c r="K46" s="300"/>
    </row>
    <row r="47" spans="1:17">
      <c r="H47" s="8"/>
      <c r="I47" s="300"/>
      <c r="J47" s="300"/>
      <c r="K47" s="300"/>
    </row>
  </sheetData>
  <mergeCells count="10">
    <mergeCell ref="K2:M2"/>
    <mergeCell ref="A14:B14"/>
    <mergeCell ref="E5:E6"/>
    <mergeCell ref="F5:F6"/>
    <mergeCell ref="A3:H3"/>
    <mergeCell ref="F1:G1"/>
    <mergeCell ref="A2:H2"/>
    <mergeCell ref="E25:E26"/>
    <mergeCell ref="F25:F26"/>
    <mergeCell ref="A1:D1"/>
  </mergeCells>
  <phoneticPr fontId="27" type="noConversion"/>
  <hyperlinks>
    <hyperlink ref="F1:G1" location="Contents!A1" display="Back to Contents"/>
  </hyperlinks>
  <pageMargins left="0.75" right="0.75" top="1" bottom="1" header="0.5" footer="0.5"/>
  <pageSetup paperSize="9" scale="10"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2"/>
  <sheetViews>
    <sheetView showGridLines="0" zoomScaleNormal="100" workbookViewId="0">
      <selection sqref="A1:B1"/>
    </sheetView>
  </sheetViews>
  <sheetFormatPr defaultColWidth="8.85546875" defaultRowHeight="12.75" customHeight="1"/>
  <cols>
    <col min="1" max="1" width="6.7109375" style="822" bestFit="1" customWidth="1"/>
    <col min="2" max="2" width="49.5703125" style="822" customWidth="1"/>
    <col min="3" max="3" width="46.42578125" style="825" customWidth="1"/>
    <col min="4" max="4" width="9.5703125" style="825" customWidth="1"/>
    <col min="5" max="5" width="10" style="825" customWidth="1"/>
    <col min="6" max="6" width="10.5703125" style="825" bestFit="1" customWidth="1"/>
    <col min="7" max="7" width="13.28515625" style="825" bestFit="1" customWidth="1"/>
    <col min="8" max="8" width="8.7109375" style="825" bestFit="1" customWidth="1"/>
    <col min="9" max="9" width="8.85546875" style="825"/>
    <col min="10" max="10" width="8.85546875" style="824"/>
    <col min="11" max="11" width="8.85546875" style="823"/>
    <col min="12" max="12" width="10" style="822" bestFit="1" customWidth="1"/>
    <col min="13" max="16384" width="8.85546875" style="822"/>
  </cols>
  <sheetData>
    <row r="1" spans="1:13" ht="18" customHeight="1">
      <c r="A1" s="1614" t="s">
        <v>576</v>
      </c>
      <c r="B1" s="1614"/>
      <c r="C1" s="851"/>
      <c r="D1" s="1554" t="s">
        <v>251</v>
      </c>
      <c r="E1" s="1554"/>
      <c r="F1" s="851"/>
      <c r="G1" s="851"/>
      <c r="H1" s="851"/>
      <c r="I1" s="851"/>
      <c r="J1" s="323"/>
      <c r="K1" s="323"/>
    </row>
    <row r="2" spans="1:13" ht="12.75" customHeight="1">
      <c r="A2" s="851"/>
      <c r="B2" s="851"/>
      <c r="C2" s="851"/>
      <c r="D2" s="851"/>
      <c r="E2" s="851"/>
      <c r="F2" s="851"/>
      <c r="G2" s="851"/>
      <c r="H2" s="851"/>
      <c r="I2" s="851"/>
      <c r="J2" s="323"/>
      <c r="K2" s="323"/>
    </row>
    <row r="3" spans="1:13" ht="15.75">
      <c r="A3" s="1615" t="s">
        <v>832</v>
      </c>
      <c r="B3" s="1615"/>
      <c r="C3" s="1615"/>
      <c r="D3" s="850"/>
      <c r="E3" s="850"/>
      <c r="F3" s="850"/>
      <c r="G3" s="850"/>
      <c r="H3" s="850"/>
      <c r="I3" s="850"/>
    </row>
    <row r="4" spans="1:13" ht="15" customHeight="1"/>
    <row r="5" spans="1:13" ht="30" customHeight="1">
      <c r="A5" s="848" t="s">
        <v>575</v>
      </c>
      <c r="B5" s="849" t="s">
        <v>574</v>
      </c>
      <c r="C5" s="848" t="s">
        <v>573</v>
      </c>
      <c r="D5" s="847" t="s">
        <v>572</v>
      </c>
      <c r="E5" s="847" t="s">
        <v>571</v>
      </c>
      <c r="F5" s="846" t="s">
        <v>570</v>
      </c>
      <c r="G5" s="845" t="s">
        <v>569</v>
      </c>
      <c r="H5" s="844" t="s">
        <v>979</v>
      </c>
    </row>
    <row r="6" spans="1:13" ht="12.75" customHeight="1">
      <c r="A6" s="820">
        <v>1</v>
      </c>
      <c r="B6" s="841" t="s">
        <v>568</v>
      </c>
      <c r="C6" s="841" t="s">
        <v>568</v>
      </c>
      <c r="D6" s="840">
        <v>81649.276315410898</v>
      </c>
      <c r="E6" s="839">
        <v>12091.048892183017</v>
      </c>
      <c r="F6" s="839">
        <v>93740.325207593938</v>
      </c>
      <c r="G6" s="839">
        <v>93500</v>
      </c>
      <c r="H6" s="838">
        <v>0.87101550090202229</v>
      </c>
      <c r="I6" s="842"/>
      <c r="J6" s="832"/>
      <c r="M6" s="831"/>
    </row>
    <row r="7" spans="1:13" ht="12.75" customHeight="1">
      <c r="A7" s="820">
        <v>2</v>
      </c>
      <c r="B7" s="841" t="s">
        <v>567</v>
      </c>
      <c r="C7" s="841" t="s">
        <v>567</v>
      </c>
      <c r="D7" s="840">
        <v>0</v>
      </c>
      <c r="E7" s="839">
        <v>67850.337452157983</v>
      </c>
      <c r="F7" s="839">
        <v>67850.337452157983</v>
      </c>
      <c r="G7" s="839">
        <v>68000</v>
      </c>
      <c r="H7" s="838">
        <v>0</v>
      </c>
      <c r="I7" s="842"/>
      <c r="J7" s="832"/>
      <c r="M7" s="831"/>
    </row>
    <row r="8" spans="1:13" ht="12.75" customHeight="1">
      <c r="A8" s="820">
        <v>3</v>
      </c>
      <c r="B8" s="841" t="s">
        <v>566</v>
      </c>
      <c r="C8" s="841" t="s">
        <v>566</v>
      </c>
      <c r="D8" s="840">
        <v>0</v>
      </c>
      <c r="E8" s="839">
        <v>67091.945600932158</v>
      </c>
      <c r="F8" s="839">
        <v>67091.945600932158</v>
      </c>
      <c r="G8" s="839">
        <v>67000</v>
      </c>
      <c r="H8" s="838">
        <v>0</v>
      </c>
      <c r="I8" s="842"/>
      <c r="J8" s="832"/>
      <c r="M8" s="831"/>
    </row>
    <row r="9" spans="1:13" ht="12.75" customHeight="1">
      <c r="A9" s="820">
        <v>4</v>
      </c>
      <c r="B9" s="841" t="s">
        <v>565</v>
      </c>
      <c r="C9" s="841" t="s">
        <v>565</v>
      </c>
      <c r="D9" s="840">
        <v>56874.605668894263</v>
      </c>
      <c r="E9" s="839">
        <v>509.98137428850754</v>
      </c>
      <c r="F9" s="839">
        <v>57384.587043182757</v>
      </c>
      <c r="G9" s="839">
        <v>57500</v>
      </c>
      <c r="H9" s="838">
        <v>0.99111292072373502</v>
      </c>
      <c r="I9" s="842"/>
      <c r="J9" s="832"/>
      <c r="M9" s="831"/>
    </row>
    <row r="10" spans="1:13" ht="12.75" customHeight="1">
      <c r="A10" s="820">
        <v>5</v>
      </c>
      <c r="B10" s="841" t="s">
        <v>564</v>
      </c>
      <c r="C10" s="841" t="s">
        <v>564</v>
      </c>
      <c r="D10" s="840">
        <v>38700.283383869551</v>
      </c>
      <c r="E10" s="839">
        <v>17568.510725593405</v>
      </c>
      <c r="F10" s="839">
        <v>56268.794109462979</v>
      </c>
      <c r="G10" s="839">
        <v>56500</v>
      </c>
      <c r="H10" s="838">
        <v>0.68777524019056857</v>
      </c>
      <c r="I10" s="842"/>
      <c r="J10" s="832"/>
      <c r="M10" s="831"/>
    </row>
    <row r="11" spans="1:13" ht="12.75" customHeight="1">
      <c r="A11" s="820">
        <v>6</v>
      </c>
      <c r="B11" s="841" t="s">
        <v>563</v>
      </c>
      <c r="C11" s="841" t="s">
        <v>563</v>
      </c>
      <c r="D11" s="840">
        <v>38087.599256931615</v>
      </c>
      <c r="E11" s="839">
        <v>10871.660831034289</v>
      </c>
      <c r="F11" s="839">
        <v>48959.260087965886</v>
      </c>
      <c r="G11" s="839">
        <v>49000</v>
      </c>
      <c r="H11" s="838">
        <v>0.77794474811300285</v>
      </c>
      <c r="I11" s="842"/>
      <c r="J11" s="832"/>
      <c r="M11" s="831"/>
    </row>
    <row r="12" spans="1:13" ht="12.75" customHeight="1">
      <c r="A12" s="820">
        <v>7</v>
      </c>
      <c r="B12" s="841" t="s">
        <v>562</v>
      </c>
      <c r="C12" s="841" t="s">
        <v>562</v>
      </c>
      <c r="D12" s="840">
        <v>0</v>
      </c>
      <c r="E12" s="839">
        <v>48001.366176663243</v>
      </c>
      <c r="F12" s="839">
        <v>48001.366176663243</v>
      </c>
      <c r="G12" s="839">
        <v>48000</v>
      </c>
      <c r="H12" s="838">
        <v>0</v>
      </c>
      <c r="I12" s="842"/>
      <c r="J12" s="832"/>
      <c r="M12" s="831"/>
    </row>
    <row r="13" spans="1:13" ht="12.75" customHeight="1">
      <c r="A13" s="820">
        <v>8</v>
      </c>
      <c r="B13" s="841" t="s">
        <v>561</v>
      </c>
      <c r="C13" s="841" t="s">
        <v>561</v>
      </c>
      <c r="D13" s="840">
        <v>28865.558165115868</v>
      </c>
      <c r="E13" s="839">
        <v>19110.976323626666</v>
      </c>
      <c r="F13" s="839">
        <v>47976.534488742538</v>
      </c>
      <c r="G13" s="839">
        <v>48000</v>
      </c>
      <c r="H13" s="838">
        <v>0.60165992547646463</v>
      </c>
      <c r="I13" s="842"/>
      <c r="J13" s="832"/>
      <c r="M13" s="831"/>
    </row>
    <row r="14" spans="1:13" ht="12.75" customHeight="1">
      <c r="A14" s="820">
        <v>9</v>
      </c>
      <c r="B14" s="841" t="s">
        <v>560</v>
      </c>
      <c r="C14" s="841" t="s">
        <v>560</v>
      </c>
      <c r="D14" s="840">
        <v>39359.239269690683</v>
      </c>
      <c r="E14" s="839">
        <v>8215.1933976552282</v>
      </c>
      <c r="F14" s="839">
        <v>47574.432667345922</v>
      </c>
      <c r="G14" s="839">
        <v>47500</v>
      </c>
      <c r="H14" s="838">
        <v>0.82731915154725588</v>
      </c>
      <c r="I14" s="842"/>
      <c r="J14" s="832"/>
      <c r="M14" s="831"/>
    </row>
    <row r="15" spans="1:13" s="842" customFormat="1" ht="12.75" customHeight="1">
      <c r="A15" s="820">
        <v>10</v>
      </c>
      <c r="B15" s="841" t="s">
        <v>559</v>
      </c>
      <c r="C15" s="841" t="s">
        <v>559</v>
      </c>
      <c r="D15" s="840">
        <v>0</v>
      </c>
      <c r="E15" s="839">
        <v>46037.006384720349</v>
      </c>
      <c r="F15" s="839">
        <v>46037.006384720349</v>
      </c>
      <c r="G15" s="839">
        <v>46000</v>
      </c>
      <c r="H15" s="838">
        <v>0</v>
      </c>
      <c r="J15" s="832"/>
      <c r="K15" s="823"/>
      <c r="M15" s="843"/>
    </row>
    <row r="16" spans="1:13" ht="12.75" customHeight="1">
      <c r="A16" s="820">
        <v>11</v>
      </c>
      <c r="B16" s="841" t="s">
        <v>558</v>
      </c>
      <c r="C16" s="841" t="s">
        <v>558</v>
      </c>
      <c r="D16" s="840">
        <v>0</v>
      </c>
      <c r="E16" s="839">
        <v>43193.829034660674</v>
      </c>
      <c r="F16" s="839">
        <v>43193.829034660674</v>
      </c>
      <c r="G16" s="839">
        <v>43000</v>
      </c>
      <c r="H16" s="838">
        <v>0</v>
      </c>
      <c r="I16" s="842"/>
      <c r="J16" s="832"/>
      <c r="M16" s="831"/>
    </row>
    <row r="17" spans="1:18" ht="12.75" customHeight="1">
      <c r="A17" s="820">
        <v>12</v>
      </c>
      <c r="B17" s="841" t="s">
        <v>557</v>
      </c>
      <c r="C17" s="841" t="s">
        <v>557</v>
      </c>
      <c r="D17" s="840">
        <v>10338.675965909091</v>
      </c>
      <c r="E17" s="839">
        <v>20443.148572243135</v>
      </c>
      <c r="F17" s="839">
        <v>30781.824538152214</v>
      </c>
      <c r="G17" s="839">
        <v>31000</v>
      </c>
      <c r="H17" s="838">
        <v>0.33586949834942131</v>
      </c>
      <c r="I17" s="842"/>
      <c r="J17" s="832"/>
      <c r="M17" s="831"/>
    </row>
    <row r="18" spans="1:18" ht="12.75" customHeight="1">
      <c r="A18" s="820">
        <v>13</v>
      </c>
      <c r="B18" s="841" t="s">
        <v>556</v>
      </c>
      <c r="C18" s="841" t="s">
        <v>556</v>
      </c>
      <c r="D18" s="840">
        <v>10736.276356303508</v>
      </c>
      <c r="E18" s="839">
        <v>18145.651343112102</v>
      </c>
      <c r="F18" s="839">
        <v>28881.927699415599</v>
      </c>
      <c r="G18" s="839">
        <v>29000</v>
      </c>
      <c r="H18" s="838">
        <v>0.37172990902960912</v>
      </c>
      <c r="I18" s="842"/>
      <c r="J18" s="832"/>
      <c r="M18" s="831"/>
    </row>
    <row r="19" spans="1:18" ht="12.75" customHeight="1">
      <c r="A19" s="820">
        <v>14</v>
      </c>
      <c r="B19" s="841" t="s">
        <v>555</v>
      </c>
      <c r="C19" s="841" t="s">
        <v>555</v>
      </c>
      <c r="D19" s="840">
        <v>25497.778504342707</v>
      </c>
      <c r="E19" s="839">
        <v>2018.9457802935938</v>
      </c>
      <c r="F19" s="839">
        <v>27516.724284636297</v>
      </c>
      <c r="G19" s="839">
        <v>27500</v>
      </c>
      <c r="H19" s="838">
        <v>0.92662841116517458</v>
      </c>
      <c r="I19" s="842"/>
      <c r="J19" s="832"/>
      <c r="M19" s="831"/>
    </row>
    <row r="20" spans="1:18" ht="12.75" customHeight="1">
      <c r="A20" s="820">
        <v>15</v>
      </c>
      <c r="B20" s="841" t="s">
        <v>554</v>
      </c>
      <c r="C20" s="841" t="s">
        <v>554</v>
      </c>
      <c r="D20" s="840">
        <v>21723.737433035054</v>
      </c>
      <c r="E20" s="839">
        <v>3444.5064194689185</v>
      </c>
      <c r="F20" s="839">
        <v>25168.24385250398</v>
      </c>
      <c r="G20" s="839">
        <v>25000</v>
      </c>
      <c r="H20" s="838">
        <v>0.86314077217087071</v>
      </c>
      <c r="I20" s="842"/>
      <c r="J20" s="832"/>
      <c r="M20" s="831"/>
    </row>
    <row r="21" spans="1:18" ht="12.75" customHeight="1">
      <c r="A21" s="820">
        <v>16</v>
      </c>
      <c r="B21" s="841" t="s">
        <v>553</v>
      </c>
      <c r="C21" s="841" t="s">
        <v>553</v>
      </c>
      <c r="D21" s="840">
        <v>24163.436311379748</v>
      </c>
      <c r="E21" s="839">
        <v>410.30193537273129</v>
      </c>
      <c r="F21" s="839">
        <v>24573.738246752477</v>
      </c>
      <c r="G21" s="839">
        <v>24500</v>
      </c>
      <c r="H21" s="838">
        <v>0.98330323489032234</v>
      </c>
      <c r="I21" s="842"/>
      <c r="J21" s="832"/>
      <c r="M21" s="831"/>
    </row>
    <row r="22" spans="1:18" ht="12.75" customHeight="1">
      <c r="A22" s="820">
        <v>17</v>
      </c>
      <c r="B22" s="841" t="s">
        <v>552</v>
      </c>
      <c r="C22" s="841" t="s">
        <v>552</v>
      </c>
      <c r="D22" s="840">
        <v>17510.145476404825</v>
      </c>
      <c r="E22" s="839">
        <v>5776.0558264823921</v>
      </c>
      <c r="F22" s="839">
        <v>23286.201302887224</v>
      </c>
      <c r="G22" s="839">
        <v>23500</v>
      </c>
      <c r="H22" s="838">
        <v>0.75195371063951788</v>
      </c>
      <c r="I22" s="842"/>
      <c r="J22" s="832"/>
      <c r="M22" s="831"/>
      <c r="R22" s="822" t="s">
        <v>76</v>
      </c>
    </row>
    <row r="23" spans="1:18" ht="12.75" customHeight="1">
      <c r="A23" s="820">
        <v>18</v>
      </c>
      <c r="B23" s="841" t="s">
        <v>551</v>
      </c>
      <c r="C23" s="841" t="s">
        <v>551</v>
      </c>
      <c r="D23" s="840">
        <v>20783.970451468726</v>
      </c>
      <c r="E23" s="839">
        <v>1382.2590873452489</v>
      </c>
      <c r="F23" s="839">
        <v>22166.229538813979</v>
      </c>
      <c r="G23" s="839">
        <v>22000</v>
      </c>
      <c r="H23" s="838">
        <v>0.93764121746890416</v>
      </c>
      <c r="I23" s="842"/>
      <c r="J23" s="832"/>
      <c r="M23" s="831"/>
    </row>
    <row r="24" spans="1:18" ht="12.75" customHeight="1">
      <c r="A24" s="820">
        <v>19</v>
      </c>
      <c r="B24" s="841" t="s">
        <v>550</v>
      </c>
      <c r="C24" s="841" t="s">
        <v>550</v>
      </c>
      <c r="D24" s="840">
        <v>0</v>
      </c>
      <c r="E24" s="839">
        <v>20663.119065782281</v>
      </c>
      <c r="F24" s="839">
        <v>20663.119065782281</v>
      </c>
      <c r="G24" s="839">
        <v>20500</v>
      </c>
      <c r="H24" s="838">
        <v>0</v>
      </c>
      <c r="I24" s="842"/>
      <c r="J24" s="832"/>
      <c r="M24" s="831"/>
    </row>
    <row r="25" spans="1:18" ht="12.75" customHeight="1">
      <c r="A25" s="820">
        <v>20</v>
      </c>
      <c r="B25" s="841" t="s">
        <v>549</v>
      </c>
      <c r="C25" s="841" t="s">
        <v>549</v>
      </c>
      <c r="D25" s="840">
        <v>2266.7099526723914</v>
      </c>
      <c r="E25" s="839">
        <v>18015.123071896276</v>
      </c>
      <c r="F25" s="839">
        <v>20281.833024568674</v>
      </c>
      <c r="G25" s="839">
        <v>20500</v>
      </c>
      <c r="H25" s="838">
        <v>0.11176060615066605</v>
      </c>
      <c r="I25" s="842"/>
      <c r="J25" s="832"/>
      <c r="M25" s="831"/>
    </row>
    <row r="26" spans="1:18" ht="12.75" customHeight="1">
      <c r="A26" s="820">
        <v>21</v>
      </c>
      <c r="B26" s="841" t="s">
        <v>548</v>
      </c>
      <c r="C26" s="841" t="s">
        <v>548</v>
      </c>
      <c r="D26" s="840">
        <v>10308.160038198144</v>
      </c>
      <c r="E26" s="839">
        <v>7918.9257452166412</v>
      </c>
      <c r="F26" s="839">
        <v>18227.085783414779</v>
      </c>
      <c r="G26" s="839">
        <v>18000</v>
      </c>
      <c r="H26" s="838">
        <v>0.56554076502881023</v>
      </c>
      <c r="I26" s="828"/>
      <c r="J26" s="832"/>
      <c r="K26" s="826"/>
      <c r="M26" s="831"/>
    </row>
    <row r="27" spans="1:18" ht="12.75" customHeight="1">
      <c r="A27" s="820">
        <v>22</v>
      </c>
      <c r="B27" s="841" t="s">
        <v>547</v>
      </c>
      <c r="C27" s="841" t="s">
        <v>547</v>
      </c>
      <c r="D27" s="840">
        <v>2290.0106863302549</v>
      </c>
      <c r="E27" s="839">
        <v>15458.491683057046</v>
      </c>
      <c r="F27" s="839">
        <v>17748.502369387301</v>
      </c>
      <c r="G27" s="839">
        <v>17500</v>
      </c>
      <c r="H27" s="838">
        <v>0.12902557290017189</v>
      </c>
      <c r="I27" s="828"/>
      <c r="J27" s="832"/>
      <c r="K27" s="826"/>
      <c r="M27" s="831"/>
    </row>
    <row r="28" spans="1:18" ht="12.75" customHeight="1">
      <c r="A28" s="820">
        <v>23</v>
      </c>
      <c r="B28" s="841" t="s">
        <v>546</v>
      </c>
      <c r="C28" s="841" t="s">
        <v>546</v>
      </c>
      <c r="D28" s="840">
        <v>1982.2846648890022</v>
      </c>
      <c r="E28" s="839">
        <v>13819.104108497979</v>
      </c>
      <c r="F28" s="839">
        <v>15801.388773386983</v>
      </c>
      <c r="G28" s="839">
        <v>16000</v>
      </c>
      <c r="H28" s="838">
        <v>0.12545002805244598</v>
      </c>
      <c r="I28" s="828"/>
      <c r="J28" s="832"/>
      <c r="K28" s="826"/>
      <c r="M28" s="831"/>
    </row>
    <row r="29" spans="1:18" ht="12.75" customHeight="1">
      <c r="A29" s="820">
        <v>24</v>
      </c>
      <c r="B29" s="841" t="s">
        <v>545</v>
      </c>
      <c r="C29" s="841" t="s">
        <v>545</v>
      </c>
      <c r="D29" s="840">
        <v>8330.4254944674012</v>
      </c>
      <c r="E29" s="839">
        <v>6578.5752026164337</v>
      </c>
      <c r="F29" s="839">
        <v>14909.00069708384</v>
      </c>
      <c r="G29" s="839">
        <v>15000</v>
      </c>
      <c r="H29" s="838">
        <v>0.55875143235433677</v>
      </c>
      <c r="I29" s="828"/>
      <c r="J29" s="832"/>
      <c r="K29" s="826"/>
      <c r="M29" s="831"/>
    </row>
    <row r="30" spans="1:18" ht="12.75" customHeight="1">
      <c r="A30" s="837">
        <v>25</v>
      </c>
      <c r="B30" s="836" t="s">
        <v>544</v>
      </c>
      <c r="C30" s="836" t="s">
        <v>544</v>
      </c>
      <c r="D30" s="835">
        <v>7029.2055559214077</v>
      </c>
      <c r="E30" s="834">
        <v>7547.5766743809882</v>
      </c>
      <c r="F30" s="834">
        <v>14576.782230302404</v>
      </c>
      <c r="G30" s="834">
        <v>14500</v>
      </c>
      <c r="H30" s="833">
        <v>0.48221928851410045</v>
      </c>
      <c r="I30" s="828"/>
      <c r="J30" s="832"/>
      <c r="K30" s="826"/>
      <c r="M30" s="831"/>
    </row>
    <row r="31" spans="1:18" ht="12.75" customHeight="1">
      <c r="B31" s="828"/>
      <c r="C31" s="830"/>
      <c r="D31" s="829"/>
      <c r="E31" s="828"/>
      <c r="F31" s="828"/>
      <c r="G31" s="828"/>
      <c r="H31" s="827"/>
      <c r="I31" s="828"/>
      <c r="J31" s="827"/>
      <c r="K31" s="826"/>
    </row>
    <row r="32" spans="1:18" ht="10.5" customHeight="1">
      <c r="A32" s="1612" t="s">
        <v>155</v>
      </c>
      <c r="B32" s="1613"/>
      <c r="C32" s="830"/>
      <c r="D32" s="829"/>
      <c r="E32" s="828"/>
      <c r="F32" s="828"/>
      <c r="G32" s="828"/>
      <c r="H32" s="827"/>
      <c r="I32" s="828"/>
      <c r="J32" s="827"/>
      <c r="K32" s="826"/>
    </row>
  </sheetData>
  <dataConsolidate/>
  <mergeCells count="4">
    <mergeCell ref="A32:B32"/>
    <mergeCell ref="A1:B1"/>
    <mergeCell ref="D1:E1"/>
    <mergeCell ref="A3:C3"/>
  </mergeCells>
  <hyperlinks>
    <hyperlink ref="D1:E1" location="Contents!A1" display="back to contents"/>
  </hyperlinks>
  <pageMargins left="0.70866141732283472" right="0.70866141732283472" top="0.74803149606299213" bottom="0.74803149606299213" header="0.31496062992125984" footer="0.31496062992125984"/>
  <pageSetup paperSize="9" scale="72"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showGridLines="0" workbookViewId="0">
      <selection sqref="A1:C1"/>
    </sheetView>
  </sheetViews>
  <sheetFormatPr defaultRowHeight="12.75" customHeight="1"/>
  <cols>
    <col min="1" max="1" width="44.28515625" style="852" customWidth="1"/>
    <col min="2" max="2" width="8.28515625" style="819" customWidth="1"/>
    <col min="3" max="16384" width="9.140625" style="819"/>
  </cols>
  <sheetData>
    <row r="1" spans="1:12" ht="18" customHeight="1">
      <c r="A1" s="1614" t="s">
        <v>576</v>
      </c>
      <c r="B1" s="1614"/>
      <c r="C1" s="1614"/>
      <c r="D1" s="851"/>
      <c r="E1" s="1554" t="s">
        <v>251</v>
      </c>
      <c r="F1" s="1554"/>
      <c r="G1" s="851"/>
      <c r="H1" s="851"/>
      <c r="I1" s="851"/>
      <c r="K1" s="323"/>
      <c r="L1" s="323"/>
    </row>
    <row r="2" spans="1:12" ht="12.75" customHeight="1">
      <c r="A2" s="851"/>
      <c r="B2" s="851"/>
      <c r="C2" s="851"/>
      <c r="D2" s="851"/>
      <c r="E2" s="851"/>
      <c r="F2" s="851"/>
      <c r="G2" s="851"/>
      <c r="H2" s="851"/>
      <c r="I2" s="851"/>
      <c r="K2" s="323"/>
      <c r="L2" s="323"/>
    </row>
    <row r="3" spans="1:12" ht="15">
      <c r="A3" s="1616" t="s">
        <v>589</v>
      </c>
      <c r="B3" s="1616"/>
      <c r="C3" s="1616"/>
      <c r="D3" s="1616"/>
      <c r="E3" s="1616"/>
      <c r="F3" s="1616"/>
      <c r="G3" s="1616"/>
      <c r="H3" s="866"/>
      <c r="I3" s="866"/>
    </row>
    <row r="4" spans="1:12" ht="15" customHeight="1">
      <c r="A4" s="854"/>
      <c r="B4" s="853"/>
      <c r="C4" s="853"/>
      <c r="D4" s="853"/>
      <c r="E4" s="853"/>
    </row>
    <row r="5" spans="1:12" ht="15">
      <c r="A5" s="865" t="s">
        <v>588</v>
      </c>
      <c r="B5" s="864" t="s">
        <v>587</v>
      </c>
      <c r="C5" s="863" t="s">
        <v>586</v>
      </c>
      <c r="D5" s="863" t="s">
        <v>585</v>
      </c>
      <c r="E5" s="853"/>
    </row>
    <row r="6" spans="1:12" ht="12.75" customHeight="1">
      <c r="A6" s="862" t="s">
        <v>584</v>
      </c>
      <c r="B6" s="861">
        <v>623</v>
      </c>
      <c r="C6" s="860">
        <v>9.7000000000000003E-3</v>
      </c>
      <c r="D6" s="860">
        <v>0.1104</v>
      </c>
      <c r="E6" s="853"/>
    </row>
    <row r="7" spans="1:12" ht="12.75" customHeight="1">
      <c r="A7" s="862" t="s">
        <v>568</v>
      </c>
      <c r="B7" s="861">
        <v>550</v>
      </c>
      <c r="C7" s="860">
        <v>0.10589999999999999</v>
      </c>
      <c r="D7" s="860">
        <v>9.7500000000000003E-2</v>
      </c>
      <c r="E7" s="853"/>
    </row>
    <row r="8" spans="1:12" ht="12.75" customHeight="1">
      <c r="A8" s="862" t="s">
        <v>560</v>
      </c>
      <c r="B8" s="861">
        <v>378</v>
      </c>
      <c r="C8" s="860">
        <v>9.7600000000000006E-2</v>
      </c>
      <c r="D8" s="860">
        <v>6.7000000000000004E-2</v>
      </c>
      <c r="E8" s="853"/>
    </row>
    <row r="9" spans="1:12" ht="12.75" customHeight="1">
      <c r="A9" s="862" t="s">
        <v>551</v>
      </c>
      <c r="B9" s="861">
        <v>364</v>
      </c>
      <c r="C9" s="860">
        <v>3.6499999999999998E-2</v>
      </c>
      <c r="D9" s="860">
        <v>6.4500000000000002E-2</v>
      </c>
      <c r="E9" s="853"/>
    </row>
    <row r="10" spans="1:12" ht="12.75" customHeight="1">
      <c r="A10" s="862" t="s">
        <v>583</v>
      </c>
      <c r="B10" s="861">
        <v>317</v>
      </c>
      <c r="C10" s="860">
        <v>2.81E-2</v>
      </c>
      <c r="D10" s="860">
        <v>5.62E-2</v>
      </c>
      <c r="E10" s="853"/>
    </row>
    <row r="11" spans="1:12" ht="12.75" customHeight="1">
      <c r="A11" s="862" t="s">
        <v>564</v>
      </c>
      <c r="B11" s="861">
        <v>287</v>
      </c>
      <c r="C11" s="860">
        <v>5.8099999999999999E-2</v>
      </c>
      <c r="D11" s="860">
        <v>5.0900000000000001E-2</v>
      </c>
      <c r="E11" s="853"/>
    </row>
    <row r="12" spans="1:12" ht="12.75" customHeight="1">
      <c r="A12" s="862" t="s">
        <v>582</v>
      </c>
      <c r="B12" s="861">
        <v>230</v>
      </c>
      <c r="C12" s="860">
        <v>7.3000000000000001E-3</v>
      </c>
      <c r="D12" s="860">
        <v>4.0800000000000003E-2</v>
      </c>
      <c r="E12" s="853"/>
    </row>
    <row r="13" spans="1:12" ht="12.75" customHeight="1">
      <c r="A13" s="862" t="s">
        <v>581</v>
      </c>
      <c r="B13" s="861">
        <v>218</v>
      </c>
      <c r="C13" s="860">
        <v>1.1999999999999999E-3</v>
      </c>
      <c r="D13" s="860">
        <v>3.8600000000000002E-2</v>
      </c>
      <c r="E13" s="853"/>
    </row>
    <row r="14" spans="1:12" ht="12.75" customHeight="1">
      <c r="A14" s="862" t="s">
        <v>565</v>
      </c>
      <c r="B14" s="861">
        <v>173</v>
      </c>
      <c r="C14" s="860">
        <v>5.11E-2</v>
      </c>
      <c r="D14" s="860">
        <v>3.0700000000000002E-2</v>
      </c>
      <c r="E14" s="853"/>
    </row>
    <row r="15" spans="1:12" ht="12.75" customHeight="1">
      <c r="A15" s="862" t="s">
        <v>580</v>
      </c>
      <c r="B15" s="861">
        <v>145</v>
      </c>
      <c r="C15" s="860">
        <v>4.3700000000000003E-2</v>
      </c>
      <c r="D15" s="860">
        <v>2.5700000000000001E-2</v>
      </c>
      <c r="E15" s="853"/>
    </row>
    <row r="16" spans="1:12" ht="12.75" customHeight="1">
      <c r="A16" s="862" t="s">
        <v>579</v>
      </c>
      <c r="B16" s="861">
        <v>124</v>
      </c>
      <c r="C16" s="860">
        <v>3.5999999999999999E-3</v>
      </c>
      <c r="D16" s="860">
        <v>2.1999999999999999E-2</v>
      </c>
      <c r="E16" s="853"/>
    </row>
    <row r="17" spans="1:5" ht="12.75" customHeight="1">
      <c r="A17" s="862" t="s">
        <v>554</v>
      </c>
      <c r="B17" s="861">
        <v>110</v>
      </c>
      <c r="C17" s="860">
        <v>4.2299999999999997E-2</v>
      </c>
      <c r="D17" s="860">
        <v>1.95E-2</v>
      </c>
      <c r="E17" s="853"/>
    </row>
    <row r="18" spans="1:5" ht="12.75" customHeight="1">
      <c r="A18" s="862" t="s">
        <v>578</v>
      </c>
      <c r="B18" s="861">
        <v>108</v>
      </c>
      <c r="C18" s="860">
        <v>1.17E-2</v>
      </c>
      <c r="D18" s="860">
        <v>1.9099999999999999E-2</v>
      </c>
      <c r="E18" s="853"/>
    </row>
    <row r="19" spans="1:5" ht="12.75" customHeight="1">
      <c r="A19" s="862" t="s">
        <v>577</v>
      </c>
      <c r="B19" s="861">
        <v>98</v>
      </c>
      <c r="C19" s="860">
        <v>7.1999999999999998E-3</v>
      </c>
      <c r="D19" s="860">
        <v>1.7399999999999999E-2</v>
      </c>
      <c r="E19" s="853"/>
    </row>
    <row r="20" spans="1:5" ht="12.75" customHeight="1">
      <c r="A20" s="862" t="s">
        <v>556</v>
      </c>
      <c r="B20" s="861">
        <v>95</v>
      </c>
      <c r="C20" s="860">
        <v>2.2000000000000001E-3</v>
      </c>
      <c r="D20" s="860">
        <v>1.6799999999999999E-2</v>
      </c>
      <c r="E20" s="853"/>
    </row>
    <row r="21" spans="1:5" ht="12.75" customHeight="1">
      <c r="A21" s="859" t="s">
        <v>561</v>
      </c>
      <c r="B21" s="858">
        <v>95</v>
      </c>
      <c r="C21" s="857">
        <v>0.10059999999999999</v>
      </c>
      <c r="D21" s="857">
        <v>1.6799999999999999E-2</v>
      </c>
      <c r="E21" s="853"/>
    </row>
    <row r="22" spans="1:5" ht="12.75" customHeight="1">
      <c r="A22" s="854"/>
      <c r="B22" s="853"/>
      <c r="C22" s="853"/>
      <c r="D22" s="853"/>
      <c r="E22" s="853"/>
    </row>
    <row r="23" spans="1:5" ht="10.5" customHeight="1">
      <c r="A23" s="856" t="s">
        <v>155</v>
      </c>
      <c r="B23" s="855"/>
      <c r="C23" s="853"/>
      <c r="D23" s="853"/>
      <c r="E23" s="853"/>
    </row>
    <row r="24" spans="1:5" ht="12.75" customHeight="1">
      <c r="A24" s="854"/>
      <c r="B24" s="853"/>
      <c r="C24" s="853"/>
      <c r="D24" s="853"/>
      <c r="E24" s="853"/>
    </row>
    <row r="25" spans="1:5" ht="12.75" customHeight="1">
      <c r="A25" s="854"/>
      <c r="B25" s="853"/>
      <c r="C25" s="853"/>
      <c r="D25" s="853"/>
      <c r="E25" s="853"/>
    </row>
  </sheetData>
  <mergeCells count="3">
    <mergeCell ref="A1:C1"/>
    <mergeCell ref="E1:F1"/>
    <mergeCell ref="A3:G3"/>
  </mergeCells>
  <hyperlinks>
    <hyperlink ref="E1:F1" location="Contents!A1" display="back to contents"/>
  </hyperlinks>
  <pageMargins left="0.70866141732283472" right="0.70866141732283472" top="0.74803149606299213" bottom="0.74803149606299213" header="0.31496062992125984" footer="0.31496062992125984"/>
  <pageSetup paperSize="9" scale="91" orientation="landscape" horizontalDpi="90" verticalDpi="9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8"/>
  <sheetViews>
    <sheetView showGridLines="0" zoomScaleNormal="100" workbookViewId="0">
      <selection sqref="A1:F1"/>
    </sheetView>
  </sheetViews>
  <sheetFormatPr defaultRowHeight="12.75" customHeight="1"/>
  <cols>
    <col min="1" max="1" width="9.140625" style="867"/>
    <col min="2" max="2" width="13.28515625" style="867" customWidth="1"/>
    <col min="3" max="3" width="9.140625" style="867"/>
    <col min="4" max="4" width="12.5703125" style="867" customWidth="1"/>
    <col min="5" max="6" width="9.140625" style="867"/>
    <col min="7" max="7" width="8.85546875" style="867" customWidth="1"/>
    <col min="8" max="16384" width="9.140625" style="867"/>
  </cols>
  <sheetData>
    <row r="1" spans="1:18" ht="18" customHeight="1">
      <c r="A1" s="1614" t="s">
        <v>576</v>
      </c>
      <c r="B1" s="1614"/>
      <c r="C1" s="1614"/>
      <c r="D1" s="1614"/>
      <c r="E1" s="1614"/>
      <c r="F1" s="1614"/>
      <c r="G1" s="851"/>
      <c r="H1" s="1554" t="s">
        <v>251</v>
      </c>
      <c r="I1" s="1554"/>
      <c r="Q1" s="323"/>
      <c r="R1" s="323"/>
    </row>
    <row r="2" spans="1:18" ht="12.75" customHeight="1">
      <c r="A2" s="851"/>
      <c r="B2" s="851"/>
      <c r="C2" s="851"/>
      <c r="D2" s="851"/>
      <c r="E2" s="851"/>
      <c r="F2" s="851"/>
      <c r="G2" s="851"/>
      <c r="H2" s="851"/>
      <c r="I2" s="851"/>
      <c r="Q2" s="323"/>
      <c r="R2" s="323"/>
    </row>
    <row r="3" spans="1:18" ht="15">
      <c r="A3" s="1620" t="s">
        <v>602</v>
      </c>
      <c r="B3" s="1620"/>
      <c r="C3" s="1620"/>
      <c r="D3" s="1620"/>
      <c r="E3" s="1620"/>
      <c r="F3" s="1620"/>
      <c r="G3" s="1620"/>
      <c r="H3" s="1620"/>
      <c r="I3" s="1620"/>
      <c r="J3" s="1620"/>
      <c r="K3" s="1620"/>
      <c r="L3" s="1620"/>
      <c r="M3" s="1620"/>
      <c r="N3" s="894"/>
      <c r="O3" s="894"/>
      <c r="P3" s="894"/>
    </row>
    <row r="4" spans="1:18" ht="15" customHeight="1">
      <c r="A4" s="893"/>
    </row>
    <row r="5" spans="1:18" s="855" customFormat="1" ht="36.75" customHeight="1">
      <c r="A5" s="892" t="s">
        <v>601</v>
      </c>
      <c r="B5" s="891" t="s">
        <v>600</v>
      </c>
      <c r="C5" s="1617" t="s">
        <v>599</v>
      </c>
      <c r="D5" s="1617"/>
      <c r="E5" s="1618" t="s">
        <v>598</v>
      </c>
      <c r="F5" s="1619"/>
      <c r="G5" s="1617" t="s">
        <v>597</v>
      </c>
      <c r="H5" s="1619"/>
    </row>
    <row r="6" spans="1:18" s="855" customFormat="1" ht="25.5">
      <c r="A6" s="890"/>
      <c r="B6" s="889"/>
      <c r="C6" s="887" t="s">
        <v>596</v>
      </c>
      <c r="D6" s="887" t="s">
        <v>595</v>
      </c>
      <c r="E6" s="888" t="s">
        <v>596</v>
      </c>
      <c r="F6" s="886" t="s">
        <v>595</v>
      </c>
      <c r="G6" s="887" t="s">
        <v>596</v>
      </c>
      <c r="H6" s="886" t="s">
        <v>595</v>
      </c>
    </row>
    <row r="7" spans="1:18" ht="12.75" customHeight="1">
      <c r="A7" s="885" t="s">
        <v>594</v>
      </c>
      <c r="B7" s="884" t="s">
        <v>592</v>
      </c>
      <c r="C7" s="881">
        <v>0.97299999999999998</v>
      </c>
      <c r="D7" s="883">
        <v>50.6</v>
      </c>
      <c r="E7" s="882">
        <v>0.03</v>
      </c>
      <c r="F7" s="880">
        <v>1.5</v>
      </c>
      <c r="G7" s="881">
        <v>2E-3</v>
      </c>
      <c r="H7" s="880">
        <v>0.1</v>
      </c>
    </row>
    <row r="8" spans="1:18" ht="12.75" customHeight="1">
      <c r="A8" s="879"/>
      <c r="B8" s="878" t="s">
        <v>591</v>
      </c>
      <c r="C8" s="875">
        <v>0.91700000000000004</v>
      </c>
      <c r="D8" s="877">
        <v>47.7</v>
      </c>
      <c r="E8" s="876">
        <v>4.3999999999999997E-2</v>
      </c>
      <c r="F8" s="874">
        <v>2.2999999999999998</v>
      </c>
      <c r="G8" s="875">
        <v>3.9E-2</v>
      </c>
      <c r="H8" s="874">
        <v>2</v>
      </c>
    </row>
    <row r="9" spans="1:18" ht="12.75" customHeight="1">
      <c r="A9" s="879"/>
      <c r="B9" s="878" t="s">
        <v>22</v>
      </c>
      <c r="C9" s="875">
        <v>0.85499999999999998</v>
      </c>
      <c r="D9" s="877">
        <v>44.5</v>
      </c>
      <c r="E9" s="876">
        <v>5.7000000000000002E-2</v>
      </c>
      <c r="F9" s="874">
        <v>3</v>
      </c>
      <c r="G9" s="875">
        <v>8.6999999999999994E-2</v>
      </c>
      <c r="H9" s="874">
        <v>4.5</v>
      </c>
    </row>
    <row r="10" spans="1:18" ht="12.75" customHeight="1">
      <c r="A10" s="879"/>
      <c r="B10" s="878" t="s">
        <v>23</v>
      </c>
      <c r="C10" s="875">
        <v>0.81100000000000005</v>
      </c>
      <c r="D10" s="877">
        <v>42.2</v>
      </c>
      <c r="E10" s="876">
        <v>8.4000000000000005E-2</v>
      </c>
      <c r="F10" s="874">
        <v>4.4000000000000004</v>
      </c>
      <c r="G10" s="875">
        <v>0.105</v>
      </c>
      <c r="H10" s="874">
        <v>5.4</v>
      </c>
    </row>
    <row r="11" spans="1:18" ht="12.75" customHeight="1">
      <c r="A11" s="873"/>
      <c r="B11" s="872" t="s">
        <v>590</v>
      </c>
      <c r="C11" s="869">
        <v>0.78200000000000003</v>
      </c>
      <c r="D11" s="871">
        <v>40.700000000000003</v>
      </c>
      <c r="E11" s="870">
        <v>0.16</v>
      </c>
      <c r="F11" s="868">
        <v>8.3000000000000007</v>
      </c>
      <c r="G11" s="869">
        <v>5.8000000000000003E-2</v>
      </c>
      <c r="H11" s="868">
        <v>3</v>
      </c>
    </row>
    <row r="12" spans="1:18" ht="12.75" customHeight="1">
      <c r="A12" s="879" t="s">
        <v>593</v>
      </c>
      <c r="B12" s="878" t="s">
        <v>592</v>
      </c>
      <c r="C12" s="875">
        <v>0.97599999999999998</v>
      </c>
      <c r="D12" s="877">
        <v>50.8</v>
      </c>
      <c r="E12" s="876">
        <v>2.7E-2</v>
      </c>
      <c r="F12" s="874">
        <v>1.4</v>
      </c>
      <c r="G12" s="875">
        <v>4.0000000000000001E-3</v>
      </c>
      <c r="H12" s="874">
        <v>0.2</v>
      </c>
    </row>
    <row r="13" spans="1:18" ht="12.75" customHeight="1">
      <c r="A13" s="879"/>
      <c r="B13" s="878" t="s">
        <v>591</v>
      </c>
      <c r="C13" s="875">
        <v>0.89500000000000002</v>
      </c>
      <c r="D13" s="877">
        <v>46.5</v>
      </c>
      <c r="E13" s="876">
        <v>6.8000000000000005E-2</v>
      </c>
      <c r="F13" s="874">
        <v>3.5</v>
      </c>
      <c r="G13" s="875">
        <v>3.6999999999999998E-2</v>
      </c>
      <c r="H13" s="874">
        <v>1.9</v>
      </c>
    </row>
    <row r="14" spans="1:18" ht="12.75" customHeight="1">
      <c r="A14" s="879"/>
      <c r="B14" s="878" t="s">
        <v>22</v>
      </c>
      <c r="C14" s="875">
        <v>0.85199999999999998</v>
      </c>
      <c r="D14" s="877">
        <v>44.3</v>
      </c>
      <c r="E14" s="876">
        <v>0.09</v>
      </c>
      <c r="F14" s="874">
        <v>4.7</v>
      </c>
      <c r="G14" s="875">
        <v>5.8000000000000003E-2</v>
      </c>
      <c r="H14" s="874">
        <v>3</v>
      </c>
    </row>
    <row r="15" spans="1:18" ht="12.75" customHeight="1">
      <c r="A15" s="879"/>
      <c r="B15" s="878" t="s">
        <v>23</v>
      </c>
      <c r="C15" s="875">
        <v>0.80600000000000005</v>
      </c>
      <c r="D15" s="877">
        <v>41.9</v>
      </c>
      <c r="E15" s="876">
        <v>0.114</v>
      </c>
      <c r="F15" s="874">
        <v>5.9</v>
      </c>
      <c r="G15" s="875">
        <v>8.1000000000000003E-2</v>
      </c>
      <c r="H15" s="874">
        <v>4.2</v>
      </c>
    </row>
    <row r="16" spans="1:18" ht="12.75" customHeight="1">
      <c r="A16" s="873"/>
      <c r="B16" s="872" t="s">
        <v>590</v>
      </c>
      <c r="C16" s="869">
        <v>0.77300000000000002</v>
      </c>
      <c r="D16" s="871">
        <v>40.200000000000003</v>
      </c>
      <c r="E16" s="870">
        <v>0.16700000000000001</v>
      </c>
      <c r="F16" s="868">
        <v>8.6999999999999993</v>
      </c>
      <c r="G16" s="869">
        <v>0.06</v>
      </c>
      <c r="H16" s="868">
        <v>3.1</v>
      </c>
    </row>
    <row r="18" spans="1:2" ht="10.5" customHeight="1">
      <c r="A18" s="1612" t="s">
        <v>155</v>
      </c>
      <c r="B18" s="1613"/>
    </row>
  </sheetData>
  <mergeCells count="7">
    <mergeCell ref="A18:B18"/>
    <mergeCell ref="C5:D5"/>
    <mergeCell ref="E5:F5"/>
    <mergeCell ref="G5:H5"/>
    <mergeCell ref="A1:F1"/>
    <mergeCell ref="A3:M3"/>
    <mergeCell ref="H1:I1"/>
  </mergeCells>
  <hyperlinks>
    <hyperlink ref="H1:I1" location="Contents!A1" display="back to contents"/>
  </hyperlinks>
  <pageMargins left="0.70866141732283472" right="0.70866141732283472" top="0.74803149606299213" bottom="0.74803149606299213" header="0.31496062992125984" footer="0.31496062992125984"/>
  <pageSetup paperSize="9" scale="77" orientation="landscape" horizontalDpi="90" verticalDpi="9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showGridLines="0" zoomScaleNormal="100" workbookViewId="0">
      <selection sqref="A1:E1"/>
    </sheetView>
  </sheetViews>
  <sheetFormatPr defaultRowHeight="12.75" customHeight="1"/>
  <cols>
    <col min="1" max="1" width="15.42578125" style="895" customWidth="1"/>
    <col min="2" max="3" width="9.140625" style="895"/>
    <col min="4" max="4" width="18.42578125" style="895" customWidth="1"/>
    <col min="5" max="16384" width="9.140625" style="895"/>
  </cols>
  <sheetData>
    <row r="1" spans="1:11" ht="18" customHeight="1">
      <c r="A1" s="1614" t="s">
        <v>576</v>
      </c>
      <c r="B1" s="1614"/>
      <c r="C1" s="1614"/>
      <c r="D1" s="1614"/>
      <c r="E1" s="1614"/>
      <c r="F1" s="851"/>
      <c r="G1" s="1554" t="s">
        <v>251</v>
      </c>
      <c r="H1" s="1554"/>
      <c r="I1" s="851"/>
      <c r="J1" s="323"/>
      <c r="K1" s="323"/>
    </row>
    <row r="2" spans="1:11" ht="12.75" customHeight="1">
      <c r="A2" s="851"/>
      <c r="B2" s="851"/>
      <c r="C2" s="851"/>
      <c r="D2" s="851"/>
      <c r="E2" s="851"/>
      <c r="F2" s="851"/>
      <c r="G2" s="851"/>
      <c r="H2" s="851"/>
      <c r="I2" s="851"/>
      <c r="J2" s="323"/>
      <c r="K2" s="323"/>
    </row>
    <row r="3" spans="1:11" ht="14.25">
      <c r="A3" s="1615" t="s">
        <v>608</v>
      </c>
      <c r="B3" s="1615"/>
      <c r="C3" s="1615"/>
      <c r="D3" s="1615"/>
      <c r="E3" s="1615"/>
      <c r="F3" s="1615"/>
      <c r="G3" s="1615"/>
      <c r="H3" s="1615"/>
      <c r="I3" s="850"/>
      <c r="J3" s="904"/>
    </row>
    <row r="4" spans="1:11" ht="15" customHeight="1"/>
    <row r="5" spans="1:11" s="900" customFormat="1" ht="25.5">
      <c r="A5" s="903"/>
      <c r="B5" s="902" t="s">
        <v>607</v>
      </c>
      <c r="C5" s="902" t="s">
        <v>606</v>
      </c>
      <c r="D5" s="901" t="s">
        <v>605</v>
      </c>
    </row>
    <row r="6" spans="1:11" ht="12.75" customHeight="1">
      <c r="A6" s="899" t="s">
        <v>604</v>
      </c>
      <c r="B6" s="898">
        <v>106657.35333333323</v>
      </c>
      <c r="C6" s="898">
        <v>77796.901685361285</v>
      </c>
      <c r="D6" s="853">
        <v>0.42176799704336726</v>
      </c>
    </row>
    <row r="7" spans="1:11" ht="12.75" customHeight="1">
      <c r="A7" s="853">
        <v>2</v>
      </c>
      <c r="B7" s="898">
        <v>90768.419999999925</v>
      </c>
      <c r="C7" s="898">
        <v>67660.573077701483</v>
      </c>
      <c r="D7" s="853">
        <v>0.42707191255401972</v>
      </c>
    </row>
    <row r="8" spans="1:11" ht="12.75" customHeight="1">
      <c r="A8" s="853">
        <v>3</v>
      </c>
      <c r="B8" s="898">
        <v>85169.689999999915</v>
      </c>
      <c r="C8" s="898">
        <v>70801.226154745891</v>
      </c>
      <c r="D8" s="853">
        <v>0.45393864382062621</v>
      </c>
    </row>
    <row r="9" spans="1:11" ht="12.75" customHeight="1">
      <c r="A9" s="853">
        <v>4</v>
      </c>
      <c r="B9" s="898">
        <v>75627.959999999934</v>
      </c>
      <c r="C9" s="898">
        <v>69647.535636156957</v>
      </c>
      <c r="D9" s="853">
        <v>0.47941695418881569</v>
      </c>
    </row>
    <row r="10" spans="1:11" ht="12.75" customHeight="1">
      <c r="A10" s="853">
        <v>5</v>
      </c>
      <c r="B10" s="898">
        <v>70143.803333333286</v>
      </c>
      <c r="C10" s="898">
        <v>64688.425273806395</v>
      </c>
      <c r="D10" s="853">
        <v>0.47976975491734175</v>
      </c>
    </row>
    <row r="11" spans="1:11" ht="12.75" customHeight="1">
      <c r="A11" s="853">
        <v>6</v>
      </c>
      <c r="B11" s="898">
        <v>63219.393333333297</v>
      </c>
      <c r="C11" s="898">
        <v>62822.912563461352</v>
      </c>
      <c r="D11" s="853">
        <v>0.49842719169944183</v>
      </c>
    </row>
    <row r="12" spans="1:11" ht="12.75" customHeight="1">
      <c r="A12" s="853">
        <v>7</v>
      </c>
      <c r="B12" s="898">
        <v>57626.283333333311</v>
      </c>
      <c r="C12" s="898">
        <v>54657.811146979213</v>
      </c>
      <c r="D12" s="853">
        <v>0.48678142171385402</v>
      </c>
    </row>
    <row r="13" spans="1:11" ht="12.75" customHeight="1">
      <c r="A13" s="853">
        <v>8</v>
      </c>
      <c r="B13" s="898">
        <v>50613.646666666602</v>
      </c>
      <c r="C13" s="898">
        <v>52829.03477717052</v>
      </c>
      <c r="D13" s="853">
        <v>0.5107082882983206</v>
      </c>
    </row>
    <row r="14" spans="1:11" ht="12.75" customHeight="1">
      <c r="A14" s="853">
        <v>9</v>
      </c>
      <c r="B14" s="898">
        <v>45770.086666666619</v>
      </c>
      <c r="C14" s="898">
        <v>50948.547439376256</v>
      </c>
      <c r="D14" s="853">
        <v>0.52677075012779806</v>
      </c>
    </row>
    <row r="15" spans="1:11" ht="12.75" customHeight="1">
      <c r="A15" s="899" t="s">
        <v>603</v>
      </c>
      <c r="B15" s="898">
        <v>39780.273333333338</v>
      </c>
      <c r="C15" s="898">
        <v>47774.146391144313</v>
      </c>
      <c r="D15" s="853">
        <v>0.545650882519504</v>
      </c>
    </row>
    <row r="16" spans="1:11" ht="12.75" customHeight="1">
      <c r="A16" s="896"/>
      <c r="B16" s="897">
        <v>685376.90999999945</v>
      </c>
      <c r="C16" s="897">
        <v>619627.11414590362</v>
      </c>
      <c r="D16" s="896"/>
    </row>
    <row r="18" spans="1:2" ht="10.5" customHeight="1">
      <c r="A18" s="1612" t="s">
        <v>155</v>
      </c>
      <c r="B18" s="1621"/>
    </row>
  </sheetData>
  <mergeCells count="4">
    <mergeCell ref="A18:B18"/>
    <mergeCell ref="A3:H3"/>
    <mergeCell ref="A1:E1"/>
    <mergeCell ref="G1:H1"/>
  </mergeCells>
  <hyperlinks>
    <hyperlink ref="G1:H1" location="Contents!A1" display="back to contents"/>
  </hyperlinks>
  <pageMargins left="0.70866141732283472" right="0.70866141732283472" top="0.74803149606299213" bottom="0.74803149606299213" header="0.31496062992125984" footer="0.31496062992125984"/>
  <pageSetup paperSize="9" orientation="landscape" horizontalDpi="90" verticalDpi="9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
  <sheetViews>
    <sheetView showGridLines="0" zoomScaleNormal="100" workbookViewId="0">
      <selection sqref="A1:D1"/>
    </sheetView>
  </sheetViews>
  <sheetFormatPr defaultRowHeight="12.75" customHeight="1"/>
  <cols>
    <col min="1" max="1" width="9.28515625" style="853" customWidth="1"/>
    <col min="2" max="2" width="15" style="853" customWidth="1"/>
    <col min="3" max="3" width="11" style="853" customWidth="1"/>
    <col min="4" max="4" width="23" style="905" customWidth="1"/>
    <col min="5" max="5" width="18.85546875" style="906" customWidth="1"/>
    <col min="6" max="6" width="18.5703125" style="853" customWidth="1"/>
    <col min="7" max="7" width="22.7109375" style="906" customWidth="1"/>
    <col min="8" max="8" width="20.28515625" style="905" customWidth="1"/>
    <col min="9" max="16384" width="9.140625" style="853"/>
  </cols>
  <sheetData>
    <row r="1" spans="1:12" ht="18" customHeight="1">
      <c r="A1" s="1614" t="s">
        <v>576</v>
      </c>
      <c r="B1" s="1614"/>
      <c r="C1" s="1614"/>
      <c r="D1" s="1614"/>
      <c r="E1" s="851"/>
      <c r="F1" s="615" t="s">
        <v>251</v>
      </c>
      <c r="K1" s="323"/>
      <c r="L1" s="323"/>
    </row>
    <row r="2" spans="1:12" ht="12.75" customHeight="1">
      <c r="A2" s="851"/>
      <c r="B2" s="851"/>
      <c r="C2" s="851"/>
      <c r="D2" s="851"/>
      <c r="E2" s="851"/>
      <c r="F2" s="851"/>
      <c r="K2" s="323"/>
      <c r="L2" s="323"/>
    </row>
    <row r="3" spans="1:12">
      <c r="A3" s="1615" t="s">
        <v>613</v>
      </c>
      <c r="B3" s="1615"/>
      <c r="C3" s="1615"/>
      <c r="D3" s="1615"/>
      <c r="E3" s="1615"/>
      <c r="F3" s="1615"/>
      <c r="G3" s="1615"/>
      <c r="H3" s="1615"/>
    </row>
    <row r="4" spans="1:12" ht="15" customHeight="1"/>
    <row r="5" spans="1:12">
      <c r="A5" s="978"/>
      <c r="B5" s="1187"/>
      <c r="C5" s="1622" t="s">
        <v>612</v>
      </c>
      <c r="D5" s="1623"/>
      <c r="E5" s="1625" t="s">
        <v>611</v>
      </c>
      <c r="F5" s="1625"/>
      <c r="G5" s="1622" t="s">
        <v>610</v>
      </c>
      <c r="H5" s="1623"/>
    </row>
    <row r="6" spans="1:12">
      <c r="A6" s="1188" t="s">
        <v>609</v>
      </c>
      <c r="B6" s="1189" t="s">
        <v>600</v>
      </c>
      <c r="C6" s="1190" t="s">
        <v>596</v>
      </c>
      <c r="D6" s="1191" t="s">
        <v>595</v>
      </c>
      <c r="E6" s="1192" t="s">
        <v>596</v>
      </c>
      <c r="F6" s="1193" t="s">
        <v>595</v>
      </c>
      <c r="G6" s="1194" t="s">
        <v>596</v>
      </c>
      <c r="H6" s="1191" t="s">
        <v>595</v>
      </c>
      <c r="I6" s="907"/>
    </row>
    <row r="7" spans="1:12" ht="12.75" customHeight="1">
      <c r="A7" s="932" t="s">
        <v>594</v>
      </c>
      <c r="B7" s="931" t="s">
        <v>591</v>
      </c>
      <c r="C7" s="928">
        <v>0.91103628720940211</v>
      </c>
      <c r="D7" s="927">
        <v>47.373886934888908</v>
      </c>
      <c r="E7" s="930">
        <v>4.2152095958682863E-2</v>
      </c>
      <c r="F7" s="929">
        <v>2.1919089898515089</v>
      </c>
      <c r="G7" s="928">
        <v>4.6811616831915051E-2</v>
      </c>
      <c r="H7" s="927">
        <v>2.4342040752595828</v>
      </c>
      <c r="I7" s="907"/>
    </row>
    <row r="8" spans="1:12" ht="12.75" customHeight="1">
      <c r="A8" s="926"/>
      <c r="B8" s="925" t="s">
        <v>22</v>
      </c>
      <c r="C8" s="922">
        <v>0.84098159919705584</v>
      </c>
      <c r="D8" s="921">
        <v>43.731043158246905</v>
      </c>
      <c r="E8" s="924">
        <v>9.714308930822256E-2</v>
      </c>
      <c r="F8" s="923">
        <v>5.051440644027573</v>
      </c>
      <c r="G8" s="922">
        <v>6.1875311494721578E-2</v>
      </c>
      <c r="H8" s="921">
        <v>3.217516197725522</v>
      </c>
      <c r="I8" s="907"/>
    </row>
    <row r="9" spans="1:12" ht="12.75" customHeight="1">
      <c r="A9" s="926"/>
      <c r="B9" s="925" t="s">
        <v>23</v>
      </c>
      <c r="C9" s="922">
        <v>0.79697732770407315</v>
      </c>
      <c r="D9" s="921">
        <v>41.442821040611804</v>
      </c>
      <c r="E9" s="924">
        <v>0.11474685765788882</v>
      </c>
      <c r="F9" s="923">
        <v>5.9668365982102189</v>
      </c>
      <c r="G9" s="922">
        <v>8.8275814638037992E-2</v>
      </c>
      <c r="H9" s="921">
        <v>4.5903423611779752</v>
      </c>
      <c r="I9" s="907"/>
    </row>
    <row r="10" spans="1:12" ht="12.75" customHeight="1">
      <c r="A10" s="920"/>
      <c r="B10" s="919" t="s">
        <v>590</v>
      </c>
      <c r="C10" s="916">
        <v>0.77599225388750803</v>
      </c>
      <c r="D10" s="915">
        <v>40.351597202150415</v>
      </c>
      <c r="E10" s="918">
        <v>6.0579340341245708E-2</v>
      </c>
      <c r="F10" s="917">
        <v>3.1501256977447767</v>
      </c>
      <c r="G10" s="916">
        <v>0.16342840577124634</v>
      </c>
      <c r="H10" s="915">
        <v>8.4982771001048096</v>
      </c>
      <c r="I10" s="907"/>
    </row>
    <row r="11" spans="1:12" ht="12.75" customHeight="1">
      <c r="A11" s="926" t="s">
        <v>593</v>
      </c>
      <c r="B11" s="925" t="s">
        <v>591</v>
      </c>
      <c r="C11" s="922">
        <v>0.89106657331232852</v>
      </c>
      <c r="D11" s="921">
        <v>46.335461812241086</v>
      </c>
      <c r="E11" s="924">
        <v>3.8982304892799607E-2</v>
      </c>
      <c r="F11" s="923">
        <v>2.0270798544255797</v>
      </c>
      <c r="G11" s="922">
        <v>6.9951121794871784E-2</v>
      </c>
      <c r="H11" s="921">
        <v>3.637458333333333</v>
      </c>
      <c r="I11" s="907"/>
    </row>
    <row r="12" spans="1:12" ht="12.75" customHeight="1">
      <c r="A12" s="926"/>
      <c r="B12" s="925" t="s">
        <v>22</v>
      </c>
      <c r="C12" s="922">
        <v>0.85771364584923915</v>
      </c>
      <c r="D12" s="921">
        <v>44.601109584160433</v>
      </c>
      <c r="E12" s="924">
        <v>4.9844373748491724E-2</v>
      </c>
      <c r="F12" s="923">
        <v>2.5919074349215698</v>
      </c>
      <c r="G12" s="922">
        <v>9.2441980402269211E-2</v>
      </c>
      <c r="H12" s="921">
        <v>4.8069829809179989</v>
      </c>
      <c r="I12" s="907"/>
    </row>
    <row r="13" spans="1:12" ht="12.75" customHeight="1">
      <c r="A13" s="926"/>
      <c r="B13" s="925" t="s">
        <v>23</v>
      </c>
      <c r="C13" s="922">
        <v>0.80006033715327329</v>
      </c>
      <c r="D13" s="921">
        <v>41.603137531970212</v>
      </c>
      <c r="E13" s="924">
        <v>9.1443883976043139E-2</v>
      </c>
      <c r="F13" s="923">
        <v>4.7550819667542434</v>
      </c>
      <c r="G13" s="922">
        <v>0.10849577887068354</v>
      </c>
      <c r="H13" s="921">
        <v>5.6417805012755444</v>
      </c>
      <c r="I13" s="907"/>
    </row>
    <row r="14" spans="1:12" ht="12.75" customHeight="1">
      <c r="A14" s="920"/>
      <c r="B14" s="919" t="s">
        <v>590</v>
      </c>
      <c r="C14" s="916">
        <v>0.78281591127412453</v>
      </c>
      <c r="D14" s="915">
        <v>40.706427386254475</v>
      </c>
      <c r="E14" s="918">
        <v>5.6507661200253183E-2</v>
      </c>
      <c r="F14" s="917">
        <v>2.9383983824131654</v>
      </c>
      <c r="G14" s="916">
        <v>0.16067642752562231</v>
      </c>
      <c r="H14" s="915">
        <v>8.3551742313323594</v>
      </c>
      <c r="I14" s="907"/>
    </row>
    <row r="16" spans="1:12" ht="10.5" customHeight="1">
      <c r="A16" s="1612" t="s">
        <v>155</v>
      </c>
      <c r="B16" s="1621"/>
    </row>
    <row r="19" spans="1:9" ht="12.75" customHeight="1">
      <c r="A19" s="914"/>
      <c r="B19" s="914"/>
      <c r="C19" s="1624"/>
      <c r="D19" s="1624"/>
      <c r="E19" s="1624"/>
      <c r="F19" s="913"/>
      <c r="G19" s="1624"/>
      <c r="H19" s="1624"/>
      <c r="I19" s="1624"/>
    </row>
    <row r="20" spans="1:9" ht="12.75" customHeight="1">
      <c r="A20" s="911"/>
      <c r="B20" s="911"/>
      <c r="C20" s="912"/>
      <c r="D20" s="912"/>
      <c r="E20" s="912"/>
      <c r="F20" s="912"/>
      <c r="G20" s="912"/>
      <c r="H20" s="912"/>
      <c r="I20" s="912"/>
    </row>
    <row r="21" spans="1:9" ht="12.75" customHeight="1">
      <c r="A21" s="911"/>
      <c r="B21" s="911"/>
      <c r="C21" s="910"/>
      <c r="D21" s="910"/>
      <c r="E21" s="910"/>
      <c r="F21" s="910"/>
      <c r="G21" s="910"/>
      <c r="H21" s="910"/>
      <c r="I21" s="910"/>
    </row>
    <row r="22" spans="1:9" ht="12.75" customHeight="1">
      <c r="A22" s="911"/>
      <c r="B22" s="911"/>
      <c r="C22" s="910"/>
      <c r="D22" s="910"/>
      <c r="E22" s="910"/>
      <c r="F22" s="910"/>
      <c r="G22" s="910"/>
      <c r="H22" s="910"/>
      <c r="I22" s="910"/>
    </row>
    <row r="23" spans="1:9" ht="12.75" customHeight="1">
      <c r="A23" s="911"/>
      <c r="B23" s="911"/>
      <c r="C23" s="911"/>
      <c r="D23" s="911"/>
      <c r="E23" s="910"/>
      <c r="F23" s="910"/>
      <c r="G23" s="910"/>
      <c r="H23" s="910"/>
      <c r="I23" s="910"/>
    </row>
    <row r="24" spans="1:9" ht="12.75" customHeight="1">
      <c r="A24" s="907"/>
      <c r="B24" s="907"/>
      <c r="C24" s="907"/>
      <c r="D24" s="908"/>
      <c r="E24" s="909"/>
      <c r="F24" s="907"/>
      <c r="G24" s="909"/>
      <c r="H24" s="908"/>
      <c r="I24" s="907"/>
    </row>
    <row r="25" spans="1:9" ht="12.75" customHeight="1">
      <c r="A25" s="907"/>
      <c r="B25" s="907"/>
      <c r="C25" s="907"/>
      <c r="D25" s="908"/>
      <c r="E25" s="909"/>
      <c r="F25" s="907"/>
      <c r="G25" s="909"/>
      <c r="H25" s="908"/>
      <c r="I25" s="907"/>
    </row>
    <row r="26" spans="1:9" ht="12.75" customHeight="1">
      <c r="A26" s="907"/>
      <c r="B26" s="907"/>
      <c r="C26" s="907"/>
      <c r="D26" s="908"/>
      <c r="E26" s="909"/>
      <c r="F26" s="907"/>
      <c r="G26" s="909"/>
      <c r="H26" s="908"/>
      <c r="I26" s="907"/>
    </row>
  </sheetData>
  <mergeCells count="8">
    <mergeCell ref="A3:H3"/>
    <mergeCell ref="A1:D1"/>
    <mergeCell ref="G5:H5"/>
    <mergeCell ref="C19:E19"/>
    <mergeCell ref="G19:I19"/>
    <mergeCell ref="A16:B16"/>
    <mergeCell ref="C5:D5"/>
    <mergeCell ref="E5:F5"/>
  </mergeCells>
  <hyperlinks>
    <hyperlink ref="F1" location="Contents!A1" display="back to contents"/>
  </hyperlinks>
  <pageMargins left="0.70866141732283472" right="0.70866141732283472" top="0.74803149606299213" bottom="0.74803149606299213" header="0.31496062992125984" footer="0.31496062992125984"/>
  <pageSetup paperSize="9" scale="78" orientation="landscape" horizontalDpi="90" verticalDpi="9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
  <sheetViews>
    <sheetView showGridLines="0" workbookViewId="0">
      <selection sqref="A1:E1"/>
    </sheetView>
  </sheetViews>
  <sheetFormatPr defaultRowHeight="12.75"/>
  <cols>
    <col min="1" max="1" width="10.5703125" style="853" customWidth="1"/>
    <col min="2" max="2" width="9.85546875" style="853" customWidth="1"/>
    <col min="3" max="3" width="12.42578125" style="853" customWidth="1"/>
    <col min="4" max="4" width="13" style="853" customWidth="1"/>
    <col min="5" max="5" width="30.140625" style="853" customWidth="1"/>
    <col min="6" max="16384" width="9.140625" style="853"/>
  </cols>
  <sheetData>
    <row r="1" spans="1:13" s="939" customFormat="1" ht="18" customHeight="1">
      <c r="A1" s="1614" t="s">
        <v>576</v>
      </c>
      <c r="B1" s="1614"/>
      <c r="C1" s="1614"/>
      <c r="D1" s="1614"/>
      <c r="E1" s="1614"/>
      <c r="F1" s="851"/>
      <c r="G1" s="1554" t="s">
        <v>251</v>
      </c>
      <c r="H1" s="1554"/>
      <c r="I1" s="851"/>
      <c r="L1" s="323"/>
      <c r="M1" s="323"/>
    </row>
    <row r="2" spans="1:13" s="939" customFormat="1" ht="12.75" customHeight="1">
      <c r="A2" s="851"/>
      <c r="B2" s="851"/>
      <c r="C2" s="851"/>
      <c r="D2" s="851"/>
      <c r="E2" s="851"/>
      <c r="F2" s="851"/>
      <c r="G2" s="851"/>
      <c r="H2" s="851"/>
      <c r="I2" s="851"/>
      <c r="L2" s="323"/>
      <c r="M2" s="323"/>
    </row>
    <row r="3" spans="1:13" s="939" customFormat="1" ht="15">
      <c r="A3" s="1616" t="s">
        <v>833</v>
      </c>
      <c r="B3" s="1616"/>
      <c r="C3" s="1616"/>
      <c r="D3" s="1616"/>
      <c r="E3" s="1616"/>
      <c r="F3" s="1616"/>
      <c r="G3" s="1616"/>
      <c r="H3" s="1616"/>
      <c r="I3" s="1616"/>
      <c r="J3" s="904"/>
    </row>
    <row r="4" spans="1:13">
      <c r="B4" s="899"/>
      <c r="C4" s="899"/>
      <c r="D4" s="899"/>
      <c r="E4" s="899"/>
    </row>
    <row r="5" spans="1:13">
      <c r="A5" s="938"/>
      <c r="B5" s="937" t="s">
        <v>618</v>
      </c>
      <c r="C5" s="937" t="s">
        <v>617</v>
      </c>
      <c r="D5" s="937" t="s">
        <v>616</v>
      </c>
      <c r="E5" s="937" t="s">
        <v>615</v>
      </c>
    </row>
    <row r="6" spans="1:13">
      <c r="A6" s="935" t="s">
        <v>594</v>
      </c>
      <c r="B6" s="936">
        <v>26072</v>
      </c>
      <c r="C6" s="936">
        <v>18429</v>
      </c>
      <c r="D6" s="936">
        <v>7643</v>
      </c>
      <c r="E6" s="935">
        <v>0.70699999999999996</v>
      </c>
    </row>
    <row r="7" spans="1:13">
      <c r="A7" s="935" t="s">
        <v>593</v>
      </c>
      <c r="B7" s="936">
        <v>18177</v>
      </c>
      <c r="C7" s="936">
        <v>12304</v>
      </c>
      <c r="D7" s="936">
        <v>5873</v>
      </c>
      <c r="E7" s="935">
        <v>0.67700000000000005</v>
      </c>
    </row>
    <row r="8" spans="1:13">
      <c r="A8" s="933" t="s">
        <v>614</v>
      </c>
      <c r="B8" s="934">
        <v>21933</v>
      </c>
      <c r="C8" s="934">
        <v>15188</v>
      </c>
      <c r="D8" s="934">
        <v>6745</v>
      </c>
      <c r="E8" s="933">
        <v>0.69199999999999995</v>
      </c>
    </row>
    <row r="9" spans="1:13">
      <c r="A9" s="907"/>
      <c r="B9" s="907"/>
      <c r="C9" s="907"/>
      <c r="D9" s="907"/>
      <c r="E9" s="907"/>
    </row>
    <row r="10" spans="1:13" ht="10.5" customHeight="1">
      <c r="A10" s="1612" t="s">
        <v>155</v>
      </c>
      <c r="B10" s="1621"/>
    </row>
  </sheetData>
  <mergeCells count="4">
    <mergeCell ref="A10:B10"/>
    <mergeCell ref="A1:E1"/>
    <mergeCell ref="G1:H1"/>
    <mergeCell ref="A3:I3"/>
  </mergeCells>
  <hyperlinks>
    <hyperlink ref="G1:H1" location="Contents!A1" display="back to contents"/>
  </hyperlinks>
  <pageMargins left="0.70866141732283472" right="0.70866141732283472" top="0.74803149606299213" bottom="0.74803149606299213" header="0.31496062992125984" footer="0.31496062992125984"/>
  <pageSetup paperSize="9" scale="88" orientation="landscape" horizontalDpi="90" verticalDpi="9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0"/>
  <sheetViews>
    <sheetView showGridLines="0" zoomScaleNormal="100" workbookViewId="0">
      <selection sqref="A1:B1"/>
    </sheetView>
  </sheetViews>
  <sheetFormatPr defaultRowHeight="12.75"/>
  <cols>
    <col min="1" max="1" width="46.7109375" style="853" customWidth="1"/>
    <col min="2" max="2" width="15.5703125" style="853" customWidth="1"/>
    <col min="3" max="3" width="16.85546875" style="853" customWidth="1"/>
    <col min="4" max="4" width="15.85546875" style="853" customWidth="1"/>
    <col min="5" max="5" width="9.140625" style="853"/>
    <col min="6" max="6" width="10.85546875" style="853" bestFit="1" customWidth="1"/>
    <col min="7" max="7" width="16.5703125" style="853" customWidth="1"/>
    <col min="8" max="9" width="9.140625" style="853"/>
    <col min="10" max="10" width="18" style="853" customWidth="1"/>
    <col min="11" max="14" width="9.140625" style="853"/>
    <col min="15" max="15" width="60.28515625" style="853" bestFit="1" customWidth="1"/>
    <col min="16" max="16384" width="9.140625" style="853"/>
  </cols>
  <sheetData>
    <row r="1" spans="1:16" ht="18" customHeight="1">
      <c r="A1" s="1614" t="s">
        <v>576</v>
      </c>
      <c r="B1" s="1614"/>
      <c r="C1" s="851"/>
      <c r="D1" s="615" t="s">
        <v>251</v>
      </c>
      <c r="E1" s="851"/>
      <c r="F1" s="851"/>
      <c r="G1" s="851"/>
      <c r="H1" s="851"/>
      <c r="I1" s="851"/>
      <c r="J1" s="323"/>
      <c r="K1" s="323"/>
    </row>
    <row r="2" spans="1:16" ht="12.75" customHeight="1">
      <c r="A2" s="851"/>
      <c r="B2" s="851"/>
      <c r="C2" s="851"/>
      <c r="D2" s="851"/>
      <c r="E2" s="851"/>
      <c r="F2" s="851"/>
      <c r="G2" s="851"/>
      <c r="H2" s="851"/>
      <c r="I2" s="851"/>
      <c r="J2" s="323"/>
      <c r="K2" s="323"/>
    </row>
    <row r="3" spans="1:16">
      <c r="A3" s="1626" t="s">
        <v>1079</v>
      </c>
      <c r="B3" s="1626"/>
      <c r="C3" s="1626"/>
      <c r="D3" s="1626"/>
      <c r="E3" s="1626"/>
      <c r="F3" s="907"/>
      <c r="G3" s="907"/>
      <c r="H3" s="907"/>
      <c r="I3" s="907"/>
      <c r="J3" s="904"/>
      <c r="O3" s="954"/>
    </row>
    <row r="4" spans="1:16" ht="15" customHeight="1">
      <c r="A4" s="955"/>
      <c r="B4" s="907"/>
      <c r="C4" s="907"/>
      <c r="D4" s="907"/>
      <c r="E4" s="907"/>
      <c r="F4" s="907"/>
      <c r="G4" s="907"/>
      <c r="H4" s="907"/>
      <c r="I4" s="907"/>
      <c r="J4" s="904"/>
      <c r="O4" s="954"/>
    </row>
    <row r="5" spans="1:16" s="907" customFormat="1">
      <c r="A5" s="953"/>
      <c r="B5" s="953" t="s">
        <v>734</v>
      </c>
      <c r="C5" s="953" t="s">
        <v>733</v>
      </c>
      <c r="D5" s="953" t="s">
        <v>732</v>
      </c>
      <c r="E5" s="896"/>
      <c r="F5" s="953" t="s">
        <v>731</v>
      </c>
      <c r="G5" s="953" t="s">
        <v>730</v>
      </c>
      <c r="J5" s="952"/>
      <c r="K5" s="952"/>
      <c r="L5" s="952"/>
      <c r="M5" s="952"/>
      <c r="O5" s="952"/>
      <c r="P5" s="952"/>
    </row>
    <row r="6" spans="1:16">
      <c r="A6" s="946" t="s">
        <v>561</v>
      </c>
      <c r="B6" s="945">
        <v>1517.5670611118464</v>
      </c>
      <c r="C6" s="945">
        <v>2434.6018288925943</v>
      </c>
      <c r="D6" s="945">
        <v>917.03476778074685</v>
      </c>
      <c r="E6" s="907"/>
      <c r="F6" s="947">
        <v>0.11100147278203325</v>
      </c>
      <c r="G6" s="947">
        <v>0.62333275326673387</v>
      </c>
      <c r="H6" s="907"/>
      <c r="I6" s="907"/>
      <c r="J6" s="854"/>
      <c r="K6" s="944"/>
      <c r="L6" s="944"/>
      <c r="M6" s="944"/>
      <c r="P6" s="944"/>
    </row>
    <row r="7" spans="1:16">
      <c r="A7" s="946" t="s">
        <v>568</v>
      </c>
      <c r="B7" s="945">
        <v>2141.689854803551</v>
      </c>
      <c r="C7" s="945">
        <v>2371.6416548708025</v>
      </c>
      <c r="D7" s="945">
        <v>229.95180006725209</v>
      </c>
      <c r="E7" s="907"/>
      <c r="F7" s="947">
        <v>0.10813091219997253</v>
      </c>
      <c r="G7" s="947">
        <v>0.90304108565685559</v>
      </c>
      <c r="H7" s="907"/>
      <c r="I7" s="907"/>
      <c r="J7" s="854"/>
      <c r="K7" s="944"/>
      <c r="L7" s="944"/>
      <c r="M7" s="944"/>
      <c r="P7" s="944"/>
    </row>
    <row r="8" spans="1:16">
      <c r="A8" s="946" t="s">
        <v>565</v>
      </c>
      <c r="B8" s="945">
        <v>1748.7308764949112</v>
      </c>
      <c r="C8" s="945">
        <v>1762.3315989598602</v>
      </c>
      <c r="D8" s="945">
        <v>13.600722464949433</v>
      </c>
      <c r="E8" s="907"/>
      <c r="F8" s="947">
        <v>8.035047073953798E-2</v>
      </c>
      <c r="G8" s="947">
        <v>0.99228254065638033</v>
      </c>
      <c r="H8" s="907"/>
      <c r="I8" s="907"/>
      <c r="J8" s="854"/>
      <c r="K8" s="944"/>
      <c r="L8" s="944"/>
      <c r="M8" s="944"/>
      <c r="P8" s="944"/>
    </row>
    <row r="9" spans="1:16">
      <c r="A9" s="946" t="s">
        <v>560</v>
      </c>
      <c r="B9" s="945">
        <v>1521.7511154078527</v>
      </c>
      <c r="C9" s="945">
        <v>1713.944203041003</v>
      </c>
      <c r="D9" s="945">
        <v>192.19308763315138</v>
      </c>
      <c r="E9" s="907"/>
      <c r="F9" s="947">
        <v>7.8144330849499538E-2</v>
      </c>
      <c r="G9" s="947">
        <v>0.88786502659062794</v>
      </c>
      <c r="H9" s="907"/>
      <c r="I9" s="907"/>
      <c r="J9" s="854"/>
      <c r="K9" s="944"/>
      <c r="L9" s="944"/>
      <c r="M9" s="944"/>
      <c r="P9" s="944"/>
    </row>
    <row r="10" spans="1:16">
      <c r="A10" s="946" t="s">
        <v>566</v>
      </c>
      <c r="B10" s="945">
        <v>0</v>
      </c>
      <c r="C10" s="945">
        <v>1279.5320635443541</v>
      </c>
      <c r="D10" s="945">
        <v>1279.5320635443541</v>
      </c>
      <c r="E10" s="907"/>
      <c r="F10" s="947">
        <v>5.8338058338624252E-2</v>
      </c>
      <c r="G10" s="947">
        <v>0</v>
      </c>
      <c r="H10" s="907"/>
      <c r="I10" s="907"/>
      <c r="J10" s="854"/>
      <c r="K10" s="944"/>
      <c r="L10" s="944"/>
      <c r="M10" s="944"/>
      <c r="P10" s="944"/>
    </row>
    <row r="11" spans="1:16">
      <c r="A11" s="946" t="s">
        <v>556</v>
      </c>
      <c r="B11" s="945">
        <v>426.17015010216033</v>
      </c>
      <c r="C11" s="945">
        <v>1202.6782473932187</v>
      </c>
      <c r="D11" s="945">
        <v>776.50809729105879</v>
      </c>
      <c r="E11" s="907"/>
      <c r="F11" s="947">
        <v>5.4834041098328325E-2</v>
      </c>
      <c r="G11" s="947">
        <v>0.35435092554960207</v>
      </c>
      <c r="H11" s="907"/>
      <c r="I11" s="907"/>
      <c r="J11" s="854"/>
      <c r="K11" s="944"/>
      <c r="L11" s="944"/>
      <c r="M11" s="944"/>
      <c r="P11" s="944"/>
    </row>
    <row r="12" spans="1:16">
      <c r="A12" s="946" t="s">
        <v>729</v>
      </c>
      <c r="B12" s="945">
        <v>1053.9640531560706</v>
      </c>
      <c r="C12" s="945">
        <v>1104.685275382194</v>
      </c>
      <c r="D12" s="945">
        <v>50.721222226123977</v>
      </c>
      <c r="E12" s="907"/>
      <c r="F12" s="947">
        <v>5.0366220493568495E-2</v>
      </c>
      <c r="G12" s="947">
        <v>0.95408536407930744</v>
      </c>
      <c r="H12" s="907"/>
      <c r="I12" s="907"/>
      <c r="J12" s="854"/>
      <c r="K12" s="944"/>
      <c r="L12" s="944"/>
      <c r="M12" s="944"/>
      <c r="P12" s="944"/>
    </row>
    <row r="13" spans="1:16">
      <c r="A13" s="946" t="s">
        <v>564</v>
      </c>
      <c r="B13" s="945">
        <v>599.82979700857959</v>
      </c>
      <c r="C13" s="945">
        <v>878.44653704331779</v>
      </c>
      <c r="D13" s="945">
        <v>278.61674003473718</v>
      </c>
      <c r="E13" s="907"/>
      <c r="F13" s="947">
        <v>4.0051255287374112E-2</v>
      </c>
      <c r="G13" s="947">
        <v>0.68283016861503198</v>
      </c>
      <c r="H13" s="907"/>
      <c r="I13" s="907"/>
      <c r="J13" s="854"/>
      <c r="K13" s="944"/>
      <c r="L13" s="944"/>
      <c r="M13" s="944"/>
      <c r="P13" s="944"/>
    </row>
    <row r="14" spans="1:16">
      <c r="A14" s="946" t="s">
        <v>559</v>
      </c>
      <c r="B14" s="945">
        <v>0</v>
      </c>
      <c r="C14" s="945">
        <v>860.67669622373376</v>
      </c>
      <c r="D14" s="945">
        <v>860.67669622373376</v>
      </c>
      <c r="E14" s="907"/>
      <c r="F14" s="947">
        <v>3.9241070032985582E-2</v>
      </c>
      <c r="G14" s="947">
        <v>0</v>
      </c>
      <c r="H14" s="907"/>
      <c r="I14" s="907"/>
      <c r="J14" s="854"/>
      <c r="K14" s="944"/>
      <c r="L14" s="944"/>
      <c r="M14" s="944"/>
      <c r="P14" s="944"/>
    </row>
    <row r="15" spans="1:16">
      <c r="A15" s="946" t="s">
        <v>553</v>
      </c>
      <c r="B15" s="945">
        <v>534.84340468312269</v>
      </c>
      <c r="C15" s="945">
        <v>548.45813309934454</v>
      </c>
      <c r="D15" s="945">
        <v>13.614728416222158</v>
      </c>
      <c r="E15" s="907"/>
      <c r="F15" s="947">
        <v>2.500600295737207E-2</v>
      </c>
      <c r="G15" s="947">
        <v>0.97517635787569634</v>
      </c>
      <c r="H15" s="907"/>
      <c r="I15" s="907"/>
      <c r="J15" s="854"/>
      <c r="K15" s="944"/>
      <c r="L15" s="944"/>
      <c r="M15" s="944"/>
      <c r="P15" s="944"/>
    </row>
    <row r="16" spans="1:16">
      <c r="A16" s="946" t="s">
        <v>557</v>
      </c>
      <c r="B16" s="945">
        <v>305.3213869561028</v>
      </c>
      <c r="C16" s="945">
        <v>523.25133804904681</v>
      </c>
      <c r="D16" s="945">
        <v>217.92995109294435</v>
      </c>
      <c r="E16" s="907"/>
      <c r="F16" s="947">
        <v>2.3856742597220853E-2</v>
      </c>
      <c r="G16" s="947">
        <v>0.5835080863710731</v>
      </c>
      <c r="H16" s="907"/>
      <c r="I16" s="907"/>
      <c r="J16" s="854"/>
      <c r="K16" s="944"/>
      <c r="L16" s="944"/>
      <c r="M16" s="944"/>
      <c r="P16" s="944"/>
    </row>
    <row r="17" spans="1:16">
      <c r="A17" s="946" t="s">
        <v>551</v>
      </c>
      <c r="B17" s="945">
        <v>506.21069428633569</v>
      </c>
      <c r="C17" s="945">
        <v>515.53157883525921</v>
      </c>
      <c r="D17" s="945">
        <v>9.3208845489237007</v>
      </c>
      <c r="E17" s="907"/>
      <c r="F17" s="947">
        <v>2.3504773485851678E-2</v>
      </c>
      <c r="G17" s="947">
        <v>0.98191985722779151</v>
      </c>
      <c r="H17" s="907"/>
      <c r="I17" s="907"/>
      <c r="J17" s="854"/>
      <c r="K17" s="944"/>
      <c r="L17" s="944"/>
      <c r="M17" s="944"/>
      <c r="P17" s="944"/>
    </row>
    <row r="18" spans="1:16">
      <c r="A18" s="946" t="s">
        <v>567</v>
      </c>
      <c r="B18" s="945">
        <v>0</v>
      </c>
      <c r="C18" s="945">
        <v>432.07251997064299</v>
      </c>
      <c r="D18" s="945">
        <v>432.07251997064299</v>
      </c>
      <c r="E18" s="907"/>
      <c r="F18" s="947">
        <v>1.9699601592430126E-2</v>
      </c>
      <c r="G18" s="947">
        <v>0</v>
      </c>
      <c r="H18" s="907"/>
      <c r="I18" s="907"/>
      <c r="J18" s="854"/>
      <c r="K18" s="944"/>
      <c r="L18" s="944"/>
      <c r="M18" s="944"/>
      <c r="P18" s="944"/>
    </row>
    <row r="19" spans="1:16">
      <c r="A19" s="946" t="s">
        <v>728</v>
      </c>
      <c r="B19" s="945">
        <v>18.325855800044707</v>
      </c>
      <c r="C19" s="945">
        <v>425.0744150806832</v>
      </c>
      <c r="D19" s="945">
        <v>406.74855928063857</v>
      </c>
      <c r="E19" s="907"/>
      <c r="F19" s="947">
        <v>1.9380535065719257E-2</v>
      </c>
      <c r="G19" s="947">
        <v>4.3112112020588872E-2</v>
      </c>
      <c r="H19" s="907"/>
      <c r="I19" s="907"/>
      <c r="J19" s="854"/>
      <c r="K19" s="944"/>
      <c r="L19" s="944"/>
      <c r="M19" s="944"/>
      <c r="P19" s="944"/>
    </row>
    <row r="20" spans="1:16">
      <c r="A20" s="946" t="s">
        <v>727</v>
      </c>
      <c r="B20" s="945">
        <v>125.17599914710985</v>
      </c>
      <c r="C20" s="945">
        <v>352.94877927205602</v>
      </c>
      <c r="D20" s="945">
        <v>227.77278012494654</v>
      </c>
      <c r="E20" s="907"/>
      <c r="F20" s="947">
        <v>1.6092091056071973E-2</v>
      </c>
      <c r="G20" s="947">
        <v>0.35465769113943613</v>
      </c>
      <c r="H20" s="907"/>
      <c r="I20" s="907"/>
      <c r="J20" s="854"/>
      <c r="K20" s="944"/>
      <c r="L20" s="944"/>
      <c r="M20" s="944"/>
      <c r="P20" s="944"/>
    </row>
    <row r="21" spans="1:16">
      <c r="A21" s="946" t="s">
        <v>563</v>
      </c>
      <c r="B21" s="945">
        <v>271.92064975511806</v>
      </c>
      <c r="C21" s="945">
        <v>345.66884794845106</v>
      </c>
      <c r="D21" s="945">
        <v>73.7481981933323</v>
      </c>
      <c r="E21" s="907"/>
      <c r="F21" s="947">
        <v>1.5760175139028665E-2</v>
      </c>
      <c r="G21" s="907"/>
      <c r="H21" s="907"/>
      <c r="I21" s="907"/>
      <c r="J21" s="854"/>
      <c r="K21" s="944"/>
      <c r="L21" s="944"/>
      <c r="M21" s="944"/>
      <c r="P21" s="944"/>
    </row>
    <row r="22" spans="1:16">
      <c r="A22" s="946" t="s">
        <v>548</v>
      </c>
      <c r="B22" s="945">
        <v>217.41941889043804</v>
      </c>
      <c r="C22" s="945">
        <v>283.81357387696789</v>
      </c>
      <c r="D22" s="945">
        <v>66.39415498652933</v>
      </c>
      <c r="E22" s="907"/>
      <c r="F22" s="947">
        <v>1.293999056519466E-2</v>
      </c>
      <c r="G22" s="907"/>
      <c r="H22" s="907"/>
      <c r="I22" s="907"/>
      <c r="J22" s="854"/>
      <c r="K22" s="944"/>
      <c r="L22" s="944"/>
      <c r="M22" s="944"/>
      <c r="P22" s="944"/>
    </row>
    <row r="23" spans="1:16">
      <c r="A23" s="946" t="s">
        <v>544</v>
      </c>
      <c r="B23" s="945">
        <v>94.333778241758267</v>
      </c>
      <c r="C23" s="945">
        <v>201.42325936682423</v>
      </c>
      <c r="D23" s="945">
        <v>107.08948112506604</v>
      </c>
      <c r="E23" s="907"/>
      <c r="F23" s="947">
        <v>9.1835462279451566E-3</v>
      </c>
      <c r="G23" s="907"/>
      <c r="H23" s="907"/>
      <c r="I23" s="907"/>
      <c r="J23" s="854"/>
      <c r="K23" s="944"/>
      <c r="L23" s="944"/>
      <c r="M23" s="944"/>
      <c r="P23" s="944"/>
    </row>
    <row r="24" spans="1:16">
      <c r="A24" s="946" t="s">
        <v>579</v>
      </c>
      <c r="B24" s="945">
        <v>133.91540830277654</v>
      </c>
      <c r="C24" s="945">
        <v>195.78100563362375</v>
      </c>
      <c r="D24" s="945">
        <v>61.865597330847045</v>
      </c>
      <c r="E24" s="907"/>
      <c r="F24" s="947">
        <v>8.926297397042874E-3</v>
      </c>
      <c r="G24" s="907"/>
      <c r="H24" s="907"/>
      <c r="I24" s="907"/>
      <c r="J24" s="854"/>
      <c r="K24" s="944"/>
      <c r="L24" s="944"/>
      <c r="M24" s="944"/>
      <c r="P24" s="944"/>
    </row>
    <row r="25" spans="1:16">
      <c r="A25" s="946" t="s">
        <v>583</v>
      </c>
      <c r="B25" s="945">
        <v>193.29960183499176</v>
      </c>
      <c r="C25" s="945">
        <v>194.58154887132974</v>
      </c>
      <c r="D25" s="945">
        <v>1.2819470363374801</v>
      </c>
      <c r="E25" s="907"/>
      <c r="F25" s="947">
        <v>8.8716102340033378E-3</v>
      </c>
      <c r="G25" s="907"/>
      <c r="H25" s="907"/>
      <c r="I25" s="907"/>
      <c r="J25" s="854"/>
      <c r="K25" s="944"/>
      <c r="L25" s="944"/>
      <c r="M25" s="944"/>
      <c r="P25" s="944"/>
    </row>
    <row r="26" spans="1:16">
      <c r="A26" s="946" t="s">
        <v>554</v>
      </c>
      <c r="B26" s="945">
        <v>178.90118578589178</v>
      </c>
      <c r="C26" s="945">
        <v>191.68990390344854</v>
      </c>
      <c r="D26" s="945">
        <v>12.788718117556321</v>
      </c>
      <c r="E26" s="907"/>
      <c r="F26" s="947">
        <v>8.7397706673077152E-3</v>
      </c>
      <c r="G26" s="907"/>
      <c r="H26" s="907"/>
      <c r="I26" s="907"/>
      <c r="J26" s="854"/>
      <c r="K26" s="944"/>
      <c r="L26" s="944"/>
      <c r="M26" s="944"/>
    </row>
    <row r="27" spans="1:16">
      <c r="A27" s="946" t="s">
        <v>545</v>
      </c>
      <c r="B27" s="945">
        <v>128.89010291909909</v>
      </c>
      <c r="C27" s="945">
        <v>175.65186076449604</v>
      </c>
      <c r="D27" s="945">
        <v>46.761757845397021</v>
      </c>
      <c r="E27" s="907"/>
      <c r="F27" s="947">
        <v>8.0085437422974456E-3</v>
      </c>
      <c r="G27" s="907"/>
      <c r="H27" s="907"/>
      <c r="I27" s="907"/>
      <c r="J27" s="854"/>
      <c r="K27" s="944"/>
      <c r="L27" s="944"/>
      <c r="M27" s="944"/>
    </row>
    <row r="28" spans="1:16">
      <c r="A28" s="946" t="s">
        <v>726</v>
      </c>
      <c r="B28" s="945">
        <v>158.32204854013335</v>
      </c>
      <c r="C28" s="945">
        <v>159.22536371373158</v>
      </c>
      <c r="D28" s="945">
        <v>0.90331517359795088</v>
      </c>
      <c r="E28" s="907"/>
      <c r="F28" s="947">
        <v>7.2596059309289395E-3</v>
      </c>
      <c r="G28" s="907"/>
      <c r="H28" s="907"/>
      <c r="I28" s="907"/>
      <c r="J28" s="854"/>
      <c r="K28" s="944"/>
      <c r="L28" s="944"/>
      <c r="M28" s="944"/>
    </row>
    <row r="29" spans="1:16">
      <c r="A29" s="946" t="s">
        <v>725</v>
      </c>
      <c r="B29" s="945">
        <v>81.232975025636776</v>
      </c>
      <c r="C29" s="945">
        <v>156.42449978929309</v>
      </c>
      <c r="D29" s="945">
        <v>75.191524763656361</v>
      </c>
      <c r="E29" s="907"/>
      <c r="F29" s="947">
        <v>7.1319053693894149E-3</v>
      </c>
      <c r="G29" s="907"/>
      <c r="H29" s="907"/>
      <c r="I29" s="907"/>
      <c r="J29" s="854"/>
      <c r="K29" s="944"/>
      <c r="L29" s="944"/>
      <c r="M29" s="944"/>
    </row>
    <row r="30" spans="1:16">
      <c r="A30" s="951" t="s">
        <v>724</v>
      </c>
      <c r="B30" s="950">
        <v>96.116347182175659</v>
      </c>
      <c r="C30" s="950">
        <v>133.98825061370272</v>
      </c>
      <c r="D30" s="950">
        <v>37.871903431527144</v>
      </c>
      <c r="E30" s="948"/>
      <c r="F30" s="949">
        <v>6.1089632715729423E-3</v>
      </c>
      <c r="G30" s="948"/>
      <c r="H30" s="907"/>
      <c r="I30" s="907"/>
      <c r="J30" s="854"/>
      <c r="K30" s="944"/>
      <c r="L30" s="944"/>
      <c r="M30" s="944"/>
    </row>
    <row r="31" spans="1:16" hidden="1">
      <c r="A31" s="946" t="s">
        <v>723</v>
      </c>
      <c r="B31" s="945">
        <v>76.177713628617994</v>
      </c>
      <c r="C31" s="945">
        <v>132.435171220325</v>
      </c>
      <c r="D31" s="945">
        <v>56.257457591706967</v>
      </c>
      <c r="E31" s="907"/>
      <c r="F31" s="947">
        <v>6.0381532943658001E-3</v>
      </c>
      <c r="G31" s="907"/>
      <c r="H31" s="907"/>
      <c r="I31" s="907"/>
      <c r="J31" s="854"/>
      <c r="K31" s="944"/>
      <c r="L31" s="944"/>
      <c r="M31" s="944"/>
    </row>
    <row r="32" spans="1:16" hidden="1">
      <c r="A32" s="946" t="s">
        <v>722</v>
      </c>
      <c r="B32" s="945">
        <v>131.05028747631053</v>
      </c>
      <c r="C32" s="945">
        <v>131.9604170020375</v>
      </c>
      <c r="D32" s="945">
        <v>0.91012952572678785</v>
      </c>
      <c r="E32" s="907"/>
      <c r="F32" s="947">
        <v>6.0165076943280446E-3</v>
      </c>
      <c r="G32" s="907"/>
      <c r="H32" s="907"/>
      <c r="I32" s="907"/>
      <c r="J32" s="854"/>
      <c r="K32" s="944"/>
      <c r="L32" s="944"/>
      <c r="M32" s="944"/>
    </row>
    <row r="33" spans="1:13" hidden="1">
      <c r="A33" s="946" t="s">
        <v>721</v>
      </c>
      <c r="B33" s="945">
        <v>83.015567850638575</v>
      </c>
      <c r="C33" s="945">
        <v>128.42232774850541</v>
      </c>
      <c r="D33" s="945">
        <v>45.40675989786665</v>
      </c>
      <c r="E33" s="907"/>
      <c r="F33" s="947">
        <v>5.8551946149917877E-3</v>
      </c>
      <c r="G33" s="907"/>
      <c r="H33" s="907"/>
      <c r="I33" s="907"/>
      <c r="J33" s="854"/>
      <c r="K33" s="944"/>
      <c r="L33" s="944"/>
      <c r="M33" s="944"/>
    </row>
    <row r="34" spans="1:13" hidden="1">
      <c r="A34" s="946" t="s">
        <v>720</v>
      </c>
      <c r="B34" s="945">
        <v>126.50723699550545</v>
      </c>
      <c r="C34" s="945">
        <v>126.62806865823457</v>
      </c>
      <c r="D34" s="945">
        <v>0.12083166272945667</v>
      </c>
      <c r="E34" s="907"/>
      <c r="F34" s="947">
        <v>5.7733884653335468E-3</v>
      </c>
      <c r="G34" s="907"/>
      <c r="H34" s="907"/>
      <c r="I34" s="907"/>
      <c r="J34" s="854"/>
      <c r="K34" s="944"/>
      <c r="L34" s="944"/>
      <c r="M34" s="944"/>
    </row>
    <row r="35" spans="1:13" hidden="1">
      <c r="A35" s="946" t="s">
        <v>719</v>
      </c>
      <c r="B35" s="945">
        <v>118.58200000261438</v>
      </c>
      <c r="C35" s="945">
        <v>119.05961840006006</v>
      </c>
      <c r="D35" s="945">
        <v>0.47761839744568951</v>
      </c>
      <c r="E35" s="907"/>
      <c r="F35" s="947">
        <v>5.4283180249169874E-3</v>
      </c>
      <c r="G35" s="907"/>
      <c r="H35" s="907"/>
      <c r="I35" s="907"/>
      <c r="J35" s="854"/>
      <c r="K35" s="944"/>
      <c r="L35" s="944"/>
      <c r="M35" s="944"/>
    </row>
    <row r="36" spans="1:13" hidden="1">
      <c r="A36" s="946" t="s">
        <v>718</v>
      </c>
      <c r="B36" s="945">
        <v>81.661262669025604</v>
      </c>
      <c r="C36" s="945">
        <v>115.97216059848567</v>
      </c>
      <c r="D36" s="945">
        <v>34.310897929460161</v>
      </c>
      <c r="E36" s="907"/>
      <c r="F36" s="947">
        <v>5.2875507096788229E-3</v>
      </c>
      <c r="G36" s="907"/>
      <c r="H36" s="907"/>
      <c r="I36" s="907"/>
      <c r="J36" s="854"/>
      <c r="K36" s="944"/>
      <c r="L36" s="944"/>
      <c r="M36" s="944"/>
    </row>
    <row r="37" spans="1:13" hidden="1">
      <c r="A37" s="946" t="s">
        <v>717</v>
      </c>
      <c r="B37" s="945">
        <v>108.64220352200209</v>
      </c>
      <c r="C37" s="945">
        <v>110.16172802777443</v>
      </c>
      <c r="D37" s="945">
        <v>1.5195245057725635</v>
      </c>
      <c r="E37" s="907"/>
      <c r="F37" s="947">
        <v>5.022634054644922E-3</v>
      </c>
      <c r="G37" s="907"/>
      <c r="H37" s="907"/>
      <c r="I37" s="907"/>
      <c r="J37" s="854"/>
      <c r="K37" s="944"/>
      <c r="L37" s="944"/>
      <c r="M37" s="944"/>
    </row>
    <row r="38" spans="1:13" hidden="1">
      <c r="A38" s="946" t="s">
        <v>716</v>
      </c>
      <c r="B38" s="945">
        <v>108.38590824902423</v>
      </c>
      <c r="C38" s="945">
        <v>109.68400640602044</v>
      </c>
      <c r="D38" s="945">
        <v>1.2980981569964165</v>
      </c>
      <c r="E38" s="907"/>
      <c r="F38" s="947">
        <v>5.0008531609623463E-3</v>
      </c>
      <c r="G38" s="907"/>
      <c r="H38" s="907"/>
      <c r="I38" s="907"/>
      <c r="J38" s="854"/>
      <c r="K38" s="944"/>
      <c r="L38" s="944"/>
      <c r="M38" s="944"/>
    </row>
    <row r="39" spans="1:13" hidden="1">
      <c r="A39" s="946" t="s">
        <v>715</v>
      </c>
      <c r="B39" s="945">
        <v>95.089397183245666</v>
      </c>
      <c r="C39" s="945">
        <v>107.36081837765148</v>
      </c>
      <c r="D39" s="945">
        <v>12.271421194405978</v>
      </c>
      <c r="E39" s="907"/>
      <c r="F39" s="947">
        <v>4.8949314083216525E-3</v>
      </c>
      <c r="G39" s="907"/>
      <c r="H39" s="907"/>
      <c r="I39" s="907"/>
      <c r="J39" s="854"/>
      <c r="K39" s="944"/>
      <c r="L39" s="944"/>
      <c r="M39" s="944"/>
    </row>
    <row r="40" spans="1:13" hidden="1">
      <c r="A40" s="946" t="s">
        <v>714</v>
      </c>
      <c r="B40" s="945">
        <v>103.08315788818207</v>
      </c>
      <c r="C40" s="945">
        <v>104.5614776999342</v>
      </c>
      <c r="D40" s="945">
        <v>1.478319811752167</v>
      </c>
      <c r="E40" s="907"/>
      <c r="F40" s="947">
        <v>4.7673002965900827E-3</v>
      </c>
      <c r="G40" s="907"/>
      <c r="H40" s="907"/>
      <c r="I40" s="907"/>
      <c r="J40" s="854"/>
      <c r="K40" s="944"/>
      <c r="L40" s="944"/>
      <c r="M40" s="944"/>
    </row>
    <row r="41" spans="1:13" hidden="1">
      <c r="A41" s="946" t="s">
        <v>713</v>
      </c>
      <c r="B41" s="945">
        <v>81.621458380815568</v>
      </c>
      <c r="C41" s="945">
        <v>89.243217507352171</v>
      </c>
      <c r="D41" s="945">
        <v>7.6217591265361886</v>
      </c>
      <c r="E41" s="907"/>
      <c r="F41" s="947">
        <v>4.068890634009479E-3</v>
      </c>
      <c r="G41" s="907"/>
      <c r="H41" s="907"/>
      <c r="I41" s="907"/>
      <c r="J41" s="854"/>
      <c r="K41" s="944"/>
      <c r="L41" s="944"/>
      <c r="M41" s="944"/>
    </row>
    <row r="42" spans="1:13" hidden="1">
      <c r="A42" s="946" t="s">
        <v>712</v>
      </c>
      <c r="B42" s="945">
        <v>87.975196286427519</v>
      </c>
      <c r="C42" s="945">
        <v>89.162507059580875</v>
      </c>
      <c r="D42" s="945">
        <v>1.1873107731533894</v>
      </c>
      <c r="E42" s="907"/>
      <c r="F42" s="947">
        <v>4.0652107802998539E-3</v>
      </c>
      <c r="G42" s="907"/>
      <c r="H42" s="907"/>
      <c r="I42" s="907"/>
      <c r="J42" s="854"/>
      <c r="K42" s="944"/>
      <c r="L42" s="944"/>
      <c r="M42" s="944"/>
    </row>
    <row r="43" spans="1:13" hidden="1">
      <c r="A43" s="946" t="s">
        <v>711</v>
      </c>
      <c r="B43" s="945">
        <v>86.7418115773647</v>
      </c>
      <c r="C43" s="945">
        <v>89.115113855668014</v>
      </c>
      <c r="D43" s="945">
        <v>2.3733022783033606</v>
      </c>
      <c r="E43" s="907"/>
      <c r="F43" s="947">
        <v>4.0630499688801974E-3</v>
      </c>
      <c r="G43" s="907"/>
      <c r="H43" s="907"/>
      <c r="I43" s="907"/>
      <c r="J43" s="854"/>
      <c r="K43" s="944"/>
      <c r="L43" s="944"/>
      <c r="M43" s="944"/>
    </row>
    <row r="44" spans="1:13" hidden="1">
      <c r="A44" s="946" t="s">
        <v>710</v>
      </c>
      <c r="B44" s="945">
        <v>87.747713345010126</v>
      </c>
      <c r="C44" s="945">
        <v>88.978637997873236</v>
      </c>
      <c r="D44" s="945">
        <v>1.2309246528631494</v>
      </c>
      <c r="E44" s="907"/>
      <c r="F44" s="947">
        <v>4.0568275874481984E-3</v>
      </c>
      <c r="G44" s="907"/>
      <c r="H44" s="907"/>
      <c r="I44" s="907"/>
      <c r="J44" s="854"/>
      <c r="K44" s="944"/>
      <c r="L44" s="944"/>
      <c r="M44" s="944"/>
    </row>
    <row r="45" spans="1:13" hidden="1">
      <c r="A45" s="946" t="s">
        <v>709</v>
      </c>
      <c r="B45" s="945">
        <v>85.74533532508805</v>
      </c>
      <c r="C45" s="945">
        <v>87.469256700809197</v>
      </c>
      <c r="D45" s="945">
        <v>1.7239213757211445</v>
      </c>
      <c r="E45" s="907"/>
      <c r="F45" s="947">
        <v>3.988009949600628E-3</v>
      </c>
      <c r="G45" s="907"/>
      <c r="H45" s="907"/>
      <c r="I45" s="907"/>
      <c r="J45" s="854"/>
      <c r="K45" s="944"/>
      <c r="L45" s="944"/>
      <c r="M45" s="944"/>
    </row>
    <row r="46" spans="1:13" hidden="1">
      <c r="A46" s="946" t="s">
        <v>708</v>
      </c>
      <c r="B46" s="945">
        <v>85.452334722076415</v>
      </c>
      <c r="C46" s="945">
        <v>87.170162885969432</v>
      </c>
      <c r="D46" s="945">
        <v>1.7178281638930946</v>
      </c>
      <c r="E46" s="907"/>
      <c r="F46" s="947">
        <v>3.974373282794084E-3</v>
      </c>
      <c r="G46" s="907"/>
      <c r="H46" s="907"/>
      <c r="I46" s="907"/>
      <c r="J46" s="854"/>
      <c r="K46" s="944"/>
      <c r="L46" s="944"/>
      <c r="M46" s="944"/>
    </row>
    <row r="47" spans="1:13" hidden="1">
      <c r="A47" s="946" t="s">
        <v>707</v>
      </c>
      <c r="B47" s="945">
        <v>80.047908745344401</v>
      </c>
      <c r="C47" s="945">
        <v>85.143101819909276</v>
      </c>
      <c r="D47" s="945">
        <v>5.0951930745649374</v>
      </c>
      <c r="E47" s="907"/>
      <c r="F47" s="947">
        <v>3.8819529284340685E-3</v>
      </c>
      <c r="G47" s="907"/>
      <c r="H47" s="907"/>
      <c r="I47" s="907"/>
      <c r="J47" s="854"/>
      <c r="K47" s="944"/>
      <c r="L47" s="944"/>
      <c r="M47" s="944"/>
    </row>
    <row r="48" spans="1:13" hidden="1">
      <c r="A48" s="946" t="s">
        <v>706</v>
      </c>
      <c r="B48" s="945">
        <v>78.050826093423524</v>
      </c>
      <c r="C48" s="945">
        <v>82.944758080603975</v>
      </c>
      <c r="D48" s="945">
        <v>4.8939319871804754</v>
      </c>
      <c r="E48" s="907"/>
      <c r="F48" s="907"/>
      <c r="G48" s="907"/>
      <c r="H48" s="907"/>
      <c r="I48" s="907"/>
      <c r="J48" s="854"/>
      <c r="K48" s="944"/>
      <c r="L48" s="944"/>
      <c r="M48" s="944"/>
    </row>
    <row r="49" spans="1:13" hidden="1">
      <c r="A49" s="946" t="s">
        <v>705</v>
      </c>
      <c r="B49" s="945">
        <v>78.546216401396848</v>
      </c>
      <c r="C49" s="945">
        <v>82.914464870161922</v>
      </c>
      <c r="D49" s="945">
        <v>4.368248468764814</v>
      </c>
      <c r="E49" s="907"/>
      <c r="F49" s="907"/>
      <c r="G49" s="907"/>
      <c r="H49" s="907"/>
      <c r="I49" s="907"/>
      <c r="J49" s="854"/>
      <c r="K49" s="944"/>
      <c r="L49" s="944"/>
      <c r="M49" s="944"/>
    </row>
    <row r="50" spans="1:13" hidden="1">
      <c r="A50" s="946" t="s">
        <v>704</v>
      </c>
      <c r="B50" s="945">
        <v>0</v>
      </c>
      <c r="C50" s="945">
        <v>82.705630892118592</v>
      </c>
      <c r="D50" s="945">
        <v>82.705630892118592</v>
      </c>
      <c r="E50" s="907"/>
      <c r="F50" s="907"/>
      <c r="G50" s="907"/>
      <c r="H50" s="907"/>
      <c r="I50" s="907"/>
      <c r="J50" s="854"/>
      <c r="K50" s="944"/>
      <c r="L50" s="944"/>
      <c r="M50" s="944"/>
    </row>
    <row r="51" spans="1:13" hidden="1">
      <c r="A51" s="946" t="s">
        <v>703</v>
      </c>
      <c r="B51" s="945">
        <v>0</v>
      </c>
      <c r="C51" s="945">
        <v>82.251083549718217</v>
      </c>
      <c r="D51" s="945">
        <v>82.251083549718217</v>
      </c>
      <c r="E51" s="907"/>
      <c r="F51" s="907"/>
      <c r="G51" s="907"/>
      <c r="H51" s="907"/>
      <c r="I51" s="907"/>
      <c r="J51" s="854"/>
      <c r="K51" s="944"/>
      <c r="L51" s="944"/>
      <c r="M51" s="944"/>
    </row>
    <row r="52" spans="1:13" hidden="1">
      <c r="A52" s="946" t="s">
        <v>702</v>
      </c>
      <c r="B52" s="945">
        <v>56.85818675183431</v>
      </c>
      <c r="C52" s="945">
        <v>78.785905990063767</v>
      </c>
      <c r="D52" s="945">
        <v>21.927719238229418</v>
      </c>
      <c r="E52" s="907"/>
      <c r="F52" s="907"/>
      <c r="G52" s="907"/>
      <c r="H52" s="907"/>
      <c r="I52" s="907"/>
      <c r="J52" s="854"/>
      <c r="K52" s="944"/>
      <c r="L52" s="944"/>
      <c r="M52" s="944"/>
    </row>
    <row r="53" spans="1:13" hidden="1">
      <c r="A53" s="946" t="s">
        <v>701</v>
      </c>
      <c r="B53" s="945">
        <v>114.47871921077979</v>
      </c>
      <c r="C53" s="945">
        <v>76.41054405235468</v>
      </c>
      <c r="D53" s="945">
        <v>-38.068175158425113</v>
      </c>
      <c r="E53" s="907"/>
      <c r="F53" s="907"/>
      <c r="G53" s="907"/>
      <c r="H53" s="907"/>
      <c r="I53" s="907"/>
      <c r="J53" s="854"/>
      <c r="K53" s="944"/>
      <c r="L53" s="944"/>
      <c r="M53" s="944"/>
    </row>
    <row r="54" spans="1:13" hidden="1">
      <c r="A54" s="946" t="s">
        <v>700</v>
      </c>
      <c r="B54" s="945">
        <v>69.889443524319518</v>
      </c>
      <c r="C54" s="945">
        <v>72.652312046985486</v>
      </c>
      <c r="D54" s="945">
        <v>2.762868522666043</v>
      </c>
      <c r="E54" s="907"/>
      <c r="F54" s="907"/>
      <c r="G54" s="907"/>
      <c r="H54" s="907"/>
      <c r="I54" s="907"/>
      <c r="J54" s="854"/>
      <c r="K54" s="944"/>
      <c r="L54" s="944"/>
      <c r="M54" s="944"/>
    </row>
    <row r="55" spans="1:13" hidden="1">
      <c r="A55" s="946" t="s">
        <v>699</v>
      </c>
      <c r="B55" s="945">
        <v>70.042584030724129</v>
      </c>
      <c r="C55" s="945">
        <v>70.063911202248448</v>
      </c>
      <c r="D55" s="945">
        <v>2.1327171524450291E-2</v>
      </c>
      <c r="E55" s="907"/>
      <c r="F55" s="907"/>
      <c r="G55" s="907"/>
      <c r="H55" s="907"/>
      <c r="I55" s="907"/>
      <c r="J55" s="854"/>
      <c r="K55" s="944"/>
      <c r="L55" s="944"/>
      <c r="M55" s="944"/>
    </row>
    <row r="56" spans="1:13" hidden="1">
      <c r="A56" s="946" t="s">
        <v>698</v>
      </c>
      <c r="B56" s="945">
        <v>69.338624182233758</v>
      </c>
      <c r="C56" s="945">
        <v>69.351112912692656</v>
      </c>
      <c r="D56" s="945">
        <v>1.24887304587204E-2</v>
      </c>
      <c r="E56" s="907"/>
      <c r="F56" s="907"/>
      <c r="G56" s="907"/>
      <c r="H56" s="907"/>
      <c r="I56" s="907"/>
      <c r="J56" s="854"/>
      <c r="K56" s="944"/>
      <c r="L56" s="944"/>
      <c r="M56" s="944"/>
    </row>
    <row r="57" spans="1:13" hidden="1">
      <c r="A57" s="946" t="s">
        <v>697</v>
      </c>
      <c r="B57" s="945">
        <v>66.492364291226579</v>
      </c>
      <c r="C57" s="945">
        <v>67.462726086388656</v>
      </c>
      <c r="D57" s="945">
        <v>0.9703617951620388</v>
      </c>
      <c r="E57" s="907"/>
      <c r="F57" s="907"/>
      <c r="G57" s="907"/>
      <c r="H57" s="907"/>
      <c r="I57" s="907"/>
      <c r="J57" s="854"/>
      <c r="K57" s="944"/>
      <c r="L57" s="944"/>
      <c r="M57" s="944"/>
    </row>
    <row r="58" spans="1:13" hidden="1">
      <c r="A58" s="946" t="s">
        <v>696</v>
      </c>
      <c r="B58" s="945">
        <v>0</v>
      </c>
      <c r="C58" s="945">
        <v>65.036624595840379</v>
      </c>
      <c r="D58" s="945">
        <v>65.036624595840379</v>
      </c>
      <c r="E58" s="907"/>
      <c r="F58" s="907"/>
      <c r="G58" s="907"/>
      <c r="H58" s="907"/>
      <c r="I58" s="907"/>
      <c r="J58" s="854"/>
      <c r="K58" s="944"/>
      <c r="L58" s="944"/>
      <c r="M58" s="944"/>
    </row>
    <row r="59" spans="1:13" hidden="1">
      <c r="A59" s="946" t="s">
        <v>695</v>
      </c>
      <c r="B59" s="945">
        <v>56.76525355810103</v>
      </c>
      <c r="C59" s="945">
        <v>61.696194599610024</v>
      </c>
      <c r="D59" s="945">
        <v>4.9309410415086008</v>
      </c>
      <c r="E59" s="907"/>
      <c r="F59" s="907"/>
      <c r="G59" s="907"/>
      <c r="H59" s="907"/>
      <c r="I59" s="907"/>
      <c r="J59" s="854"/>
      <c r="K59" s="944"/>
      <c r="L59" s="944"/>
      <c r="M59" s="944"/>
    </row>
    <row r="60" spans="1:13" hidden="1">
      <c r="A60" s="946" t="s">
        <v>694</v>
      </c>
      <c r="B60" s="945">
        <v>19.168904939743104</v>
      </c>
      <c r="C60" s="945">
        <v>53.910905795627208</v>
      </c>
      <c r="D60" s="945">
        <v>34.742000855884129</v>
      </c>
      <c r="E60" s="907"/>
      <c r="F60" s="907"/>
      <c r="G60" s="907"/>
      <c r="H60" s="907"/>
      <c r="I60" s="907"/>
      <c r="J60" s="854"/>
      <c r="K60" s="944"/>
      <c r="L60" s="944"/>
      <c r="M60" s="944"/>
    </row>
    <row r="61" spans="1:13" hidden="1">
      <c r="A61" s="946" t="s">
        <v>693</v>
      </c>
      <c r="B61" s="945">
        <v>51.60860996564594</v>
      </c>
      <c r="C61" s="945">
        <v>51.60860996564594</v>
      </c>
      <c r="D61" s="945">
        <v>0</v>
      </c>
      <c r="E61" s="907"/>
      <c r="F61" s="907"/>
      <c r="G61" s="907"/>
      <c r="H61" s="907"/>
      <c r="I61" s="907"/>
      <c r="J61" s="854"/>
      <c r="K61" s="944"/>
      <c r="L61" s="944"/>
      <c r="M61" s="944"/>
    </row>
    <row r="62" spans="1:13" hidden="1">
      <c r="A62" s="946" t="s">
        <v>692</v>
      </c>
      <c r="B62" s="945">
        <v>45.681581022811756</v>
      </c>
      <c r="C62" s="945">
        <v>46.810724464672148</v>
      </c>
      <c r="D62" s="945">
        <v>1.1291434418603647</v>
      </c>
      <c r="E62" s="907"/>
      <c r="F62" s="907"/>
      <c r="G62" s="907"/>
      <c r="H62" s="907"/>
      <c r="I62" s="907"/>
      <c r="J62" s="854"/>
      <c r="K62" s="944"/>
      <c r="L62" s="944"/>
      <c r="M62" s="944"/>
    </row>
    <row r="63" spans="1:13" hidden="1">
      <c r="A63" s="946" t="s">
        <v>691</v>
      </c>
      <c r="B63" s="945">
        <v>35.605981682707224</v>
      </c>
      <c r="C63" s="945">
        <v>43.799553638016924</v>
      </c>
      <c r="D63" s="945">
        <v>8.1935719553097179</v>
      </c>
      <c r="E63" s="907"/>
      <c r="F63" s="907"/>
      <c r="G63" s="907"/>
      <c r="H63" s="907"/>
      <c r="I63" s="907"/>
      <c r="J63" s="854"/>
      <c r="K63" s="944"/>
      <c r="L63" s="944"/>
      <c r="M63" s="944"/>
    </row>
    <row r="64" spans="1:13" hidden="1">
      <c r="A64" s="946" t="s">
        <v>690</v>
      </c>
      <c r="B64" s="945">
        <v>19.490813696014627</v>
      </c>
      <c r="C64" s="945">
        <v>42.765622260150344</v>
      </c>
      <c r="D64" s="945">
        <v>23.274808564135803</v>
      </c>
      <c r="E64" s="907"/>
      <c r="F64" s="907"/>
      <c r="G64" s="907"/>
      <c r="H64" s="907"/>
      <c r="I64" s="907"/>
      <c r="J64" s="854"/>
      <c r="K64" s="944"/>
      <c r="L64" s="944"/>
      <c r="M64" s="944"/>
    </row>
    <row r="65" spans="1:13" hidden="1">
      <c r="A65" s="946" t="s">
        <v>689</v>
      </c>
      <c r="B65" s="945">
        <v>40.366501957317972</v>
      </c>
      <c r="C65" s="945">
        <v>40.696883749217498</v>
      </c>
      <c r="D65" s="945">
        <v>0.33038179189960121</v>
      </c>
      <c r="E65" s="907"/>
      <c r="F65" s="907"/>
      <c r="G65" s="907"/>
      <c r="H65" s="907"/>
      <c r="I65" s="907"/>
      <c r="J65" s="854"/>
      <c r="K65" s="944"/>
      <c r="L65" s="944"/>
      <c r="M65" s="944"/>
    </row>
    <row r="66" spans="1:13" hidden="1">
      <c r="A66" s="946" t="s">
        <v>688</v>
      </c>
      <c r="B66" s="945">
        <v>39.80817878810241</v>
      </c>
      <c r="C66" s="945">
        <v>39.80817878810241</v>
      </c>
      <c r="D66" s="945">
        <v>0</v>
      </c>
      <c r="E66" s="907"/>
      <c r="F66" s="907"/>
      <c r="G66" s="907"/>
      <c r="H66" s="907"/>
      <c r="I66" s="907"/>
      <c r="J66" s="854"/>
      <c r="K66" s="944"/>
      <c r="L66" s="944"/>
      <c r="M66" s="944"/>
    </row>
    <row r="67" spans="1:13" hidden="1">
      <c r="A67" s="946" t="s">
        <v>687</v>
      </c>
      <c r="B67" s="945">
        <v>5.0927141387424113</v>
      </c>
      <c r="C67" s="945">
        <v>39.677161340301168</v>
      </c>
      <c r="D67" s="945">
        <v>34.584447201558369</v>
      </c>
      <c r="E67" s="907"/>
      <c r="F67" s="907"/>
      <c r="G67" s="907"/>
      <c r="H67" s="907"/>
      <c r="I67" s="907"/>
      <c r="J67" s="854"/>
      <c r="K67" s="944"/>
      <c r="L67" s="944"/>
      <c r="M67" s="944"/>
    </row>
    <row r="68" spans="1:13" hidden="1">
      <c r="A68" s="946" t="s">
        <v>686</v>
      </c>
      <c r="B68" s="945">
        <v>36.442268998258101</v>
      </c>
      <c r="C68" s="945">
        <v>39.162543162187546</v>
      </c>
      <c r="D68" s="945">
        <v>2.7202741639294508</v>
      </c>
      <c r="E68" s="907"/>
      <c r="F68" s="907"/>
      <c r="G68" s="907"/>
      <c r="H68" s="907"/>
      <c r="I68" s="907"/>
      <c r="J68" s="854"/>
      <c r="K68" s="944"/>
      <c r="L68" s="944"/>
      <c r="M68" s="944"/>
    </row>
    <row r="69" spans="1:13" hidden="1">
      <c r="A69" s="946" t="s">
        <v>685</v>
      </c>
      <c r="B69" s="945">
        <v>37.51896141108692</v>
      </c>
      <c r="C69" s="945">
        <v>38.257071733494804</v>
      </c>
      <c r="D69" s="945">
        <v>0.73811032240801766</v>
      </c>
      <c r="E69" s="907"/>
      <c r="F69" s="907"/>
      <c r="G69" s="907"/>
      <c r="H69" s="907"/>
      <c r="I69" s="907"/>
      <c r="J69" s="854"/>
      <c r="K69" s="944"/>
      <c r="L69" s="944"/>
      <c r="M69" s="944"/>
    </row>
    <row r="70" spans="1:13" hidden="1">
      <c r="A70" s="946" t="s">
        <v>684</v>
      </c>
      <c r="B70" s="945">
        <v>24.8802058947084</v>
      </c>
      <c r="C70" s="945">
        <v>34.523543286059642</v>
      </c>
      <c r="D70" s="945">
        <v>9.6433373913512828</v>
      </c>
      <c r="E70" s="907"/>
      <c r="F70" s="907"/>
      <c r="G70" s="907"/>
      <c r="H70" s="907"/>
      <c r="I70" s="907"/>
      <c r="J70" s="854"/>
      <c r="K70" s="944"/>
      <c r="L70" s="944"/>
      <c r="M70" s="944"/>
    </row>
    <row r="71" spans="1:13" hidden="1">
      <c r="A71" s="946" t="s">
        <v>683</v>
      </c>
      <c r="B71" s="945">
        <v>9.2495691904371018</v>
      </c>
      <c r="C71" s="945">
        <v>32.294588594708337</v>
      </c>
      <c r="D71" s="945">
        <v>23.045019404271216</v>
      </c>
      <c r="E71" s="907"/>
      <c r="F71" s="907"/>
      <c r="G71" s="907"/>
      <c r="H71" s="907"/>
      <c r="I71" s="907"/>
      <c r="J71" s="854"/>
      <c r="K71" s="944"/>
      <c r="L71" s="944"/>
      <c r="M71" s="944"/>
    </row>
    <row r="72" spans="1:13" hidden="1">
      <c r="A72" s="946" t="s">
        <v>682</v>
      </c>
      <c r="B72" s="945">
        <v>28.339161970439616</v>
      </c>
      <c r="C72" s="945">
        <v>30.157952621389352</v>
      </c>
      <c r="D72" s="945">
        <v>1.8187906509497374</v>
      </c>
      <c r="E72" s="907"/>
      <c r="F72" s="907"/>
      <c r="G72" s="907"/>
      <c r="H72" s="907"/>
      <c r="I72" s="907"/>
      <c r="J72" s="854"/>
      <c r="K72" s="944"/>
      <c r="L72" s="944"/>
      <c r="M72" s="944"/>
    </row>
    <row r="73" spans="1:13" hidden="1">
      <c r="A73" s="946" t="s">
        <v>681</v>
      </c>
      <c r="B73" s="945">
        <v>28.307483409752241</v>
      </c>
      <c r="C73" s="945">
        <v>29.931727397787636</v>
      </c>
      <c r="D73" s="945">
        <v>1.6242439880354018</v>
      </c>
      <c r="E73" s="907"/>
      <c r="F73" s="907"/>
      <c r="G73" s="907"/>
      <c r="H73" s="907"/>
      <c r="I73" s="907"/>
      <c r="J73" s="854"/>
      <c r="K73" s="944"/>
      <c r="L73" s="944"/>
      <c r="M73" s="944"/>
    </row>
    <row r="74" spans="1:13" hidden="1">
      <c r="A74" s="946" t="s">
        <v>680</v>
      </c>
      <c r="B74" s="945">
        <v>25.820718195754647</v>
      </c>
      <c r="C74" s="945">
        <v>27.871219902438213</v>
      </c>
      <c r="D74" s="945">
        <v>2.0505017066836189</v>
      </c>
      <c r="E74" s="907"/>
      <c r="F74" s="907"/>
      <c r="G74" s="907"/>
      <c r="H74" s="907"/>
      <c r="I74" s="907"/>
      <c r="J74" s="854"/>
      <c r="K74" s="944"/>
      <c r="L74" s="944"/>
      <c r="M74" s="944"/>
    </row>
    <row r="75" spans="1:13" hidden="1">
      <c r="A75" s="946" t="s">
        <v>679</v>
      </c>
      <c r="B75" s="945">
        <v>27.157321527059512</v>
      </c>
      <c r="C75" s="945">
        <v>27.273960524648711</v>
      </c>
      <c r="D75" s="945">
        <v>0.11663899758917606</v>
      </c>
      <c r="E75" s="907"/>
      <c r="F75" s="907"/>
      <c r="G75" s="907"/>
      <c r="H75" s="907"/>
      <c r="I75" s="907"/>
      <c r="J75" s="854"/>
      <c r="K75" s="944"/>
      <c r="L75" s="944"/>
      <c r="M75" s="944"/>
    </row>
    <row r="76" spans="1:13" hidden="1">
      <c r="A76" s="946" t="s">
        <v>678</v>
      </c>
      <c r="B76" s="945">
        <v>25.332499392904964</v>
      </c>
      <c r="C76" s="945">
        <v>25.057269602293189</v>
      </c>
      <c r="D76" s="945">
        <v>-0.27522979061164454</v>
      </c>
      <c r="E76" s="907"/>
      <c r="F76" s="907"/>
      <c r="G76" s="907"/>
      <c r="H76" s="907"/>
      <c r="I76" s="907"/>
      <c r="J76" s="854"/>
      <c r="K76" s="944"/>
      <c r="L76" s="944"/>
      <c r="M76" s="944"/>
    </row>
    <row r="77" spans="1:13" hidden="1">
      <c r="A77" s="946" t="s">
        <v>677</v>
      </c>
      <c r="B77" s="945">
        <v>19.962895577135075</v>
      </c>
      <c r="C77" s="945">
        <v>24.637773064490428</v>
      </c>
      <c r="D77" s="945">
        <v>4.6748774873551477</v>
      </c>
      <c r="E77" s="907"/>
      <c r="F77" s="907"/>
      <c r="G77" s="907"/>
      <c r="H77" s="907"/>
      <c r="I77" s="907"/>
      <c r="J77" s="854"/>
      <c r="K77" s="944"/>
      <c r="L77" s="944"/>
      <c r="M77" s="944"/>
    </row>
    <row r="78" spans="1:13" hidden="1">
      <c r="A78" s="946" t="s">
        <v>676</v>
      </c>
      <c r="B78" s="945">
        <v>20.316262185689517</v>
      </c>
      <c r="C78" s="945">
        <v>20.914341345890644</v>
      </c>
      <c r="D78" s="945">
        <v>0.59807916020125984</v>
      </c>
      <c r="E78" s="907"/>
      <c r="F78" s="907"/>
      <c r="G78" s="907"/>
      <c r="H78" s="907"/>
      <c r="I78" s="907"/>
      <c r="J78" s="854"/>
      <c r="K78" s="944"/>
      <c r="L78" s="944"/>
      <c r="M78" s="944"/>
    </row>
    <row r="79" spans="1:13" hidden="1">
      <c r="A79" s="946" t="s">
        <v>675</v>
      </c>
      <c r="B79" s="945">
        <v>20.055865974014022</v>
      </c>
      <c r="C79" s="945">
        <v>20.77574230540904</v>
      </c>
      <c r="D79" s="945">
        <v>0.71987633139499307</v>
      </c>
      <c r="E79" s="907"/>
      <c r="F79" s="907"/>
      <c r="G79" s="907"/>
      <c r="H79" s="907"/>
      <c r="I79" s="907"/>
      <c r="J79" s="854"/>
      <c r="K79" s="944"/>
      <c r="L79" s="944"/>
      <c r="M79" s="944"/>
    </row>
    <row r="80" spans="1:13" hidden="1">
      <c r="A80" s="946" t="s">
        <v>674</v>
      </c>
      <c r="B80" s="945">
        <v>29.995313950569965</v>
      </c>
      <c r="C80" s="945">
        <v>20.553732702317088</v>
      </c>
      <c r="D80" s="945">
        <v>-9.4415812482530086</v>
      </c>
      <c r="E80" s="907"/>
      <c r="F80" s="907"/>
      <c r="G80" s="907"/>
      <c r="H80" s="907"/>
      <c r="I80" s="907"/>
      <c r="J80" s="854"/>
      <c r="K80" s="944"/>
      <c r="L80" s="944"/>
      <c r="M80" s="944"/>
    </row>
    <row r="81" spans="1:13" hidden="1">
      <c r="A81" s="946" t="s">
        <v>673</v>
      </c>
      <c r="B81" s="945">
        <v>0</v>
      </c>
      <c r="C81" s="945">
        <v>20.427376899676968</v>
      </c>
      <c r="D81" s="945">
        <v>20.427376899676968</v>
      </c>
      <c r="E81" s="907"/>
      <c r="F81" s="907"/>
      <c r="G81" s="907"/>
      <c r="H81" s="907"/>
      <c r="I81" s="907"/>
      <c r="J81" s="854"/>
      <c r="K81" s="944"/>
      <c r="L81" s="944"/>
      <c r="M81" s="944"/>
    </row>
    <row r="82" spans="1:13" hidden="1">
      <c r="A82" s="946" t="s">
        <v>672</v>
      </c>
      <c r="B82" s="945">
        <v>15.259841527126357</v>
      </c>
      <c r="C82" s="945">
        <v>20.121877966715768</v>
      </c>
      <c r="D82" s="945">
        <v>4.8620364395893594</v>
      </c>
      <c r="E82" s="907"/>
      <c r="F82" s="907"/>
      <c r="G82" s="907"/>
      <c r="H82" s="907"/>
      <c r="I82" s="907"/>
      <c r="J82" s="854"/>
      <c r="K82" s="944"/>
      <c r="L82" s="944"/>
      <c r="M82" s="944"/>
    </row>
    <row r="83" spans="1:13" hidden="1">
      <c r="A83" s="946" t="s">
        <v>671</v>
      </c>
      <c r="B83" s="945">
        <v>0</v>
      </c>
      <c r="C83" s="945">
        <v>20.079576246448781</v>
      </c>
      <c r="D83" s="945">
        <v>20.079576246448781</v>
      </c>
      <c r="E83" s="907"/>
      <c r="F83" s="907"/>
      <c r="G83" s="907"/>
      <c r="H83" s="907"/>
      <c r="I83" s="907"/>
      <c r="J83" s="854"/>
      <c r="K83" s="944"/>
      <c r="L83" s="944"/>
      <c r="M83" s="944"/>
    </row>
    <row r="84" spans="1:13" hidden="1">
      <c r="A84" s="946" t="s">
        <v>670</v>
      </c>
      <c r="B84" s="945">
        <v>19.870981285766007</v>
      </c>
      <c r="C84" s="945">
        <v>19.946846415450537</v>
      </c>
      <c r="D84" s="945">
        <v>7.5865129684513852E-2</v>
      </c>
      <c r="E84" s="907"/>
      <c r="F84" s="907"/>
      <c r="G84" s="907"/>
      <c r="H84" s="907"/>
      <c r="I84" s="907"/>
      <c r="J84" s="854"/>
      <c r="K84" s="944"/>
      <c r="L84" s="944"/>
      <c r="M84" s="944"/>
    </row>
    <row r="85" spans="1:13" hidden="1">
      <c r="A85" s="946" t="s">
        <v>669</v>
      </c>
      <c r="B85" s="945">
        <v>8.5542273101443627</v>
      </c>
      <c r="C85" s="945">
        <v>19.191821782322826</v>
      </c>
      <c r="D85" s="945">
        <v>10.637594472178463</v>
      </c>
      <c r="E85" s="907"/>
      <c r="F85" s="907"/>
      <c r="G85" s="907"/>
      <c r="H85" s="907"/>
      <c r="I85" s="907"/>
      <c r="J85" s="854"/>
      <c r="K85" s="944"/>
      <c r="L85" s="944"/>
      <c r="M85" s="944"/>
    </row>
    <row r="86" spans="1:13" hidden="1">
      <c r="A86" s="946" t="s">
        <v>668</v>
      </c>
      <c r="B86" s="945">
        <v>0</v>
      </c>
      <c r="C86" s="945">
        <v>18.332192408809931</v>
      </c>
      <c r="D86" s="945">
        <v>18.332192408809931</v>
      </c>
      <c r="E86" s="907"/>
      <c r="F86" s="907"/>
      <c r="G86" s="907"/>
      <c r="H86" s="907"/>
      <c r="I86" s="907"/>
      <c r="J86" s="854"/>
      <c r="K86" s="944"/>
      <c r="L86" s="944"/>
      <c r="M86" s="944"/>
    </row>
    <row r="87" spans="1:13" hidden="1">
      <c r="A87" s="946" t="s">
        <v>667</v>
      </c>
      <c r="B87" s="945">
        <v>17.65911378392914</v>
      </c>
      <c r="C87" s="945">
        <v>18.038968487151482</v>
      </c>
      <c r="D87" s="945">
        <v>0.37985470322234804</v>
      </c>
      <c r="E87" s="907"/>
      <c r="F87" s="907"/>
      <c r="G87" s="907"/>
      <c r="H87" s="907"/>
      <c r="I87" s="907"/>
      <c r="J87" s="854"/>
      <c r="K87" s="944"/>
      <c r="L87" s="944"/>
      <c r="M87" s="944"/>
    </row>
    <row r="88" spans="1:13" hidden="1">
      <c r="A88" s="946" t="s">
        <v>666</v>
      </c>
      <c r="B88" s="945">
        <v>-2.0865100017020168</v>
      </c>
      <c r="C88" s="945">
        <v>17.074574431650877</v>
      </c>
      <c r="D88" s="945">
        <v>19.161084433352883</v>
      </c>
      <c r="E88" s="907"/>
      <c r="F88" s="907"/>
      <c r="G88" s="907"/>
      <c r="H88" s="907"/>
      <c r="I88" s="907"/>
      <c r="J88" s="854"/>
      <c r="K88" s="944"/>
      <c r="L88" s="944"/>
      <c r="M88" s="944"/>
    </row>
    <row r="89" spans="1:13" hidden="1">
      <c r="A89" s="946" t="s">
        <v>665</v>
      </c>
      <c r="B89" s="945">
        <v>15.977803574361507</v>
      </c>
      <c r="C89" s="945">
        <v>16.175467664035175</v>
      </c>
      <c r="D89" s="945">
        <v>0.19766408967367707</v>
      </c>
      <c r="E89" s="907"/>
      <c r="F89" s="907"/>
      <c r="G89" s="907"/>
      <c r="H89" s="907"/>
      <c r="I89" s="907"/>
      <c r="J89" s="854"/>
      <c r="K89" s="944"/>
      <c r="L89" s="944"/>
      <c r="M89" s="944"/>
    </row>
    <row r="90" spans="1:13" hidden="1">
      <c r="A90" s="946" t="s">
        <v>664</v>
      </c>
      <c r="B90" s="945">
        <v>12.858570595951569</v>
      </c>
      <c r="C90" s="945">
        <v>14.377163381099113</v>
      </c>
      <c r="D90" s="945">
        <v>1.5185927851474781</v>
      </c>
      <c r="E90" s="907"/>
      <c r="F90" s="907"/>
      <c r="G90" s="907"/>
      <c r="H90" s="907"/>
      <c r="I90" s="907"/>
      <c r="J90" s="854"/>
      <c r="K90" s="944"/>
      <c r="L90" s="944"/>
      <c r="M90" s="944"/>
    </row>
    <row r="91" spans="1:13" hidden="1">
      <c r="A91" s="946" t="s">
        <v>663</v>
      </c>
      <c r="B91" s="945">
        <v>6.3626088537006167</v>
      </c>
      <c r="C91" s="945">
        <v>13.735518365852206</v>
      </c>
      <c r="D91" s="945">
        <v>7.3729095121515575</v>
      </c>
      <c r="E91" s="907"/>
      <c r="F91" s="907"/>
      <c r="G91" s="907"/>
      <c r="H91" s="907"/>
      <c r="I91" s="907"/>
      <c r="J91" s="854"/>
      <c r="K91" s="944"/>
      <c r="L91" s="944"/>
      <c r="M91" s="944"/>
    </row>
    <row r="92" spans="1:13" hidden="1">
      <c r="A92" s="946" t="s">
        <v>662</v>
      </c>
      <c r="B92" s="945">
        <v>12.07817856042149</v>
      </c>
      <c r="C92" s="945">
        <v>12.126585599029056</v>
      </c>
      <c r="D92" s="945">
        <v>4.8407038607564443E-2</v>
      </c>
      <c r="E92" s="907"/>
      <c r="F92" s="907"/>
      <c r="G92" s="907"/>
      <c r="H92" s="907"/>
      <c r="I92" s="907"/>
      <c r="J92" s="854"/>
      <c r="K92" s="944"/>
      <c r="L92" s="944"/>
      <c r="M92" s="944"/>
    </row>
    <row r="93" spans="1:13" hidden="1">
      <c r="A93" s="946" t="s">
        <v>661</v>
      </c>
      <c r="B93" s="945">
        <v>12.039017327996593</v>
      </c>
      <c r="C93" s="945">
        <v>12.098940578901178</v>
      </c>
      <c r="D93" s="945">
        <v>5.9923250904614062E-2</v>
      </c>
      <c r="E93" s="907"/>
      <c r="F93" s="907"/>
      <c r="G93" s="907"/>
      <c r="H93" s="907"/>
      <c r="I93" s="907"/>
      <c r="J93" s="854"/>
      <c r="K93" s="944"/>
      <c r="L93" s="944"/>
      <c r="M93" s="944"/>
    </row>
    <row r="94" spans="1:13" hidden="1">
      <c r="A94" s="946" t="s">
        <v>660</v>
      </c>
      <c r="B94" s="945">
        <v>5.0185669421004802</v>
      </c>
      <c r="C94" s="945">
        <v>11.030609152532637</v>
      </c>
      <c r="D94" s="945">
        <v>6.0120422104321465</v>
      </c>
      <c r="E94" s="907"/>
      <c r="F94" s="907"/>
      <c r="G94" s="907"/>
      <c r="H94" s="907"/>
      <c r="I94" s="907"/>
      <c r="J94" s="854"/>
      <c r="K94" s="944"/>
      <c r="L94" s="944"/>
      <c r="M94" s="944"/>
    </row>
    <row r="95" spans="1:13" hidden="1">
      <c r="A95" s="946" t="s">
        <v>659</v>
      </c>
      <c r="B95" s="945">
        <v>10.462671271214694</v>
      </c>
      <c r="C95" s="945">
        <v>9.7893048774726275</v>
      </c>
      <c r="D95" s="945">
        <v>-0.67336639374207174</v>
      </c>
      <c r="E95" s="907"/>
      <c r="F95" s="907"/>
      <c r="G95" s="907"/>
      <c r="H95" s="907"/>
      <c r="I95" s="907"/>
      <c r="J95" s="854"/>
      <c r="K95" s="944"/>
      <c r="L95" s="944"/>
      <c r="M95" s="944"/>
    </row>
    <row r="96" spans="1:13" hidden="1">
      <c r="A96" s="946" t="s">
        <v>658</v>
      </c>
      <c r="B96" s="945">
        <v>2.0881564186839836</v>
      </c>
      <c r="C96" s="945">
        <v>9.5822105059323981</v>
      </c>
      <c r="D96" s="945">
        <v>7.4940540872484265</v>
      </c>
      <c r="E96" s="907"/>
      <c r="F96" s="907"/>
      <c r="G96" s="907"/>
      <c r="H96" s="907"/>
      <c r="I96" s="907"/>
      <c r="J96" s="854"/>
      <c r="K96" s="944"/>
      <c r="L96" s="944"/>
      <c r="M96" s="944"/>
    </row>
    <row r="97" spans="1:13" hidden="1">
      <c r="A97" s="946" t="s">
        <v>657</v>
      </c>
      <c r="B97" s="945">
        <v>8.7355538265841925</v>
      </c>
      <c r="C97" s="945">
        <v>9.5571790691396465</v>
      </c>
      <c r="D97" s="945">
        <v>0.821625242555445</v>
      </c>
      <c r="E97" s="907"/>
      <c r="F97" s="907"/>
      <c r="G97" s="907"/>
      <c r="H97" s="907"/>
      <c r="I97" s="907"/>
      <c r="J97" s="854"/>
      <c r="K97" s="944"/>
      <c r="L97" s="944"/>
      <c r="M97" s="944"/>
    </row>
    <row r="98" spans="1:13" hidden="1">
      <c r="A98" s="946" t="s">
        <v>656</v>
      </c>
      <c r="B98" s="945">
        <v>7.5220206727708536</v>
      </c>
      <c r="C98" s="945">
        <v>9.128975286444275</v>
      </c>
      <c r="D98" s="945">
        <v>1.606954613673431</v>
      </c>
      <c r="E98" s="907"/>
      <c r="F98" s="907"/>
      <c r="G98" s="907"/>
      <c r="H98" s="907"/>
      <c r="I98" s="907"/>
      <c r="J98" s="854"/>
      <c r="K98" s="944"/>
      <c r="L98" s="944"/>
      <c r="M98" s="944"/>
    </row>
    <row r="99" spans="1:13" hidden="1">
      <c r="A99" s="946" t="s">
        <v>655</v>
      </c>
      <c r="B99" s="945">
        <v>6.9297652966235654</v>
      </c>
      <c r="C99" s="945">
        <v>8.1404156047764626</v>
      </c>
      <c r="D99" s="945">
        <v>1.2106503081528781</v>
      </c>
      <c r="E99" s="907"/>
      <c r="F99" s="907"/>
      <c r="G99" s="907"/>
      <c r="H99" s="907"/>
      <c r="I99" s="907"/>
      <c r="J99" s="854"/>
      <c r="K99" s="944"/>
      <c r="L99" s="944"/>
      <c r="M99" s="944"/>
    </row>
    <row r="100" spans="1:13" hidden="1">
      <c r="A100" s="946" t="s">
        <v>654</v>
      </c>
      <c r="B100" s="945">
        <v>16.888040577915177</v>
      </c>
      <c r="C100" s="945">
        <v>5.1033832119265083</v>
      </c>
      <c r="D100" s="945">
        <v>-11.784657365988281</v>
      </c>
      <c r="E100" s="907"/>
      <c r="F100" s="907"/>
      <c r="G100" s="907"/>
      <c r="H100" s="907"/>
      <c r="I100" s="907"/>
      <c r="J100" s="854"/>
      <c r="K100" s="944"/>
      <c r="L100" s="944"/>
      <c r="M100" s="944"/>
    </row>
    <row r="101" spans="1:13" hidden="1">
      <c r="A101" s="946" t="s">
        <v>653</v>
      </c>
      <c r="B101" s="945">
        <v>4.4963712072617561</v>
      </c>
      <c r="C101" s="945">
        <v>4.7684771893494311</v>
      </c>
      <c r="D101" s="945">
        <v>0.27210598208770626</v>
      </c>
      <c r="E101" s="907"/>
      <c r="F101" s="907"/>
      <c r="G101" s="907"/>
      <c r="H101" s="907"/>
      <c r="I101" s="907"/>
      <c r="J101" s="854"/>
      <c r="K101" s="944"/>
      <c r="L101" s="944"/>
      <c r="M101" s="944"/>
    </row>
    <row r="102" spans="1:13" hidden="1">
      <c r="A102" s="946" t="s">
        <v>652</v>
      </c>
      <c r="B102" s="945">
        <v>4.4716097099093215</v>
      </c>
      <c r="C102" s="945">
        <v>4.4049537300180095</v>
      </c>
      <c r="D102" s="945">
        <v>-6.6655979891317788E-2</v>
      </c>
      <c r="E102" s="907"/>
      <c r="F102" s="907"/>
      <c r="G102" s="907"/>
      <c r="H102" s="907"/>
      <c r="I102" s="907"/>
      <c r="J102" s="854"/>
      <c r="K102" s="944"/>
      <c r="L102" s="944"/>
      <c r="M102" s="944"/>
    </row>
    <row r="103" spans="1:13" hidden="1">
      <c r="A103" s="946" t="s">
        <v>651</v>
      </c>
      <c r="B103" s="945">
        <v>4.2435040227873246</v>
      </c>
      <c r="C103" s="945">
        <v>4.2778832272091494</v>
      </c>
      <c r="D103" s="945">
        <v>3.4379204421826792E-2</v>
      </c>
      <c r="E103" s="907"/>
      <c r="F103" s="907"/>
      <c r="G103" s="907"/>
      <c r="H103" s="907"/>
      <c r="I103" s="907"/>
      <c r="J103" s="854"/>
      <c r="K103" s="944"/>
      <c r="L103" s="944"/>
      <c r="M103" s="944"/>
    </row>
    <row r="104" spans="1:13" hidden="1">
      <c r="A104" s="946" t="s">
        <v>650</v>
      </c>
      <c r="B104" s="945">
        <v>4.3767606047934704</v>
      </c>
      <c r="C104" s="945">
        <v>4.271275403288767</v>
      </c>
      <c r="D104" s="945">
        <v>-0.10548520150471145</v>
      </c>
      <c r="E104" s="907"/>
      <c r="F104" s="907"/>
      <c r="G104" s="907"/>
      <c r="H104" s="907"/>
      <c r="I104" s="907"/>
      <c r="J104" s="854"/>
      <c r="K104" s="944"/>
      <c r="L104" s="944"/>
      <c r="M104" s="944"/>
    </row>
    <row r="105" spans="1:13" hidden="1">
      <c r="A105" s="946" t="s">
        <v>649</v>
      </c>
      <c r="B105" s="945">
        <v>-0.81034039107974565</v>
      </c>
      <c r="C105" s="945">
        <v>4.2089057930650711</v>
      </c>
      <c r="D105" s="945">
        <v>5.0192461841448228</v>
      </c>
      <c r="E105" s="907"/>
      <c r="F105" s="907"/>
      <c r="G105" s="907"/>
      <c r="H105" s="907"/>
      <c r="I105" s="907"/>
      <c r="J105" s="854"/>
      <c r="K105" s="944"/>
      <c r="L105" s="944"/>
      <c r="M105" s="944"/>
    </row>
    <row r="106" spans="1:13" hidden="1">
      <c r="A106" s="946" t="s">
        <v>648</v>
      </c>
      <c r="B106" s="945">
        <v>3.4053478248453803</v>
      </c>
      <c r="C106" s="945">
        <v>3.6248575876634592</v>
      </c>
      <c r="D106" s="945">
        <v>0.21950976281807696</v>
      </c>
      <c r="E106" s="907"/>
      <c r="F106" s="907"/>
      <c r="G106" s="907"/>
      <c r="H106" s="907"/>
      <c r="I106" s="907"/>
      <c r="J106" s="854"/>
      <c r="K106" s="944"/>
      <c r="L106" s="944"/>
      <c r="M106" s="944"/>
    </row>
    <row r="107" spans="1:13" hidden="1">
      <c r="A107" s="946" t="s">
        <v>647</v>
      </c>
      <c r="B107" s="945">
        <v>3.1303869159288809</v>
      </c>
      <c r="C107" s="945">
        <v>3.3201296269135199</v>
      </c>
      <c r="D107" s="945">
        <v>0.18974271098463988</v>
      </c>
      <c r="E107" s="907"/>
      <c r="F107" s="907"/>
      <c r="G107" s="907"/>
      <c r="H107" s="907"/>
      <c r="I107" s="907"/>
      <c r="J107" s="854"/>
      <c r="K107" s="944"/>
      <c r="L107" s="944"/>
      <c r="M107" s="944"/>
    </row>
    <row r="108" spans="1:13" hidden="1">
      <c r="A108" s="946" t="s">
        <v>646</v>
      </c>
      <c r="B108" s="945">
        <v>2.9511043970257016</v>
      </c>
      <c r="C108" s="945">
        <v>2.9727804186246831</v>
      </c>
      <c r="D108" s="945">
        <v>2.1676021599042361E-2</v>
      </c>
      <c r="E108" s="907"/>
      <c r="F108" s="907"/>
      <c r="G108" s="907"/>
      <c r="H108" s="907"/>
      <c r="I108" s="907"/>
      <c r="J108" s="854"/>
      <c r="K108" s="944"/>
      <c r="L108" s="944"/>
      <c r="M108" s="944"/>
    </row>
    <row r="109" spans="1:13" hidden="1">
      <c r="A109" s="946" t="s">
        <v>645</v>
      </c>
      <c r="B109" s="945">
        <v>1.3612810972337599</v>
      </c>
      <c r="C109" s="945">
        <v>2.863193957205763</v>
      </c>
      <c r="D109" s="945">
        <v>1.5019128599720013</v>
      </c>
      <c r="E109" s="907"/>
      <c r="F109" s="907"/>
      <c r="G109" s="907"/>
      <c r="H109" s="907"/>
      <c r="I109" s="907"/>
      <c r="J109" s="854"/>
      <c r="K109" s="944"/>
      <c r="L109" s="944"/>
      <c r="M109" s="944"/>
    </row>
    <row r="110" spans="1:13" hidden="1">
      <c r="A110" s="946" t="s">
        <v>644</v>
      </c>
      <c r="B110" s="945">
        <v>0</v>
      </c>
      <c r="C110" s="945">
        <v>2.774971765171677</v>
      </c>
      <c r="D110" s="945">
        <v>2.774971765171677</v>
      </c>
      <c r="E110" s="907"/>
      <c r="F110" s="907"/>
      <c r="G110" s="907"/>
      <c r="H110" s="907"/>
      <c r="I110" s="907"/>
      <c r="J110" s="854"/>
      <c r="K110" s="944"/>
      <c r="L110" s="944"/>
      <c r="M110" s="944"/>
    </row>
    <row r="111" spans="1:13" hidden="1">
      <c r="A111" s="946" t="s">
        <v>643</v>
      </c>
      <c r="B111" s="945">
        <v>0</v>
      </c>
      <c r="C111" s="945">
        <v>2.3154169334600638</v>
      </c>
      <c r="D111" s="945">
        <v>2.3154169334600638</v>
      </c>
      <c r="E111" s="907"/>
      <c r="F111" s="907"/>
      <c r="G111" s="907"/>
      <c r="H111" s="907"/>
      <c r="I111" s="907"/>
      <c r="J111" s="854"/>
      <c r="K111" s="944"/>
      <c r="L111" s="944"/>
      <c r="M111" s="944"/>
    </row>
    <row r="112" spans="1:13" hidden="1">
      <c r="A112" s="946" t="s">
        <v>642</v>
      </c>
      <c r="B112" s="945">
        <v>0</v>
      </c>
      <c r="C112" s="945">
        <v>1.9686223396985378</v>
      </c>
      <c r="D112" s="945">
        <v>1.9686223396985378</v>
      </c>
      <c r="E112" s="907"/>
      <c r="F112" s="907"/>
      <c r="G112" s="907"/>
      <c r="H112" s="907"/>
      <c r="I112" s="907"/>
      <c r="J112" s="854"/>
      <c r="K112" s="944"/>
      <c r="L112" s="944"/>
      <c r="M112" s="944"/>
    </row>
    <row r="113" spans="1:13" hidden="1">
      <c r="A113" s="946" t="s">
        <v>641</v>
      </c>
      <c r="B113" s="945">
        <v>0</v>
      </c>
      <c r="C113" s="945">
        <v>1.9684925573147438</v>
      </c>
      <c r="D113" s="945">
        <v>1.9684925573147438</v>
      </c>
      <c r="E113" s="907"/>
      <c r="F113" s="907"/>
      <c r="G113" s="907"/>
      <c r="H113" s="907"/>
      <c r="I113" s="907"/>
      <c r="J113" s="854"/>
      <c r="K113" s="944"/>
      <c r="L113" s="944"/>
      <c r="M113" s="944"/>
    </row>
    <row r="114" spans="1:13" hidden="1">
      <c r="A114" s="946" t="s">
        <v>640</v>
      </c>
      <c r="B114" s="945">
        <v>2.2197784378148815</v>
      </c>
      <c r="C114" s="945">
        <v>1.9265396128165231</v>
      </c>
      <c r="D114" s="945">
        <v>-0.29323882499835974</v>
      </c>
      <c r="E114" s="907"/>
      <c r="F114" s="907"/>
      <c r="G114" s="907"/>
      <c r="H114" s="907"/>
      <c r="I114" s="907"/>
      <c r="J114" s="854"/>
      <c r="K114" s="944"/>
      <c r="L114" s="944"/>
      <c r="M114" s="944"/>
    </row>
    <row r="115" spans="1:13" hidden="1">
      <c r="A115" s="946" t="s">
        <v>639</v>
      </c>
      <c r="B115" s="945">
        <v>0.25014749943084802</v>
      </c>
      <c r="C115" s="945">
        <v>1.0705355758659967</v>
      </c>
      <c r="D115" s="945">
        <v>0.82038807643514122</v>
      </c>
      <c r="E115" s="907"/>
      <c r="F115" s="907"/>
      <c r="G115" s="907"/>
      <c r="H115" s="907"/>
      <c r="I115" s="907"/>
      <c r="J115" s="854"/>
      <c r="K115" s="944"/>
      <c r="L115" s="944"/>
      <c r="M115" s="944"/>
    </row>
    <row r="116" spans="1:13" hidden="1">
      <c r="A116" s="946" t="s">
        <v>638</v>
      </c>
      <c r="B116" s="945">
        <v>1.0419167200536865</v>
      </c>
      <c r="C116" s="945">
        <v>1.0300276047756602</v>
      </c>
      <c r="D116" s="945">
        <v>-1.1889115278026E-2</v>
      </c>
      <c r="E116" s="907"/>
      <c r="F116" s="907"/>
      <c r="G116" s="907"/>
      <c r="H116" s="907"/>
      <c r="I116" s="907"/>
      <c r="J116" s="854"/>
      <c r="K116" s="944"/>
      <c r="L116" s="944"/>
      <c r="M116" s="944"/>
    </row>
    <row r="117" spans="1:13" hidden="1">
      <c r="A117" s="946" t="s">
        <v>637</v>
      </c>
      <c r="B117" s="945">
        <v>1.0175370245185629</v>
      </c>
      <c r="C117" s="945">
        <v>1.0175370245185629</v>
      </c>
      <c r="D117" s="945">
        <v>0</v>
      </c>
      <c r="E117" s="907"/>
      <c r="F117" s="907"/>
      <c r="G117" s="907"/>
      <c r="H117" s="907"/>
      <c r="I117" s="907"/>
      <c r="J117" s="854"/>
      <c r="K117" s="944"/>
      <c r="L117" s="944"/>
      <c r="M117" s="944"/>
    </row>
    <row r="118" spans="1:13" hidden="1">
      <c r="A118" s="946" t="s">
        <v>636</v>
      </c>
      <c r="B118" s="945">
        <v>0.95040958358121663</v>
      </c>
      <c r="C118" s="945">
        <v>0.97603645438744024</v>
      </c>
      <c r="D118" s="945">
        <v>2.562687080622332E-2</v>
      </c>
      <c r="E118" s="907"/>
      <c r="F118" s="907"/>
      <c r="G118" s="907"/>
      <c r="H118" s="907"/>
      <c r="I118" s="907"/>
      <c r="J118" s="854"/>
      <c r="K118" s="944"/>
      <c r="L118" s="944"/>
      <c r="M118" s="944"/>
    </row>
    <row r="119" spans="1:13" hidden="1">
      <c r="A119" s="946" t="s">
        <v>635</v>
      </c>
      <c r="B119" s="945">
        <v>0</v>
      </c>
      <c r="C119" s="945">
        <v>0.69669737181904512</v>
      </c>
      <c r="D119" s="945">
        <v>0.69669737181904512</v>
      </c>
      <c r="E119" s="907"/>
      <c r="F119" s="907"/>
      <c r="G119" s="907"/>
      <c r="H119" s="907"/>
      <c r="I119" s="907"/>
      <c r="J119" s="854"/>
      <c r="K119" s="944"/>
      <c r="L119" s="944"/>
      <c r="M119" s="944"/>
    </row>
    <row r="120" spans="1:13" hidden="1">
      <c r="A120" s="946" t="s">
        <v>634</v>
      </c>
      <c r="B120" s="945">
        <v>0.64718506109548057</v>
      </c>
      <c r="C120" s="945">
        <v>0.66544280774500975</v>
      </c>
      <c r="D120" s="945">
        <v>1.8257746649528821E-2</v>
      </c>
      <c r="E120" s="907"/>
      <c r="F120" s="907"/>
      <c r="G120" s="907"/>
      <c r="H120" s="907"/>
      <c r="I120" s="907"/>
      <c r="J120" s="854"/>
      <c r="K120" s="944"/>
      <c r="L120" s="944"/>
      <c r="M120" s="944"/>
    </row>
    <row r="121" spans="1:13" hidden="1">
      <c r="A121" s="946" t="s">
        <v>633</v>
      </c>
      <c r="B121" s="945">
        <v>0</v>
      </c>
      <c r="C121" s="945">
        <v>0.40529700968002691</v>
      </c>
      <c r="D121" s="945">
        <v>0.40529700968002691</v>
      </c>
      <c r="E121" s="907"/>
      <c r="F121" s="907"/>
      <c r="G121" s="907"/>
      <c r="H121" s="907"/>
      <c r="I121" s="907"/>
      <c r="J121" s="854"/>
      <c r="K121" s="944"/>
      <c r="L121" s="944"/>
      <c r="M121" s="944"/>
    </row>
    <row r="122" spans="1:13" hidden="1">
      <c r="A122" s="946" t="s">
        <v>632</v>
      </c>
      <c r="B122" s="945">
        <v>0</v>
      </c>
      <c r="C122" s="945">
        <v>1.375451755584328E-2</v>
      </c>
      <c r="D122" s="945">
        <v>1.375451755584328E-2</v>
      </c>
      <c r="E122" s="907"/>
      <c r="F122" s="907"/>
      <c r="G122" s="907"/>
      <c r="H122" s="907"/>
      <c r="I122" s="907"/>
      <c r="J122" s="854"/>
      <c r="K122" s="944"/>
      <c r="L122" s="944"/>
      <c r="M122" s="944"/>
    </row>
    <row r="123" spans="1:13" hidden="1">
      <c r="A123" s="946" t="s">
        <v>631</v>
      </c>
      <c r="B123" s="945">
        <v>0</v>
      </c>
      <c r="C123" s="945">
        <v>6.6434120746699998E-6</v>
      </c>
      <c r="D123" s="945">
        <v>6.6434120746699998E-6</v>
      </c>
      <c r="E123" s="907"/>
      <c r="F123" s="907"/>
      <c r="G123" s="907"/>
      <c r="H123" s="907"/>
      <c r="I123" s="907"/>
      <c r="J123" s="854"/>
      <c r="K123" s="944"/>
      <c r="L123" s="944"/>
      <c r="M123" s="944"/>
    </row>
    <row r="124" spans="1:13" hidden="1">
      <c r="A124" s="946" t="s">
        <v>630</v>
      </c>
      <c r="B124" s="945">
        <v>-2.8187990466677998E-4</v>
      </c>
      <c r="C124" s="945">
        <v>-2.6671955903159101E-3</v>
      </c>
      <c r="D124" s="945">
        <v>-2.3853156856491098E-3</v>
      </c>
      <c r="E124" s="907"/>
      <c r="F124" s="907"/>
      <c r="G124" s="907"/>
      <c r="H124" s="907"/>
      <c r="I124" s="907"/>
      <c r="J124" s="854"/>
      <c r="K124" s="944"/>
      <c r="L124" s="944"/>
      <c r="M124" s="944"/>
    </row>
    <row r="125" spans="1:13" hidden="1">
      <c r="A125" s="946" t="s">
        <v>629</v>
      </c>
      <c r="B125" s="945">
        <v>0</v>
      </c>
      <c r="C125" s="945">
        <v>-1.207815222786149E-2</v>
      </c>
      <c r="D125" s="945">
        <v>-1.207815222786149E-2</v>
      </c>
      <c r="E125" s="907"/>
      <c r="F125" s="907"/>
      <c r="G125" s="907"/>
      <c r="H125" s="907"/>
      <c r="I125" s="907"/>
      <c r="J125" s="854"/>
      <c r="K125" s="944"/>
      <c r="L125" s="944"/>
      <c r="M125" s="944"/>
    </row>
    <row r="126" spans="1:13" hidden="1">
      <c r="A126" s="946" t="s">
        <v>628</v>
      </c>
      <c r="B126" s="945">
        <v>0</v>
      </c>
      <c r="C126" s="945">
        <v>-4.0943565370134959E-2</v>
      </c>
      <c r="D126" s="945">
        <v>-4.0943565370134959E-2</v>
      </c>
      <c r="E126" s="907"/>
      <c r="F126" s="907"/>
      <c r="G126" s="907"/>
      <c r="H126" s="907"/>
      <c r="I126" s="907"/>
      <c r="J126" s="854"/>
      <c r="K126" s="944"/>
      <c r="L126" s="944"/>
      <c r="M126" s="944"/>
    </row>
    <row r="127" spans="1:13" hidden="1">
      <c r="A127" s="946" t="s">
        <v>627</v>
      </c>
      <c r="B127" s="945">
        <v>-1.0341998949117932</v>
      </c>
      <c r="C127" s="945">
        <v>-0.91070567299791294</v>
      </c>
      <c r="D127" s="945">
        <v>0.12349422191387852</v>
      </c>
      <c r="E127" s="907"/>
      <c r="F127" s="907"/>
      <c r="G127" s="907"/>
      <c r="H127" s="907"/>
      <c r="I127" s="907"/>
      <c r="J127" s="854"/>
      <c r="K127" s="944"/>
      <c r="L127" s="944"/>
      <c r="M127" s="944"/>
    </row>
    <row r="128" spans="1:13" hidden="1">
      <c r="A128" s="946" t="s">
        <v>626</v>
      </c>
      <c r="B128" s="945">
        <v>-1.8693693472810584</v>
      </c>
      <c r="C128" s="945">
        <v>-1.3017040496285914</v>
      </c>
      <c r="D128" s="945">
        <v>0.56766529765247786</v>
      </c>
      <c r="E128" s="907"/>
      <c r="F128" s="907"/>
      <c r="G128" s="907"/>
      <c r="H128" s="907"/>
      <c r="I128" s="907"/>
      <c r="J128" s="854"/>
      <c r="K128" s="944"/>
      <c r="L128" s="944"/>
      <c r="M128" s="944"/>
    </row>
    <row r="129" spans="1:13" hidden="1">
      <c r="A129" s="946" t="s">
        <v>625</v>
      </c>
      <c r="B129" s="945">
        <v>-0.44519127434129507</v>
      </c>
      <c r="C129" s="945">
        <v>-1.4304178942036656</v>
      </c>
      <c r="D129" s="945">
        <v>-0.98522661986236304</v>
      </c>
      <c r="E129" s="907"/>
      <c r="F129" s="907"/>
      <c r="G129" s="907"/>
      <c r="H129" s="907"/>
      <c r="I129" s="907"/>
      <c r="J129" s="854"/>
      <c r="K129" s="944"/>
      <c r="L129" s="944"/>
      <c r="M129" s="944"/>
    </row>
    <row r="130" spans="1:13" hidden="1">
      <c r="A130" s="946" t="s">
        <v>624</v>
      </c>
      <c r="B130" s="945">
        <v>-2.0416882953931452</v>
      </c>
      <c r="C130" s="945">
        <v>-2.0285186496292882</v>
      </c>
      <c r="D130" s="945">
        <v>1.316964576385854E-2</v>
      </c>
      <c r="E130" s="907"/>
      <c r="F130" s="907"/>
      <c r="G130" s="907"/>
      <c r="H130" s="907"/>
      <c r="I130" s="907"/>
      <c r="J130" s="854"/>
      <c r="K130" s="944"/>
      <c r="L130" s="944"/>
      <c r="M130" s="944"/>
    </row>
    <row r="131" spans="1:13" hidden="1">
      <c r="A131" s="946" t="s">
        <v>623</v>
      </c>
      <c r="B131" s="945">
        <v>0</v>
      </c>
      <c r="C131" s="945">
        <v>-2.7230853149300036</v>
      </c>
      <c r="D131" s="945">
        <v>-2.7230853149300036</v>
      </c>
      <c r="E131" s="907"/>
      <c r="F131" s="907"/>
      <c r="G131" s="907"/>
      <c r="H131" s="907"/>
      <c r="I131" s="907"/>
      <c r="J131" s="854"/>
      <c r="K131" s="944"/>
      <c r="L131" s="944"/>
      <c r="M131" s="944"/>
    </row>
    <row r="132" spans="1:13" hidden="1">
      <c r="A132" s="946" t="s">
        <v>622</v>
      </c>
      <c r="B132" s="945">
        <v>-4.6447817978921009</v>
      </c>
      <c r="C132" s="945">
        <v>-4.6566975904039118</v>
      </c>
      <c r="D132" s="945">
        <v>-1.19157925117924E-2</v>
      </c>
      <c r="E132" s="907"/>
      <c r="F132" s="907"/>
      <c r="G132" s="907"/>
      <c r="H132" s="907"/>
      <c r="I132" s="907"/>
      <c r="J132" s="854"/>
      <c r="K132" s="944"/>
      <c r="L132" s="944"/>
      <c r="M132" s="944"/>
    </row>
    <row r="133" spans="1:13" hidden="1">
      <c r="A133" s="946" t="s">
        <v>621</v>
      </c>
      <c r="B133" s="945">
        <v>-2.9301803525941219</v>
      </c>
      <c r="C133" s="945">
        <v>-9.4752620779590941</v>
      </c>
      <c r="D133" s="945">
        <v>-6.5450817253649731</v>
      </c>
      <c r="E133" s="907"/>
      <c r="F133" s="907"/>
      <c r="G133" s="907"/>
      <c r="H133" s="907"/>
      <c r="I133" s="907"/>
      <c r="J133" s="854"/>
      <c r="K133" s="944"/>
      <c r="L133" s="944"/>
      <c r="M133" s="944"/>
    </row>
    <row r="134" spans="1:13" hidden="1">
      <c r="A134" s="946" t="s">
        <v>547</v>
      </c>
      <c r="B134" s="945">
        <v>61.708153671122901</v>
      </c>
      <c r="C134" s="945">
        <v>-13.877605020326172</v>
      </c>
      <c r="D134" s="945">
        <v>-75.585758691448987</v>
      </c>
      <c r="E134" s="907"/>
      <c r="F134" s="907"/>
      <c r="G134" s="907"/>
      <c r="H134" s="907"/>
      <c r="I134" s="907"/>
      <c r="J134" s="854"/>
      <c r="K134" s="944"/>
      <c r="L134" s="944"/>
      <c r="M134" s="944"/>
    </row>
    <row r="135" spans="1:13" hidden="1">
      <c r="A135" s="946" t="s">
        <v>620</v>
      </c>
      <c r="B135" s="945">
        <v>-21.625479970788792</v>
      </c>
      <c r="C135" s="945">
        <v>-30.796696137096127</v>
      </c>
      <c r="D135" s="945">
        <v>-9.1712161663072695</v>
      </c>
      <c r="E135" s="907"/>
      <c r="F135" s="907"/>
      <c r="G135" s="907"/>
      <c r="H135" s="907"/>
      <c r="I135" s="907"/>
      <c r="J135" s="854"/>
      <c r="K135" s="944"/>
      <c r="L135" s="944"/>
      <c r="M135" s="944"/>
    </row>
    <row r="136" spans="1:13" hidden="1">
      <c r="A136" s="946" t="s">
        <v>549</v>
      </c>
      <c r="B136" s="945">
        <v>18.915405663456379</v>
      </c>
      <c r="C136" s="945">
        <v>-35.842901226977204</v>
      </c>
      <c r="D136" s="945">
        <v>-54.758306890433062</v>
      </c>
      <c r="E136" s="907"/>
      <c r="F136" s="907"/>
      <c r="G136" s="907"/>
      <c r="H136" s="907"/>
      <c r="I136" s="907"/>
      <c r="J136" s="854"/>
      <c r="K136" s="944"/>
      <c r="L136" s="944"/>
      <c r="M136" s="944"/>
    </row>
    <row r="137" spans="1:13" hidden="1">
      <c r="A137" s="946" t="s">
        <v>558</v>
      </c>
      <c r="B137" s="945">
        <v>0</v>
      </c>
      <c r="C137" s="945">
        <v>-168.85789647509156</v>
      </c>
      <c r="D137" s="945">
        <v>-168.85789647509156</v>
      </c>
      <c r="E137" s="907"/>
      <c r="F137" s="907"/>
      <c r="G137" s="907"/>
      <c r="H137" s="907"/>
      <c r="I137" s="907"/>
      <c r="J137" s="854"/>
      <c r="K137" s="944"/>
      <c r="L137" s="944"/>
      <c r="M137" s="944"/>
    </row>
    <row r="138" spans="1:13" hidden="1">
      <c r="A138" s="943" t="s">
        <v>619</v>
      </c>
      <c r="B138" s="942">
        <v>15188.126285256201</v>
      </c>
      <c r="C138" s="942">
        <v>21933.058795294291</v>
      </c>
      <c r="D138" s="942">
        <v>6744.9325100381038</v>
      </c>
      <c r="E138" s="907"/>
      <c r="F138" s="907"/>
      <c r="G138" s="907"/>
      <c r="H138" s="907"/>
      <c r="I138" s="907"/>
      <c r="J138" s="941"/>
      <c r="K138" s="940"/>
      <c r="L138" s="940"/>
      <c r="M138" s="940"/>
    </row>
    <row r="140" spans="1:13" ht="10.5" customHeight="1">
      <c r="A140" s="1627" t="s">
        <v>155</v>
      </c>
      <c r="B140" s="1627"/>
    </row>
  </sheetData>
  <mergeCells count="3">
    <mergeCell ref="A3:E3"/>
    <mergeCell ref="A1:B1"/>
    <mergeCell ref="A140:B140"/>
  </mergeCells>
  <hyperlinks>
    <hyperlink ref="D1" location="Contents!A1" display="back to contents"/>
  </hyperlinks>
  <pageMargins left="0.70866141732283472" right="0.70866141732283472" top="0.74803149606299213" bottom="0.74803149606299213" header="0.31496062992125984" footer="0.31496062992125984"/>
  <pageSetup paperSize="9" scale="78" orientation="landscape" horizontalDpi="200" verticalDpi="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showGridLines="0" zoomScaleNormal="100" workbookViewId="0">
      <selection sqref="A1:C1"/>
    </sheetView>
  </sheetViews>
  <sheetFormatPr defaultRowHeight="12.75" customHeight="1"/>
  <cols>
    <col min="1" max="1" width="44.42578125" style="819" customWidth="1"/>
    <col min="2" max="16384" width="9.140625" style="819"/>
  </cols>
  <sheetData>
    <row r="1" spans="1:11" ht="18" customHeight="1">
      <c r="A1" s="1614" t="s">
        <v>576</v>
      </c>
      <c r="B1" s="1614"/>
      <c r="C1" s="1614"/>
      <c r="D1" s="851"/>
      <c r="E1" s="1554" t="s">
        <v>251</v>
      </c>
      <c r="F1" s="1554"/>
      <c r="G1" s="851"/>
      <c r="H1" s="851"/>
      <c r="I1" s="851"/>
      <c r="J1" s="323"/>
      <c r="K1" s="323"/>
    </row>
    <row r="2" spans="1:11" ht="12.75" customHeight="1">
      <c r="A2" s="851"/>
      <c r="B2" s="851"/>
      <c r="C2" s="851"/>
      <c r="D2" s="851"/>
      <c r="E2" s="851"/>
      <c r="F2" s="851"/>
      <c r="G2" s="851"/>
      <c r="H2" s="851"/>
      <c r="I2" s="851"/>
      <c r="J2" s="323"/>
      <c r="K2" s="323"/>
    </row>
    <row r="3" spans="1:11" ht="15.75">
      <c r="A3" s="1626" t="s">
        <v>739</v>
      </c>
      <c r="B3" s="1626"/>
      <c r="C3" s="1626"/>
      <c r="D3" s="1626"/>
      <c r="E3" s="1626"/>
      <c r="F3" s="1626"/>
      <c r="G3" s="1626"/>
      <c r="H3" s="961"/>
      <c r="I3" s="961"/>
    </row>
    <row r="4" spans="1:11" ht="15" customHeight="1">
      <c r="A4" s="960"/>
    </row>
    <row r="5" spans="1:11" ht="15" customHeight="1">
      <c r="A5" s="953" t="s">
        <v>738</v>
      </c>
      <c r="B5" s="959" t="s">
        <v>737</v>
      </c>
    </row>
    <row r="6" spans="1:11" ht="12.75" customHeight="1">
      <c r="A6" s="853" t="s">
        <v>568</v>
      </c>
      <c r="B6" s="958">
        <v>1.3</v>
      </c>
    </row>
    <row r="7" spans="1:11" ht="12.75" customHeight="1">
      <c r="A7" s="853" t="s">
        <v>567</v>
      </c>
      <c r="B7" s="958">
        <v>0.34017231698789113</v>
      </c>
    </row>
    <row r="8" spans="1:11" ht="12.75" customHeight="1">
      <c r="A8" s="853" t="s">
        <v>566</v>
      </c>
      <c r="B8" s="958">
        <v>1.0290671368209792</v>
      </c>
    </row>
    <row r="9" spans="1:11" ht="12.75" customHeight="1">
      <c r="A9" s="853" t="s">
        <v>565</v>
      </c>
      <c r="B9" s="958">
        <v>1.6</v>
      </c>
    </row>
    <row r="10" spans="1:11" ht="12.75" customHeight="1">
      <c r="A10" s="853" t="s">
        <v>564</v>
      </c>
      <c r="B10" s="958">
        <v>0.79671232051594465</v>
      </c>
    </row>
    <row r="11" spans="1:11" ht="12.75" customHeight="1">
      <c r="A11" s="853" t="s">
        <v>563</v>
      </c>
      <c r="B11" s="958">
        <v>0.34744404523112504</v>
      </c>
    </row>
    <row r="12" spans="1:11" ht="12.75" customHeight="1">
      <c r="A12" s="853" t="s">
        <v>562</v>
      </c>
      <c r="B12" s="958">
        <v>2.308985826800385E-2</v>
      </c>
    </row>
    <row r="13" spans="1:11" ht="12.75" customHeight="1">
      <c r="A13" s="853" t="s">
        <v>561</v>
      </c>
      <c r="B13" s="958">
        <v>2.711793153844972</v>
      </c>
    </row>
    <row r="14" spans="1:11" ht="12.75" customHeight="1">
      <c r="A14" s="853" t="s">
        <v>560</v>
      </c>
      <c r="B14" s="958">
        <v>1.9</v>
      </c>
    </row>
    <row r="15" spans="1:11" ht="12.75" customHeight="1">
      <c r="A15" s="853" t="s">
        <v>559</v>
      </c>
      <c r="B15" s="958">
        <v>1.0090380542207753</v>
      </c>
    </row>
    <row r="16" spans="1:11" ht="12.75" customHeight="1">
      <c r="A16" s="853" t="s">
        <v>558</v>
      </c>
      <c r="B16" s="958">
        <v>-0.207196460975169</v>
      </c>
    </row>
    <row r="17" spans="1:2" ht="12.75" customHeight="1">
      <c r="A17" s="853" t="s">
        <v>557</v>
      </c>
      <c r="B17" s="958">
        <v>0.89491826715783385</v>
      </c>
    </row>
    <row r="18" spans="1:2" ht="12.75" customHeight="1">
      <c r="A18" s="853" t="s">
        <v>736</v>
      </c>
      <c r="B18" s="958">
        <v>2.2428543332711888</v>
      </c>
    </row>
    <row r="19" spans="1:2" ht="12.75" customHeight="1">
      <c r="A19" s="853" t="s">
        <v>729</v>
      </c>
      <c r="B19" s="958">
        <v>2.2000000000000002</v>
      </c>
    </row>
    <row r="20" spans="1:2" ht="12.75" customHeight="1">
      <c r="A20" s="853" t="s">
        <v>554</v>
      </c>
      <c r="B20" s="958">
        <v>0.39956301141499745</v>
      </c>
    </row>
    <row r="21" spans="1:2" ht="12.75" customHeight="1">
      <c r="A21" s="853" t="s">
        <v>735</v>
      </c>
      <c r="B21" s="958">
        <v>1.2134244047907086</v>
      </c>
    </row>
    <row r="22" spans="1:2" ht="12.75" customHeight="1">
      <c r="A22" s="853" t="s">
        <v>552</v>
      </c>
      <c r="B22" s="958">
        <v>0.18855386998740417</v>
      </c>
    </row>
    <row r="23" spans="1:2" ht="12.75" customHeight="1">
      <c r="A23" s="853" t="s">
        <v>551</v>
      </c>
      <c r="B23" s="958">
        <v>1.1814549555020262</v>
      </c>
    </row>
    <row r="24" spans="1:2" ht="12.75" customHeight="1">
      <c r="A24" s="853" t="s">
        <v>550</v>
      </c>
      <c r="B24" s="958">
        <v>0.21123885474468274</v>
      </c>
    </row>
    <row r="25" spans="1:2" ht="12.75" customHeight="1">
      <c r="A25" s="948" t="s">
        <v>549</v>
      </c>
      <c r="B25" s="957">
        <v>-9.4027578536899983E-2</v>
      </c>
    </row>
    <row r="27" spans="1:2" ht="10.5" customHeight="1">
      <c r="A27" s="1627" t="s">
        <v>155</v>
      </c>
      <c r="B27" s="1627"/>
    </row>
  </sheetData>
  <mergeCells count="4">
    <mergeCell ref="A3:G3"/>
    <mergeCell ref="A1:C1"/>
    <mergeCell ref="E1:F1"/>
    <mergeCell ref="A27:B27"/>
  </mergeCells>
  <hyperlinks>
    <hyperlink ref="E1:F1" location="Contents!A1" display="back to contents"/>
  </hyperlinks>
  <pageMargins left="0.70866141732283472" right="0.70866141732283472" top="0.74803149606299213" bottom="0.74803149606299213" header="0.31496062992125984" footer="0.31496062992125984"/>
  <pageSetup paperSize="9" scale="97" orientation="landscape" horizontalDpi="200" verticalDpi="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showGridLines="0" workbookViewId="0">
      <selection sqref="A1:D1"/>
    </sheetView>
  </sheetViews>
  <sheetFormatPr defaultRowHeight="12.75"/>
  <cols>
    <col min="1" max="1" width="9.140625" style="853"/>
    <col min="2" max="2" width="35.85546875" style="853" customWidth="1"/>
    <col min="3" max="4" width="9.140625" style="853"/>
    <col min="5" max="5" width="16" style="853" customWidth="1"/>
    <col min="6" max="6" width="9.140625" style="853"/>
    <col min="7" max="7" width="34.85546875" style="853" customWidth="1"/>
    <col min="8" max="8" width="9" style="853" customWidth="1"/>
    <col min="9" max="16384" width="9.140625" style="853"/>
  </cols>
  <sheetData>
    <row r="1" spans="1:11" s="939" customFormat="1" ht="18" customHeight="1">
      <c r="A1" s="1614" t="s">
        <v>576</v>
      </c>
      <c r="B1" s="1614"/>
      <c r="C1" s="1614"/>
      <c r="D1" s="1614"/>
      <c r="E1" s="851"/>
      <c r="F1" s="1554" t="s">
        <v>251</v>
      </c>
      <c r="G1" s="1554"/>
      <c r="H1" s="851"/>
      <c r="I1" s="851"/>
      <c r="J1" s="323"/>
      <c r="K1" s="323"/>
    </row>
    <row r="2" spans="1:11" s="939" customFormat="1" ht="12.75" customHeight="1">
      <c r="A2" s="851"/>
      <c r="B2" s="851"/>
      <c r="C2" s="851"/>
      <c r="D2" s="851"/>
      <c r="E2" s="851"/>
      <c r="F2" s="851"/>
      <c r="G2" s="851"/>
      <c r="H2" s="851"/>
      <c r="I2" s="851"/>
      <c r="J2" s="323"/>
      <c r="K2" s="323"/>
    </row>
    <row r="3" spans="1:11" s="939" customFormat="1" ht="15">
      <c r="A3" s="1616" t="s">
        <v>743</v>
      </c>
      <c r="B3" s="1616"/>
      <c r="C3" s="1616"/>
      <c r="D3" s="1616"/>
      <c r="E3" s="853"/>
    </row>
    <row r="4" spans="1:11" s="939" customFormat="1" ht="15" customHeight="1">
      <c r="A4" s="979"/>
    </row>
    <row r="5" spans="1:11" ht="15" customHeight="1">
      <c r="A5" s="1629" t="s">
        <v>594</v>
      </c>
      <c r="B5" s="1630"/>
      <c r="C5" s="1630"/>
      <c r="D5" s="1630"/>
      <c r="F5" s="1629" t="s">
        <v>593</v>
      </c>
      <c r="G5" s="1631"/>
      <c r="H5" s="1631"/>
      <c r="I5" s="1630"/>
    </row>
    <row r="6" spans="1:11" s="904" customFormat="1" ht="18" customHeight="1">
      <c r="A6" s="978" t="s">
        <v>575</v>
      </c>
      <c r="B6" s="977"/>
      <c r="C6" s="976" t="s">
        <v>742</v>
      </c>
      <c r="D6" s="975" t="s">
        <v>596</v>
      </c>
      <c r="F6" s="978" t="s">
        <v>575</v>
      </c>
      <c r="G6" s="977"/>
      <c r="H6" s="976" t="s">
        <v>742</v>
      </c>
      <c r="I6" s="975" t="s">
        <v>596</v>
      </c>
    </row>
    <row r="7" spans="1:11">
      <c r="A7" s="972">
        <v>1</v>
      </c>
      <c r="B7" s="907" t="s">
        <v>561</v>
      </c>
      <c r="C7" s="974">
        <v>3400</v>
      </c>
      <c r="D7" s="968">
        <v>0.13</v>
      </c>
      <c r="F7" s="972">
        <v>1</v>
      </c>
      <c r="G7" s="907" t="s">
        <v>560</v>
      </c>
      <c r="H7" s="974">
        <v>1800</v>
      </c>
      <c r="I7" s="968">
        <v>9.8000000000000004E-2</v>
      </c>
    </row>
    <row r="8" spans="1:11">
      <c r="A8" s="972">
        <v>2</v>
      </c>
      <c r="B8" s="907" t="s">
        <v>568</v>
      </c>
      <c r="C8" s="974">
        <v>3200</v>
      </c>
      <c r="D8" s="968">
        <v>0.122</v>
      </c>
      <c r="F8" s="972">
        <v>2</v>
      </c>
      <c r="G8" s="907" t="s">
        <v>565</v>
      </c>
      <c r="H8" s="974">
        <v>1700</v>
      </c>
      <c r="I8" s="968">
        <v>9.4E-2</v>
      </c>
    </row>
    <row r="9" spans="1:11">
      <c r="A9" s="972">
        <v>3</v>
      </c>
      <c r="B9" s="907" t="s">
        <v>556</v>
      </c>
      <c r="C9" s="974">
        <v>1900</v>
      </c>
      <c r="D9" s="968">
        <v>7.1999999999999995E-2</v>
      </c>
      <c r="F9" s="972">
        <v>3</v>
      </c>
      <c r="G9" s="907" t="s">
        <v>568</v>
      </c>
      <c r="H9" s="974">
        <v>1700</v>
      </c>
      <c r="I9" s="968">
        <v>9.1999999999999998E-2</v>
      </c>
    </row>
    <row r="10" spans="1:11">
      <c r="A10" s="972">
        <v>4</v>
      </c>
      <c r="B10" s="907" t="s">
        <v>565</v>
      </c>
      <c r="C10" s="974">
        <v>1800</v>
      </c>
      <c r="D10" s="968">
        <v>7.0999999999999994E-2</v>
      </c>
      <c r="F10" s="972">
        <v>4</v>
      </c>
      <c r="G10" s="907" t="s">
        <v>561</v>
      </c>
      <c r="H10" s="974">
        <v>1500</v>
      </c>
      <c r="I10" s="968">
        <v>8.4000000000000005E-2</v>
      </c>
    </row>
    <row r="11" spans="1:11">
      <c r="A11" s="972">
        <v>5</v>
      </c>
      <c r="B11" s="907" t="s">
        <v>560</v>
      </c>
      <c r="C11" s="974">
        <v>1600</v>
      </c>
      <c r="D11" s="968">
        <v>6.3E-2</v>
      </c>
      <c r="F11" s="972">
        <v>5</v>
      </c>
      <c r="G11" s="907" t="s">
        <v>566</v>
      </c>
      <c r="H11" s="974">
        <v>1100</v>
      </c>
      <c r="I11" s="968">
        <v>6.3E-2</v>
      </c>
    </row>
    <row r="12" spans="1:11">
      <c r="A12" s="972">
        <v>6</v>
      </c>
      <c r="B12" s="907" t="s">
        <v>741</v>
      </c>
      <c r="C12" s="974">
        <v>1500</v>
      </c>
      <c r="D12" s="968">
        <v>5.6000000000000001E-2</v>
      </c>
      <c r="F12" s="972">
        <v>6</v>
      </c>
      <c r="G12" s="907" t="s">
        <v>559</v>
      </c>
      <c r="H12" s="907">
        <v>1000</v>
      </c>
      <c r="I12" s="968">
        <v>5.3999999999999999E-2</v>
      </c>
    </row>
    <row r="13" spans="1:11">
      <c r="A13" s="972">
        <v>7</v>
      </c>
      <c r="B13" s="907" t="s">
        <v>566</v>
      </c>
      <c r="C13" s="974">
        <v>1400</v>
      </c>
      <c r="D13" s="968">
        <v>5.5E-2</v>
      </c>
      <c r="F13" s="972">
        <v>7</v>
      </c>
      <c r="G13" s="907" t="s">
        <v>741</v>
      </c>
      <c r="H13" s="907">
        <v>800</v>
      </c>
      <c r="I13" s="968">
        <v>4.2999999999999997E-2</v>
      </c>
    </row>
    <row r="14" spans="1:11">
      <c r="A14" s="972">
        <v>8</v>
      </c>
      <c r="B14" s="969" t="s">
        <v>564</v>
      </c>
      <c r="C14" s="973">
        <v>1000</v>
      </c>
      <c r="D14" s="971">
        <v>3.7999999999999999E-2</v>
      </c>
      <c r="E14" s="965"/>
      <c r="F14" s="970">
        <v>8</v>
      </c>
      <c r="G14" s="969" t="s">
        <v>564</v>
      </c>
      <c r="H14" s="969">
        <v>800</v>
      </c>
      <c r="I14" s="968">
        <v>4.2999999999999997E-2</v>
      </c>
    </row>
    <row r="15" spans="1:11">
      <c r="A15" s="972">
        <v>9</v>
      </c>
      <c r="B15" s="969" t="s">
        <v>740</v>
      </c>
      <c r="C15" s="969">
        <v>800</v>
      </c>
      <c r="D15" s="971">
        <v>3.1E-2</v>
      </c>
      <c r="E15" s="965"/>
      <c r="F15" s="970">
        <v>9</v>
      </c>
      <c r="G15" s="969" t="s">
        <v>556</v>
      </c>
      <c r="H15" s="969">
        <v>600</v>
      </c>
      <c r="I15" s="968">
        <v>3.3000000000000002E-2</v>
      </c>
    </row>
    <row r="16" spans="1:11">
      <c r="A16" s="967">
        <v>10</v>
      </c>
      <c r="B16" s="963" t="s">
        <v>559</v>
      </c>
      <c r="C16" s="963">
        <v>700</v>
      </c>
      <c r="D16" s="966">
        <v>2.8000000000000001E-2</v>
      </c>
      <c r="E16" s="965"/>
      <c r="F16" s="964">
        <v>10</v>
      </c>
      <c r="G16" s="963" t="s">
        <v>567</v>
      </c>
      <c r="H16" s="963">
        <v>500</v>
      </c>
      <c r="I16" s="962">
        <v>0.03</v>
      </c>
    </row>
    <row r="18" spans="1:8" ht="10.5" customHeight="1">
      <c r="A18" s="1628" t="s">
        <v>155</v>
      </c>
      <c r="B18" s="1628"/>
    </row>
    <row r="21" spans="1:8">
      <c r="C21" s="898"/>
      <c r="H21" s="898"/>
    </row>
    <row r="22" spans="1:8">
      <c r="C22" s="898"/>
      <c r="H22" s="898"/>
    </row>
    <row r="23" spans="1:8">
      <c r="C23" s="898"/>
      <c r="H23" s="898"/>
    </row>
    <row r="24" spans="1:8">
      <c r="C24" s="898"/>
      <c r="H24" s="898"/>
    </row>
    <row r="25" spans="1:8">
      <c r="C25" s="898"/>
      <c r="H25" s="898"/>
    </row>
    <row r="26" spans="1:8">
      <c r="C26" s="898"/>
      <c r="H26" s="898"/>
    </row>
    <row r="27" spans="1:8">
      <c r="C27" s="898"/>
      <c r="H27" s="898"/>
    </row>
    <row r="28" spans="1:8">
      <c r="C28" s="898"/>
      <c r="H28" s="898"/>
    </row>
    <row r="29" spans="1:8">
      <c r="C29" s="898"/>
      <c r="H29" s="898"/>
    </row>
    <row r="30" spans="1:8">
      <c r="C30" s="898"/>
      <c r="H30" s="898"/>
    </row>
  </sheetData>
  <mergeCells count="6">
    <mergeCell ref="A18:B18"/>
    <mergeCell ref="A5:D5"/>
    <mergeCell ref="F5:I5"/>
    <mergeCell ref="A3:D3"/>
    <mergeCell ref="A1:D1"/>
    <mergeCell ref="F1:G1"/>
  </mergeCells>
  <hyperlinks>
    <hyperlink ref="F1:G1" location="Contents!A1" display="back to contents"/>
  </hyperlinks>
  <pageMargins left="0.70866141732283472" right="0.70866141732283472" top="0.74803149606299213" bottom="0.74803149606299213" header="0.31496062992125984" footer="0.31496062992125984"/>
  <pageSetup paperSize="9" scale="82" orientation="landscape" horizontalDpi="90" verticalDpi="9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zoomScaleNormal="100" workbookViewId="0">
      <selection sqref="A1:D1"/>
    </sheetView>
  </sheetViews>
  <sheetFormatPr defaultRowHeight="12.75"/>
  <cols>
    <col min="1" max="1" width="30" style="853" bestFit="1" customWidth="1"/>
    <col min="2" max="16384" width="9.140625" style="853"/>
  </cols>
  <sheetData>
    <row r="1" spans="1:12" ht="18" customHeight="1">
      <c r="A1" s="1614" t="s">
        <v>576</v>
      </c>
      <c r="B1" s="1614"/>
      <c r="C1" s="1614"/>
      <c r="D1" s="1614"/>
      <c r="E1" s="851"/>
      <c r="F1" s="1554" t="s">
        <v>251</v>
      </c>
      <c r="G1" s="1554"/>
      <c r="H1" s="851"/>
      <c r="I1" s="851"/>
      <c r="K1" s="323"/>
      <c r="L1" s="323"/>
    </row>
    <row r="2" spans="1:12" ht="10.5" customHeight="1">
      <c r="A2" s="851"/>
      <c r="B2" s="851"/>
      <c r="C2" s="851"/>
      <c r="D2" s="851"/>
      <c r="E2" s="851"/>
      <c r="F2" s="851"/>
      <c r="G2" s="851"/>
      <c r="H2" s="851"/>
      <c r="I2" s="851"/>
      <c r="K2" s="323"/>
      <c r="L2" s="323"/>
    </row>
    <row r="3" spans="1:12">
      <c r="A3" s="1616" t="s">
        <v>749</v>
      </c>
      <c r="B3" s="1616"/>
      <c r="C3" s="1616"/>
      <c r="D3" s="1616"/>
      <c r="E3" s="1616"/>
      <c r="F3" s="1616"/>
      <c r="G3" s="1616"/>
      <c r="H3" s="1616"/>
    </row>
    <row r="4" spans="1:12" ht="15" customHeight="1">
      <c r="A4" s="904"/>
    </row>
    <row r="5" spans="1:12">
      <c r="A5" s="896"/>
      <c r="B5" s="980" t="s">
        <v>737</v>
      </c>
    </row>
    <row r="6" spans="1:12">
      <c r="A6" s="854" t="s">
        <v>568</v>
      </c>
      <c r="B6" s="958">
        <v>1.282714371687828</v>
      </c>
    </row>
    <row r="7" spans="1:12">
      <c r="A7" s="854" t="s">
        <v>561</v>
      </c>
      <c r="B7" s="958">
        <v>2.6440487606500493</v>
      </c>
    </row>
    <row r="8" spans="1:12">
      <c r="A8" s="854" t="s">
        <v>566</v>
      </c>
      <c r="B8" s="958">
        <v>1.1202002101293311</v>
      </c>
    </row>
    <row r="9" spans="1:12">
      <c r="A9" s="854" t="s">
        <v>565</v>
      </c>
      <c r="B9" s="958">
        <v>1.5685698226371985</v>
      </c>
    </row>
    <row r="10" spans="1:12">
      <c r="A10" s="854" t="s">
        <v>567</v>
      </c>
      <c r="B10" s="958">
        <v>0.27613844247307778</v>
      </c>
    </row>
    <row r="11" spans="1:12">
      <c r="A11" s="854" t="s">
        <v>564</v>
      </c>
      <c r="B11" s="958">
        <v>0.8737105110749096</v>
      </c>
    </row>
    <row r="12" spans="1:12">
      <c r="A12" s="854" t="s">
        <v>556</v>
      </c>
      <c r="B12" s="958">
        <v>2.3200659632405434</v>
      </c>
    </row>
    <row r="13" spans="1:12">
      <c r="A13" s="854" t="s">
        <v>560</v>
      </c>
      <c r="B13" s="958">
        <v>1.8285929362575788</v>
      </c>
    </row>
    <row r="14" spans="1:12">
      <c r="A14" s="854" t="s">
        <v>558</v>
      </c>
      <c r="B14" s="958">
        <v>-0.22450837933346077</v>
      </c>
    </row>
    <row r="15" spans="1:12">
      <c r="A15" s="854" t="s">
        <v>748</v>
      </c>
      <c r="B15" s="958">
        <v>1.2615312769199598</v>
      </c>
    </row>
    <row r="16" spans="1:12">
      <c r="A16" s="854" t="s">
        <v>582</v>
      </c>
      <c r="B16" s="958">
        <v>0.79981679608412659</v>
      </c>
    </row>
    <row r="17" spans="1:2">
      <c r="A17" s="854" t="s">
        <v>563</v>
      </c>
      <c r="B17" s="958">
        <v>0.4423300192972876</v>
      </c>
    </row>
    <row r="18" spans="1:2">
      <c r="A18" s="854" t="s">
        <v>559</v>
      </c>
      <c r="B18" s="958">
        <v>1.1189573046480383</v>
      </c>
    </row>
    <row r="19" spans="1:2">
      <c r="A19" s="854" t="s">
        <v>747</v>
      </c>
      <c r="B19" s="958">
        <v>2.2791705302696212</v>
      </c>
    </row>
    <row r="20" spans="1:2">
      <c r="A20" s="854" t="s">
        <v>562</v>
      </c>
      <c r="B20" s="958">
        <v>-1.524435916049696E-2</v>
      </c>
    </row>
    <row r="21" spans="1:2">
      <c r="A21" s="854" t="s">
        <v>746</v>
      </c>
      <c r="B21" s="958">
        <v>0.42173229465524492</v>
      </c>
    </row>
    <row r="22" spans="1:2">
      <c r="A22" s="854" t="s">
        <v>745</v>
      </c>
      <c r="B22" s="958">
        <v>7.7103609585512864E-2</v>
      </c>
    </row>
    <row r="23" spans="1:2">
      <c r="A23" s="854" t="s">
        <v>551</v>
      </c>
      <c r="B23" s="958">
        <v>1.2869020921573662</v>
      </c>
    </row>
    <row r="24" spans="1:2">
      <c r="A24" s="854" t="s">
        <v>744</v>
      </c>
      <c r="B24" s="958">
        <v>0.730248391426358</v>
      </c>
    </row>
    <row r="25" spans="1:2">
      <c r="A25" s="951" t="s">
        <v>549</v>
      </c>
      <c r="B25" s="957">
        <v>-6.8891595214404619E-2</v>
      </c>
    </row>
    <row r="27" spans="1:2" ht="10.5" customHeight="1">
      <c r="A27" s="1612" t="s">
        <v>155</v>
      </c>
      <c r="B27" s="1621"/>
    </row>
  </sheetData>
  <mergeCells count="4">
    <mergeCell ref="A27:B27"/>
    <mergeCell ref="A3:H3"/>
    <mergeCell ref="A1:D1"/>
    <mergeCell ref="F1:G1"/>
  </mergeCells>
  <hyperlinks>
    <hyperlink ref="F1:G1" location="Contents!A1" display="back to contents"/>
  </hyperlinks>
  <pageMargins left="0.70866141732283472" right="0.70866141732283472" top="0.74803149606299213" bottom="0.74803149606299213" header="0.31496062992125984" footer="0.31496062992125984"/>
  <pageSetup paperSize="9" orientation="landscape"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zoomScaleNormal="100" workbookViewId="0">
      <selection sqref="A1:D1"/>
    </sheetView>
  </sheetViews>
  <sheetFormatPr defaultColWidth="9.140625" defaultRowHeight="12.75"/>
  <cols>
    <col min="1" max="1" width="11.42578125" style="26" customWidth="1"/>
    <col min="2" max="2" width="12.140625" style="26" customWidth="1"/>
    <col min="3" max="5" width="19.42578125" style="26" customWidth="1"/>
    <col min="6" max="8" width="9.140625" style="26"/>
    <col min="9" max="13" width="9.140625" style="59"/>
    <col min="14" max="14" width="11.7109375" style="59" customWidth="1"/>
    <col min="15" max="21" width="9.140625" style="59"/>
    <col min="22" max="16384" width="9.140625" style="26"/>
  </cols>
  <sheetData>
    <row r="1" spans="1:21" ht="18" customHeight="1">
      <c r="A1" s="1384" t="s">
        <v>220</v>
      </c>
      <c r="B1" s="1388"/>
      <c r="C1" s="1388"/>
      <c r="D1" s="1388"/>
      <c r="E1" s="239"/>
      <c r="F1" s="238" t="s">
        <v>251</v>
      </c>
      <c r="G1" s="239"/>
      <c r="H1" s="59"/>
      <c r="J1" s="238"/>
    </row>
    <row r="2" spans="1:21" s="25" customFormat="1" ht="12.75" customHeight="1">
      <c r="A2" s="202"/>
      <c r="B2" s="202"/>
      <c r="C2" s="202"/>
      <c r="D2" s="202"/>
      <c r="E2" s="202"/>
      <c r="F2" s="202"/>
      <c r="H2" s="82"/>
      <c r="L2" s="82"/>
      <c r="M2" s="82"/>
      <c r="N2" s="82"/>
      <c r="O2" s="82"/>
      <c r="P2" s="82"/>
      <c r="Q2" s="82"/>
      <c r="R2" s="82"/>
      <c r="S2" s="82"/>
      <c r="T2" s="82"/>
      <c r="U2" s="82"/>
    </row>
    <row r="3" spans="1:21" ht="18" customHeight="1">
      <c r="A3" s="1419" t="s">
        <v>248</v>
      </c>
      <c r="B3" s="1419"/>
      <c r="C3" s="1419"/>
      <c r="D3" s="1419"/>
      <c r="E3" s="1419"/>
      <c r="F3" s="1419"/>
      <c r="G3" s="36"/>
      <c r="H3" s="36"/>
      <c r="I3" s="83"/>
    </row>
    <row r="4" spans="1:21" ht="18" customHeight="1">
      <c r="A4" s="301"/>
      <c r="B4" s="301"/>
      <c r="C4" s="301"/>
      <c r="D4" s="301"/>
      <c r="E4" s="301"/>
      <c r="F4" s="301"/>
      <c r="G4" s="36"/>
      <c r="H4" s="36"/>
      <c r="I4" s="83"/>
    </row>
    <row r="5" spans="1:21">
      <c r="A5" s="210"/>
      <c r="B5" s="27" t="s">
        <v>5</v>
      </c>
      <c r="C5" s="27" t="s">
        <v>12</v>
      </c>
      <c r="D5" s="28" t="s">
        <v>69</v>
      </c>
      <c r="E5" s="28" t="s">
        <v>70</v>
      </c>
    </row>
    <row r="6" spans="1:21">
      <c r="A6" s="1416" t="s">
        <v>234</v>
      </c>
      <c r="B6" s="77">
        <v>2011</v>
      </c>
      <c r="C6" s="80">
        <v>276.79267120715798</v>
      </c>
      <c r="D6" s="134">
        <v>315.74324858780176</v>
      </c>
      <c r="E6" s="81">
        <v>592.53591979495968</v>
      </c>
      <c r="K6" s="60"/>
      <c r="L6" s="60"/>
      <c r="M6" s="60"/>
      <c r="S6" s="26"/>
      <c r="T6" s="26"/>
      <c r="U6" s="26"/>
    </row>
    <row r="7" spans="1:21">
      <c r="A7" s="1417"/>
      <c r="B7" s="77">
        <v>2012</v>
      </c>
      <c r="C7" s="80">
        <v>273.39809888204695</v>
      </c>
      <c r="D7" s="81">
        <v>314.93214563280924</v>
      </c>
      <c r="E7" s="81">
        <v>588.33024451485619</v>
      </c>
      <c r="I7" s="85"/>
      <c r="J7" s="270"/>
      <c r="K7" s="132"/>
      <c r="L7" s="132"/>
      <c r="M7" s="268"/>
      <c r="N7" s="85"/>
      <c r="O7" s="85"/>
      <c r="P7" s="85"/>
      <c r="S7" s="26"/>
      <c r="T7" s="26"/>
      <c r="U7" s="26"/>
    </row>
    <row r="8" spans="1:21">
      <c r="A8" s="1417"/>
      <c r="B8" s="77">
        <v>2013</v>
      </c>
      <c r="C8" s="78">
        <v>271.25749910654957</v>
      </c>
      <c r="D8" s="79">
        <v>314.09997182023153</v>
      </c>
      <c r="E8" s="79">
        <v>585.35747092678116</v>
      </c>
      <c r="I8" s="85"/>
      <c r="J8" s="268"/>
      <c r="K8" s="132"/>
      <c r="L8" s="132"/>
      <c r="M8" s="268"/>
      <c r="N8" s="85"/>
      <c r="O8" s="85"/>
      <c r="P8" s="85"/>
      <c r="S8" s="26"/>
      <c r="T8" s="26"/>
      <c r="U8" s="26"/>
    </row>
    <row r="9" spans="1:21">
      <c r="A9" s="1417"/>
      <c r="B9" s="77">
        <v>2014</v>
      </c>
      <c r="C9" s="78">
        <v>269.7476921473496</v>
      </c>
      <c r="D9" s="79">
        <v>313.60888404095243</v>
      </c>
      <c r="E9" s="79">
        <v>583.35657618830203</v>
      </c>
      <c r="I9" s="85"/>
      <c r="J9" s="270"/>
      <c r="K9" s="132"/>
      <c r="L9" s="132"/>
      <c r="M9" s="268"/>
      <c r="N9" s="85"/>
      <c r="O9" s="85"/>
      <c r="P9" s="85"/>
      <c r="S9" s="26"/>
      <c r="T9" s="26"/>
      <c r="U9" s="26"/>
    </row>
    <row r="10" spans="1:21">
      <c r="A10" s="1417"/>
      <c r="B10" s="77">
        <v>2015</v>
      </c>
      <c r="C10" s="78">
        <v>268.06896209235907</v>
      </c>
      <c r="D10" s="79">
        <v>310.79164299942965</v>
      </c>
      <c r="E10" s="79">
        <v>578.86060509178878</v>
      </c>
      <c r="I10" s="85"/>
      <c r="J10" s="268"/>
      <c r="K10" s="132"/>
      <c r="L10" s="132"/>
      <c r="M10" s="268"/>
      <c r="N10" s="85"/>
      <c r="O10" s="85"/>
      <c r="P10" s="85"/>
      <c r="S10" s="26"/>
      <c r="T10" s="26"/>
      <c r="U10" s="26"/>
    </row>
    <row r="11" spans="1:21" s="29" customFormat="1" ht="12.75" customHeight="1">
      <c r="A11" s="1417"/>
      <c r="B11" s="30">
        <v>2016</v>
      </c>
      <c r="C11" s="31">
        <v>266.72271456999999</v>
      </c>
      <c r="D11" s="31">
        <v>307.17126868000003</v>
      </c>
      <c r="E11" s="31">
        <v>573.89398326000003</v>
      </c>
      <c r="I11" s="84"/>
      <c r="J11" s="268"/>
      <c r="K11" s="133"/>
      <c r="L11" s="133"/>
      <c r="M11" s="268"/>
      <c r="N11" s="84"/>
      <c r="O11" s="84"/>
      <c r="P11" s="84"/>
      <c r="Q11" s="84"/>
      <c r="R11" s="84"/>
    </row>
    <row r="12" spans="1:21" s="29" customFormat="1" ht="12.75" customHeight="1">
      <c r="A12" s="1418"/>
      <c r="B12" s="33">
        <v>2017</v>
      </c>
      <c r="C12" s="34">
        <v>264.98762205726001</v>
      </c>
      <c r="D12" s="34">
        <v>301.87420913885279</v>
      </c>
      <c r="E12" s="34">
        <v>566.8618311961128</v>
      </c>
      <c r="I12" s="84"/>
      <c r="J12" s="268"/>
      <c r="K12" s="133"/>
      <c r="L12" s="133"/>
      <c r="M12" s="268"/>
      <c r="N12" s="84"/>
      <c r="O12" s="84"/>
      <c r="P12" s="84"/>
      <c r="Q12" s="84"/>
      <c r="R12" s="84"/>
    </row>
    <row r="13" spans="1:21" ht="12.75" customHeight="1">
      <c r="A13" s="211" t="s">
        <v>18</v>
      </c>
      <c r="B13" s="30">
        <v>2018</v>
      </c>
      <c r="C13" s="31">
        <v>264.76790316</v>
      </c>
      <c r="D13" s="31">
        <v>297.08011225000001</v>
      </c>
      <c r="E13" s="31">
        <v>561.84801542000002</v>
      </c>
      <c r="I13" s="103"/>
      <c r="J13" s="302"/>
      <c r="K13" s="103"/>
      <c r="L13" s="103"/>
      <c r="M13" s="268"/>
      <c r="N13" s="104"/>
      <c r="O13" s="85"/>
      <c r="P13" s="85"/>
      <c r="Q13" s="85"/>
      <c r="R13" s="85"/>
      <c r="S13" s="85"/>
    </row>
    <row r="14" spans="1:21" ht="15">
      <c r="A14" s="59"/>
      <c r="B14" s="30">
        <v>2019</v>
      </c>
      <c r="C14" s="31">
        <v>263.91101765000002</v>
      </c>
      <c r="D14" s="31">
        <v>289.41385193999997</v>
      </c>
      <c r="E14" s="31">
        <v>553.32486959000005</v>
      </c>
      <c r="I14" s="105"/>
      <c r="J14" s="268"/>
      <c r="K14" s="106"/>
      <c r="L14" s="106"/>
      <c r="M14" s="268"/>
      <c r="N14" s="85"/>
      <c r="O14" s="85"/>
      <c r="P14" s="85"/>
      <c r="Q14" s="85"/>
      <c r="R14" s="85"/>
      <c r="S14" s="85"/>
    </row>
    <row r="15" spans="1:21" ht="15">
      <c r="A15" s="59"/>
      <c r="B15" s="30">
        <v>2020</v>
      </c>
      <c r="C15" s="31">
        <v>262.69516327000002</v>
      </c>
      <c r="D15" s="31">
        <v>282.43092231000003</v>
      </c>
      <c r="E15" s="31">
        <v>545.12608557999999</v>
      </c>
      <c r="I15" s="105"/>
      <c r="J15" s="268"/>
      <c r="K15" s="106"/>
      <c r="L15" s="106"/>
      <c r="M15" s="268"/>
      <c r="N15" s="85"/>
      <c r="O15" s="85"/>
      <c r="P15" s="85"/>
      <c r="Q15" s="85"/>
      <c r="R15" s="85"/>
      <c r="S15" s="85"/>
    </row>
    <row r="16" spans="1:21" ht="15">
      <c r="A16" s="59"/>
      <c r="B16" s="30">
        <v>2021</v>
      </c>
      <c r="C16" s="31">
        <v>262.95646944999999</v>
      </c>
      <c r="D16" s="31">
        <v>284.75096301999997</v>
      </c>
      <c r="E16" s="31">
        <v>547.70743247999997</v>
      </c>
      <c r="I16" s="105"/>
      <c r="J16" s="268"/>
      <c r="K16" s="106"/>
      <c r="L16" s="106"/>
      <c r="M16" s="268"/>
      <c r="N16" s="85"/>
      <c r="O16" s="85"/>
      <c r="P16" s="85"/>
      <c r="Q16" s="85"/>
      <c r="R16" s="85"/>
      <c r="S16" s="85"/>
    </row>
    <row r="17" spans="1:19" ht="15">
      <c r="A17" s="59"/>
      <c r="B17" s="30">
        <v>2022</v>
      </c>
      <c r="C17" s="31">
        <v>263.75540912999998</v>
      </c>
      <c r="D17" s="31">
        <v>290.20761045</v>
      </c>
      <c r="E17" s="31">
        <v>553.96301958000004</v>
      </c>
      <c r="I17" s="105"/>
      <c r="J17" s="268"/>
      <c r="K17" s="106"/>
      <c r="L17" s="106"/>
      <c r="M17" s="268"/>
      <c r="N17" s="85"/>
      <c r="O17" s="85"/>
      <c r="P17" s="85"/>
      <c r="Q17" s="85"/>
      <c r="R17" s="85"/>
      <c r="S17" s="85"/>
    </row>
    <row r="18" spans="1:19" ht="15">
      <c r="A18" s="59"/>
      <c r="B18" s="30">
        <v>2023</v>
      </c>
      <c r="C18" s="31">
        <v>264.25822783000001</v>
      </c>
      <c r="D18" s="31">
        <v>296.16054681000003</v>
      </c>
      <c r="E18" s="31">
        <v>560.41877464000004</v>
      </c>
      <c r="I18" s="105"/>
      <c r="J18" s="268"/>
      <c r="K18" s="106"/>
      <c r="L18" s="106"/>
      <c r="M18" s="268"/>
      <c r="N18" s="85"/>
      <c r="O18" s="85"/>
      <c r="P18" s="85"/>
      <c r="Q18" s="85"/>
      <c r="R18" s="85"/>
      <c r="S18" s="85"/>
    </row>
    <row r="19" spans="1:19" ht="15">
      <c r="A19" s="59"/>
      <c r="B19" s="30">
        <v>2024</v>
      </c>
      <c r="C19" s="31">
        <v>263.97744559</v>
      </c>
      <c r="D19" s="31">
        <v>302.37810961000002</v>
      </c>
      <c r="E19" s="31">
        <v>566.35555520000003</v>
      </c>
      <c r="I19" s="105"/>
      <c r="J19" s="268"/>
      <c r="K19" s="106"/>
      <c r="L19" s="106"/>
      <c r="M19" s="268"/>
      <c r="N19" s="85"/>
      <c r="O19" s="85"/>
      <c r="P19" s="85"/>
      <c r="Q19" s="85"/>
      <c r="R19" s="85"/>
      <c r="S19" s="85"/>
    </row>
    <row r="20" spans="1:19">
      <c r="A20" s="59"/>
      <c r="B20" s="30">
        <v>2025</v>
      </c>
      <c r="C20" s="31">
        <v>263.67281216999999</v>
      </c>
      <c r="D20" s="31">
        <v>309.09465465</v>
      </c>
      <c r="E20" s="31">
        <v>572.76746681999998</v>
      </c>
      <c r="I20" s="85"/>
      <c r="J20" s="268"/>
      <c r="K20" s="85"/>
      <c r="L20" s="85"/>
      <c r="M20" s="268"/>
      <c r="N20" s="85"/>
      <c r="O20" s="85"/>
      <c r="P20" s="85"/>
      <c r="Q20" s="85"/>
      <c r="R20" s="85"/>
      <c r="S20" s="85"/>
    </row>
    <row r="21" spans="1:19">
      <c r="A21" s="59"/>
      <c r="B21" s="30">
        <v>2026</v>
      </c>
      <c r="C21" s="31">
        <v>263.02179128</v>
      </c>
      <c r="D21" s="31">
        <v>311.93917220999998</v>
      </c>
      <c r="E21" s="31">
        <v>574.96096349000004</v>
      </c>
      <c r="I21" s="85"/>
      <c r="J21" s="268"/>
      <c r="K21" s="85"/>
      <c r="L21" s="85"/>
      <c r="M21" s="268"/>
      <c r="N21" s="85"/>
      <c r="O21" s="85"/>
      <c r="P21" s="85"/>
      <c r="Q21" s="85"/>
      <c r="R21" s="85"/>
      <c r="S21" s="85"/>
    </row>
    <row r="22" spans="1:19">
      <c r="A22" s="59"/>
      <c r="B22" s="30">
        <v>2027</v>
      </c>
      <c r="C22" s="31">
        <v>259.48171733999999</v>
      </c>
      <c r="D22" s="31">
        <v>305.71538542000002</v>
      </c>
      <c r="E22" s="31">
        <v>565.19710277000001</v>
      </c>
      <c r="I22" s="85"/>
      <c r="J22" s="268"/>
      <c r="K22" s="85"/>
      <c r="L22" s="85"/>
      <c r="M22" s="302"/>
      <c r="N22" s="85"/>
      <c r="O22" s="85"/>
      <c r="P22" s="85"/>
      <c r="Q22" s="85"/>
      <c r="R22" s="85"/>
      <c r="S22" s="85"/>
    </row>
    <row r="23" spans="1:19">
      <c r="A23" s="59"/>
      <c r="B23" s="30">
        <v>2028</v>
      </c>
      <c r="C23" s="31">
        <v>257.29898543000002</v>
      </c>
      <c r="D23" s="31">
        <v>303.53824195999999</v>
      </c>
      <c r="E23" s="31">
        <v>560.83722738999995</v>
      </c>
      <c r="I23" s="85"/>
      <c r="J23" s="268"/>
      <c r="K23" s="85"/>
      <c r="L23" s="85"/>
      <c r="M23" s="268"/>
      <c r="N23" s="85"/>
      <c r="O23" s="85"/>
      <c r="P23" s="85"/>
      <c r="Q23" s="85"/>
      <c r="R23" s="85"/>
      <c r="S23" s="85"/>
    </row>
    <row r="24" spans="1:19">
      <c r="A24" s="59"/>
      <c r="B24" s="30">
        <v>2029</v>
      </c>
      <c r="C24" s="31">
        <v>257.42648663</v>
      </c>
      <c r="D24" s="31">
        <v>311.18762046000001</v>
      </c>
      <c r="E24" s="31">
        <v>568.61410708999995</v>
      </c>
      <c r="I24" s="85"/>
      <c r="J24" s="268"/>
      <c r="K24" s="85"/>
      <c r="L24" s="85"/>
      <c r="M24" s="268"/>
      <c r="N24" s="85"/>
      <c r="O24" s="85"/>
      <c r="P24" s="85"/>
      <c r="Q24" s="85"/>
      <c r="R24" s="85"/>
      <c r="S24" s="85"/>
    </row>
    <row r="25" spans="1:19">
      <c r="A25" s="59"/>
      <c r="B25" s="30">
        <v>2030</v>
      </c>
      <c r="C25" s="31">
        <v>257.86437024000003</v>
      </c>
      <c r="D25" s="31">
        <v>319.37519065999999</v>
      </c>
      <c r="E25" s="31">
        <v>577.23956090000001</v>
      </c>
      <c r="G25" s="32"/>
      <c r="J25" s="268"/>
      <c r="M25" s="268"/>
    </row>
    <row r="26" spans="1:19">
      <c r="A26" s="59"/>
      <c r="B26" s="30">
        <v>2031</v>
      </c>
      <c r="C26" s="31">
        <v>258.32516257999998</v>
      </c>
      <c r="D26" s="31">
        <v>327.53106668999999</v>
      </c>
      <c r="E26" s="31">
        <v>585.85622926999997</v>
      </c>
      <c r="J26" s="268"/>
      <c r="M26" s="268"/>
    </row>
    <row r="27" spans="1:19">
      <c r="A27" s="59"/>
      <c r="B27" s="30">
        <v>2032</v>
      </c>
      <c r="C27" s="31">
        <v>259.06671613999998</v>
      </c>
      <c r="D27" s="31">
        <v>335.96003174999998</v>
      </c>
      <c r="E27" s="31">
        <v>595.02674790000003</v>
      </c>
      <c r="J27" s="268"/>
      <c r="M27" s="268"/>
    </row>
    <row r="28" spans="1:19">
      <c r="A28" s="59"/>
      <c r="B28" s="30">
        <v>2033</v>
      </c>
      <c r="C28" s="31">
        <v>260.34064985999998</v>
      </c>
      <c r="D28" s="31">
        <v>343.44439276999998</v>
      </c>
      <c r="E28" s="31">
        <v>603.78504263000002</v>
      </c>
      <c r="J28" s="268"/>
      <c r="M28" s="268"/>
    </row>
    <row r="29" spans="1:19">
      <c r="A29" s="59"/>
      <c r="B29" s="30">
        <v>2034</v>
      </c>
      <c r="C29" s="31">
        <v>260.92215555000001</v>
      </c>
      <c r="D29" s="31">
        <v>350.76697245999998</v>
      </c>
      <c r="E29" s="31">
        <v>611.68912800999999</v>
      </c>
      <c r="J29" s="268"/>
      <c r="M29" s="268"/>
    </row>
    <row r="30" spans="1:19">
      <c r="A30" s="59"/>
      <c r="B30" s="30">
        <v>2035</v>
      </c>
      <c r="C30" s="31">
        <v>261.30935455000002</v>
      </c>
      <c r="D30" s="31">
        <v>357.68953234000003</v>
      </c>
      <c r="E30" s="31">
        <v>618.99888688999999</v>
      </c>
      <c r="J30" s="268"/>
      <c r="M30" s="268"/>
    </row>
    <row r="31" spans="1:19">
      <c r="A31" s="59"/>
      <c r="B31" s="30">
        <v>2036</v>
      </c>
      <c r="C31" s="31">
        <v>261.49422486999998</v>
      </c>
      <c r="D31" s="31">
        <v>363.90425019000003</v>
      </c>
      <c r="E31" s="31">
        <v>625.39847506000001</v>
      </c>
      <c r="J31" s="268"/>
      <c r="M31" s="268"/>
    </row>
    <row r="32" spans="1:19">
      <c r="A32" s="59"/>
      <c r="B32" s="30">
        <v>2037</v>
      </c>
      <c r="C32" s="31">
        <v>261.39746481999998</v>
      </c>
      <c r="D32" s="31">
        <v>368.80439887</v>
      </c>
      <c r="E32" s="31">
        <v>630.20186368999998</v>
      </c>
      <c r="J32" s="268"/>
      <c r="M32" s="268"/>
    </row>
    <row r="33" spans="1:13">
      <c r="A33" s="59"/>
      <c r="B33" s="30">
        <v>2038</v>
      </c>
      <c r="C33" s="31">
        <v>261.32916991000002</v>
      </c>
      <c r="D33" s="31">
        <v>373.87548815000002</v>
      </c>
      <c r="E33" s="31">
        <v>635.20465806000004</v>
      </c>
      <c r="J33" s="268"/>
      <c r="M33" s="268"/>
    </row>
    <row r="34" spans="1:13">
      <c r="A34" s="59"/>
      <c r="B34" s="30">
        <v>2039</v>
      </c>
      <c r="C34" s="31">
        <v>261.06390725</v>
      </c>
      <c r="D34" s="31">
        <v>377.69811234999997</v>
      </c>
      <c r="E34" s="31">
        <v>638.76201959000002</v>
      </c>
      <c r="J34" s="268"/>
      <c r="M34" s="268"/>
    </row>
    <row r="35" spans="1:13">
      <c r="A35" s="59"/>
      <c r="B35" s="30">
        <v>2040</v>
      </c>
      <c r="C35" s="31">
        <v>260.54830089000001</v>
      </c>
      <c r="D35" s="31">
        <v>379.75728392000002</v>
      </c>
      <c r="E35" s="31">
        <v>640.30558481000003</v>
      </c>
      <c r="J35" s="268"/>
      <c r="M35" s="268"/>
    </row>
    <row r="36" spans="1:13">
      <c r="A36" s="52"/>
      <c r="B36" s="33">
        <v>2041</v>
      </c>
      <c r="C36" s="34">
        <v>259.81766069999998</v>
      </c>
      <c r="D36" s="34">
        <v>380.14172344000002</v>
      </c>
      <c r="E36" s="34">
        <v>639.95938414</v>
      </c>
      <c r="F36" s="31"/>
      <c r="J36" s="268"/>
      <c r="M36" s="268"/>
    </row>
    <row r="37" spans="1:13">
      <c r="B37" s="35"/>
      <c r="J37" s="268"/>
      <c r="M37" s="268"/>
    </row>
    <row r="38" spans="1:13">
      <c r="A38" s="1420" t="s">
        <v>11</v>
      </c>
      <c r="B38" s="1420"/>
      <c r="M38" s="268"/>
    </row>
    <row r="39" spans="1:13" s="112" customFormat="1" ht="12.75" customHeight="1">
      <c r="A39" s="1414" t="s">
        <v>179</v>
      </c>
      <c r="B39" s="1415"/>
      <c r="C39" s="1415"/>
      <c r="D39" s="1415"/>
      <c r="E39" s="1415"/>
    </row>
    <row r="40" spans="1:13" s="112" customFormat="1" ht="11.25" customHeight="1">
      <c r="A40" s="1415"/>
      <c r="B40" s="1415"/>
      <c r="C40" s="1415"/>
      <c r="D40" s="1415"/>
      <c r="E40" s="1415"/>
    </row>
    <row r="41" spans="1:13" s="112" customFormat="1" ht="10.5" customHeight="1">
      <c r="A41" s="1415"/>
      <c r="B41" s="1415"/>
      <c r="C41" s="1415"/>
      <c r="D41" s="1415"/>
      <c r="E41" s="1415"/>
    </row>
    <row r="42" spans="1:13" s="112" customFormat="1" ht="10.5" customHeight="1">
      <c r="A42" s="1415"/>
      <c r="B42" s="1415"/>
      <c r="C42" s="1415"/>
      <c r="D42" s="1415"/>
      <c r="E42" s="1415"/>
    </row>
    <row r="43" spans="1:13" s="112" customFormat="1" ht="10.5" customHeight="1">
      <c r="A43" s="1415"/>
      <c r="B43" s="1415"/>
      <c r="C43" s="1415"/>
      <c r="D43" s="1415"/>
      <c r="E43" s="1415"/>
    </row>
    <row r="44" spans="1:13" s="112" customFormat="1">
      <c r="A44" s="1415"/>
      <c r="B44" s="1415"/>
      <c r="C44" s="1415"/>
      <c r="D44" s="1415"/>
      <c r="E44" s="1415"/>
    </row>
    <row r="45" spans="1:13" s="112" customFormat="1" ht="10.5" customHeight="1">
      <c r="A45" s="1415"/>
      <c r="B45" s="1415"/>
      <c r="C45" s="1415"/>
      <c r="D45" s="1415"/>
      <c r="E45" s="1415"/>
    </row>
    <row r="46" spans="1:13" s="112" customFormat="1" ht="10.5" customHeight="1">
      <c r="A46" s="1195"/>
      <c r="B46" s="1195"/>
      <c r="C46" s="1195"/>
      <c r="D46" s="1195"/>
      <c r="E46" s="1195"/>
    </row>
    <row r="47" spans="1:13" ht="10.5" customHeight="1">
      <c r="A47" s="1377" t="s">
        <v>155</v>
      </c>
      <c r="B47" s="1377"/>
    </row>
  </sheetData>
  <mergeCells count="6">
    <mergeCell ref="A47:B47"/>
    <mergeCell ref="A39:E45"/>
    <mergeCell ref="A6:A12"/>
    <mergeCell ref="A1:D1"/>
    <mergeCell ref="A3:F3"/>
    <mergeCell ref="A38:B38"/>
  </mergeCells>
  <hyperlinks>
    <hyperlink ref="F1:J1" location="Contents!A1" display="Back to Contents"/>
  </hyperlinks>
  <pageMargins left="0.15748031496062992" right="0.15748031496062992" top="0.98425196850393704" bottom="0.98425196850393704" header="0.51181102362204722" footer="0.51181102362204722"/>
  <pageSetup paperSize="9" scale="55" orientation="landscape" r:id="rId1"/>
  <headerFooter alignWithMargins="0">
    <oddFooter>&amp;L© Crown Copyright 2015</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
  <sheetViews>
    <sheetView showGridLines="0" zoomScaleNormal="100" workbookViewId="0">
      <selection sqref="A1:D1"/>
    </sheetView>
  </sheetViews>
  <sheetFormatPr defaultRowHeight="12.75" customHeight="1"/>
  <cols>
    <col min="1" max="1" width="31.85546875" style="819" customWidth="1"/>
    <col min="2" max="2" width="10" style="819" customWidth="1"/>
    <col min="3" max="16384" width="9.140625" style="819"/>
  </cols>
  <sheetData>
    <row r="1" spans="1:12" ht="18" customHeight="1">
      <c r="A1" s="1614" t="s">
        <v>576</v>
      </c>
      <c r="B1" s="1614"/>
      <c r="C1" s="1614"/>
      <c r="D1" s="1614"/>
      <c r="E1" s="851"/>
      <c r="F1" s="1554" t="s">
        <v>251</v>
      </c>
      <c r="G1" s="1554"/>
      <c r="H1" s="851"/>
      <c r="I1" s="851"/>
      <c r="K1" s="323"/>
      <c r="L1" s="323"/>
    </row>
    <row r="2" spans="1:12" ht="10.5" customHeight="1">
      <c r="A2" s="851"/>
      <c r="B2" s="851"/>
      <c r="C2" s="851"/>
      <c r="D2" s="851"/>
      <c r="E2" s="851"/>
      <c r="F2" s="851"/>
      <c r="G2" s="851"/>
      <c r="H2" s="851"/>
      <c r="I2" s="851"/>
      <c r="K2" s="323"/>
      <c r="L2" s="323"/>
    </row>
    <row r="3" spans="1:12" ht="15">
      <c r="A3" s="1616" t="s">
        <v>751</v>
      </c>
      <c r="B3" s="1616"/>
      <c r="C3" s="1616"/>
      <c r="D3" s="1616"/>
      <c r="E3" s="1616"/>
      <c r="F3" s="1616"/>
      <c r="G3" s="1616"/>
      <c r="H3" s="1616"/>
      <c r="I3" s="1616"/>
      <c r="J3" s="866"/>
      <c r="K3" s="866"/>
    </row>
    <row r="4" spans="1:12" ht="15" customHeight="1"/>
    <row r="5" spans="1:12" ht="15">
      <c r="A5" s="896"/>
      <c r="B5" s="983" t="s">
        <v>737</v>
      </c>
    </row>
    <row r="6" spans="1:12" ht="12.75" customHeight="1">
      <c r="A6" s="854" t="s">
        <v>567</v>
      </c>
      <c r="B6" s="982">
        <v>0.37753802069074216</v>
      </c>
    </row>
    <row r="7" spans="1:12" ht="12.75" customHeight="1">
      <c r="A7" s="854" t="s">
        <v>568</v>
      </c>
      <c r="B7" s="982">
        <v>1.3753040221588084</v>
      </c>
    </row>
    <row r="8" spans="1:12" ht="12.75" customHeight="1">
      <c r="A8" s="854" t="s">
        <v>566</v>
      </c>
      <c r="B8" s="982">
        <v>0.93953277512815769</v>
      </c>
    </row>
    <row r="9" spans="1:12" ht="12.75" customHeight="1">
      <c r="A9" s="854" t="s">
        <v>562</v>
      </c>
      <c r="B9" s="982">
        <v>2.9248887786165391E-2</v>
      </c>
    </row>
    <row r="10" spans="1:12" ht="12.75" customHeight="1">
      <c r="A10" s="854" t="s">
        <v>563</v>
      </c>
      <c r="B10" s="982">
        <v>0.29493516273690745</v>
      </c>
    </row>
    <row r="11" spans="1:12" ht="12.75" customHeight="1">
      <c r="A11" s="854" t="s">
        <v>564</v>
      </c>
      <c r="B11" s="982">
        <v>0.73323583466389652</v>
      </c>
    </row>
    <row r="12" spans="1:12" ht="12.75" customHeight="1">
      <c r="A12" s="854" t="s">
        <v>559</v>
      </c>
      <c r="B12" s="982">
        <v>0.93953277512815769</v>
      </c>
    </row>
    <row r="13" spans="1:12" ht="12.75" customHeight="1">
      <c r="A13" s="854" t="s">
        <v>565</v>
      </c>
      <c r="B13" s="982">
        <v>1.6557509141145921</v>
      </c>
    </row>
    <row r="14" spans="1:12" ht="12.75" customHeight="1">
      <c r="A14" s="854" t="s">
        <v>560</v>
      </c>
      <c r="B14" s="982">
        <v>1.9973740565601494</v>
      </c>
    </row>
    <row r="15" spans="1:12" ht="12.75" customHeight="1">
      <c r="A15" s="854" t="s">
        <v>558</v>
      </c>
      <c r="B15" s="982">
        <v>-0.20120868609336398</v>
      </c>
    </row>
    <row r="16" spans="1:12" ht="12.75" customHeight="1">
      <c r="A16" s="854" t="s">
        <v>552</v>
      </c>
      <c r="B16" s="982">
        <v>0.15217064296980232</v>
      </c>
    </row>
    <row r="17" spans="1:2" ht="12.75" customHeight="1">
      <c r="A17" s="854" t="s">
        <v>561</v>
      </c>
      <c r="B17" s="982">
        <v>2.9083537752161095</v>
      </c>
    </row>
    <row r="18" spans="1:2" ht="12.75" customHeight="1">
      <c r="A18" s="854" t="s">
        <v>582</v>
      </c>
      <c r="B18" s="982">
        <v>1.0242488947906581</v>
      </c>
    </row>
    <row r="19" spans="1:2" ht="12.75" customHeight="1">
      <c r="A19" s="854" t="s">
        <v>550</v>
      </c>
      <c r="B19" s="982">
        <v>0.27331295927492083</v>
      </c>
    </row>
    <row r="20" spans="1:2" ht="12.75" customHeight="1">
      <c r="A20" s="854" t="s">
        <v>554</v>
      </c>
      <c r="B20" s="982">
        <v>0.38814394274266056</v>
      </c>
    </row>
    <row r="21" spans="1:2" ht="12.75" customHeight="1">
      <c r="A21" s="854" t="s">
        <v>549</v>
      </c>
      <c r="B21" s="982">
        <v>-0.11825675426371871</v>
      </c>
    </row>
    <row r="22" spans="1:2" ht="12.75" customHeight="1">
      <c r="A22" s="854" t="s">
        <v>551</v>
      </c>
      <c r="B22" s="982">
        <v>1.0646790184902841</v>
      </c>
    </row>
    <row r="23" spans="1:2" ht="12.75" customHeight="1">
      <c r="A23" s="854" t="s">
        <v>747</v>
      </c>
      <c r="B23" s="982">
        <v>1.9973740565601494</v>
      </c>
    </row>
    <row r="24" spans="1:2" ht="12.75" customHeight="1">
      <c r="A24" s="951" t="s">
        <v>750</v>
      </c>
      <c r="B24" s="981">
        <v>0.18788633963729739</v>
      </c>
    </row>
    <row r="26" spans="1:2" ht="10.5" customHeight="1">
      <c r="A26" s="1627" t="s">
        <v>155</v>
      </c>
      <c r="B26" s="1627"/>
    </row>
  </sheetData>
  <mergeCells count="4">
    <mergeCell ref="A3:I3"/>
    <mergeCell ref="A1:D1"/>
    <mergeCell ref="F1:G1"/>
    <mergeCell ref="A26:B26"/>
  </mergeCells>
  <hyperlinks>
    <hyperlink ref="F1:G1" location="Contents!A1" display="back to contents"/>
  </hyperlinks>
  <pageMargins left="0.70866141732283472" right="0.70866141732283472" top="0.74803149606299213" bottom="0.74803149606299213" header="0.31496062992125984" footer="0.31496062992125984"/>
  <pageSetup paperSize="9" scale="92" orientation="landscape" horizontalDpi="90" verticalDpi="9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showGridLines="0" zoomScaleNormal="100" workbookViewId="0">
      <selection sqref="A1:B1"/>
    </sheetView>
  </sheetViews>
  <sheetFormatPr defaultRowHeight="14.25"/>
  <cols>
    <col min="1" max="1" width="39.28515625" style="984" customWidth="1"/>
    <col min="2" max="2" width="60.7109375" style="984" customWidth="1"/>
    <col min="3" max="3" width="9.7109375" style="984" customWidth="1"/>
    <col min="4" max="16384" width="9.140625" style="984"/>
  </cols>
  <sheetData>
    <row r="1" spans="1:5" ht="18" customHeight="1">
      <c r="A1" s="1614" t="s">
        <v>576</v>
      </c>
      <c r="B1" s="1614"/>
      <c r="C1" s="851"/>
      <c r="D1" s="1378" t="s">
        <v>388</v>
      </c>
      <c r="E1" s="1378"/>
    </row>
    <row r="2" spans="1:5" ht="12.75" customHeight="1">
      <c r="A2" s="851"/>
      <c r="D2" s="323"/>
      <c r="E2" s="323"/>
    </row>
    <row r="3" spans="1:5">
      <c r="A3" s="1615" t="s">
        <v>766</v>
      </c>
      <c r="B3" s="1615"/>
      <c r="C3" s="850"/>
    </row>
    <row r="4" spans="1:5" ht="15" customHeight="1" thickBot="1">
      <c r="A4" s="996"/>
    </row>
    <row r="5" spans="1:5" ht="15" thickBot="1">
      <c r="A5" s="995" t="s">
        <v>765</v>
      </c>
      <c r="B5" s="994" t="s">
        <v>764</v>
      </c>
      <c r="C5" s="993"/>
    </row>
    <row r="6" spans="1:5" ht="69.75" customHeight="1">
      <c r="A6" s="992" t="s">
        <v>763</v>
      </c>
      <c r="B6" s="991" t="s">
        <v>762</v>
      </c>
      <c r="C6" s="985"/>
    </row>
    <row r="7" spans="1:5" ht="84.75" customHeight="1">
      <c r="A7" s="989" t="s">
        <v>761</v>
      </c>
      <c r="B7" s="988" t="s">
        <v>760</v>
      </c>
      <c r="C7" s="985"/>
    </row>
    <row r="8" spans="1:5" ht="19.5" customHeight="1">
      <c r="A8" s="990" t="s">
        <v>759</v>
      </c>
      <c r="B8" s="988" t="s">
        <v>758</v>
      </c>
      <c r="C8" s="985"/>
    </row>
    <row r="9" spans="1:5" ht="79.5" customHeight="1">
      <c r="A9" s="989" t="s">
        <v>757</v>
      </c>
      <c r="B9" s="988" t="s">
        <v>756</v>
      </c>
      <c r="C9" s="985"/>
    </row>
    <row r="10" spans="1:5" ht="34.5" customHeight="1">
      <c r="A10" s="989" t="s">
        <v>755</v>
      </c>
      <c r="B10" s="988" t="s">
        <v>754</v>
      </c>
      <c r="C10" s="985"/>
    </row>
    <row r="11" spans="1:5" ht="227.25" customHeight="1" thickBot="1">
      <c r="A11" s="987" t="s">
        <v>753</v>
      </c>
      <c r="B11" s="986" t="s">
        <v>752</v>
      </c>
      <c r="C11" s="985"/>
    </row>
    <row r="13" spans="1:5" ht="10.5" customHeight="1">
      <c r="A13" s="856" t="s">
        <v>155</v>
      </c>
      <c r="B13" s="956"/>
      <c r="C13" s="956"/>
    </row>
  </sheetData>
  <mergeCells count="3">
    <mergeCell ref="D1:E1"/>
    <mergeCell ref="A1:B1"/>
    <mergeCell ref="A3:B3"/>
  </mergeCells>
  <hyperlinks>
    <hyperlink ref="D1:E1" location="Contents!A1" display="Back to Contents"/>
  </hyperlinks>
  <pageMargins left="0.70866141732283472" right="0.70866141732283472" top="0.74803149606299213" bottom="0.74803149606299213" header="0.31496062992125984" footer="0.31496062992125984"/>
  <pageSetup paperSize="9" scale="74" orientation="portrait" horizontalDpi="90" verticalDpi="9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0"/>
  <sheetViews>
    <sheetView showGridLines="0" workbookViewId="0"/>
  </sheetViews>
  <sheetFormatPr defaultColWidth="8.85546875" defaultRowHeight="12.75" customHeight="1"/>
  <cols>
    <col min="1" max="1" width="56.140625" style="822" customWidth="1"/>
    <col min="2" max="2" width="10.28515625" style="822" customWidth="1"/>
    <col min="3" max="3" width="11.7109375" style="822" customWidth="1"/>
    <col min="4" max="4" width="11.5703125" style="822" bestFit="1" customWidth="1"/>
    <col min="5" max="6" width="9" style="822" bestFit="1" customWidth="1"/>
    <col min="7" max="16384" width="8.85546875" style="822"/>
  </cols>
  <sheetData>
    <row r="1" spans="1:9" ht="18" customHeight="1">
      <c r="A1" s="851" t="s">
        <v>576</v>
      </c>
      <c r="B1" s="851"/>
      <c r="C1" s="1554" t="s">
        <v>251</v>
      </c>
      <c r="D1" s="1554"/>
      <c r="E1" s="851"/>
      <c r="F1" s="851"/>
      <c r="G1" s="851"/>
      <c r="H1" s="323"/>
      <c r="I1" s="323"/>
    </row>
    <row r="2" spans="1:9" ht="12.75" customHeight="1">
      <c r="A2" s="851"/>
      <c r="B2" s="851"/>
      <c r="C2" s="851"/>
      <c r="D2" s="851"/>
      <c r="E2" s="851"/>
      <c r="F2" s="851"/>
      <c r="G2" s="851"/>
      <c r="H2" s="323"/>
      <c r="I2" s="323"/>
    </row>
    <row r="3" spans="1:9" ht="15">
      <c r="A3" s="1615" t="s">
        <v>834</v>
      </c>
      <c r="B3" s="1615"/>
      <c r="C3" s="1615"/>
      <c r="D3" s="1615"/>
      <c r="E3" s="1615"/>
      <c r="F3" s="1615"/>
      <c r="G3" s="1615"/>
      <c r="H3" s="850"/>
      <c r="I3" s="850"/>
    </row>
    <row r="4" spans="1:9" ht="15" customHeight="1"/>
    <row r="5" spans="1:9" s="1006" customFormat="1" ht="15.75">
      <c r="A5" s="1009" t="s">
        <v>802</v>
      </c>
      <c r="B5" s="1008" t="s">
        <v>607</v>
      </c>
      <c r="C5" s="1008" t="s">
        <v>606</v>
      </c>
      <c r="D5" s="1008" t="s">
        <v>570</v>
      </c>
      <c r="E5" s="1007"/>
      <c r="F5" s="1007"/>
    </row>
    <row r="6" spans="1:9" ht="12.75" customHeight="1">
      <c r="A6" s="1002" t="s">
        <v>568</v>
      </c>
      <c r="B6" s="1005">
        <v>81649.276315410898</v>
      </c>
      <c r="C6" s="998">
        <v>12091.048892183017</v>
      </c>
      <c r="D6" s="998">
        <v>93740.325207593938</v>
      </c>
      <c r="F6" s="1004"/>
      <c r="G6" s="1003"/>
      <c r="H6" s="1003"/>
      <c r="I6" s="1003"/>
    </row>
    <row r="7" spans="1:9" ht="12.75" customHeight="1">
      <c r="A7" s="1002" t="s">
        <v>567</v>
      </c>
      <c r="B7" s="998">
        <v>0</v>
      </c>
      <c r="C7" s="998">
        <v>67850.337452157983</v>
      </c>
      <c r="D7" s="998">
        <v>67850.337452157983</v>
      </c>
      <c r="F7" s="1004"/>
      <c r="G7" s="1003"/>
      <c r="H7" s="1003"/>
      <c r="I7" s="1003"/>
    </row>
    <row r="8" spans="1:9" ht="12.75" customHeight="1">
      <c r="A8" s="1002" t="s">
        <v>566</v>
      </c>
      <c r="B8" s="998">
        <v>0</v>
      </c>
      <c r="C8" s="998">
        <v>67091.945600932158</v>
      </c>
      <c r="D8" s="998">
        <v>67091.945600932158</v>
      </c>
      <c r="F8" s="1004"/>
      <c r="G8" s="1003"/>
      <c r="H8" s="1003"/>
      <c r="I8" s="1003"/>
    </row>
    <row r="9" spans="1:9" ht="12.75" customHeight="1">
      <c r="A9" s="1002" t="s">
        <v>565</v>
      </c>
      <c r="B9" s="998">
        <v>56874.605668894263</v>
      </c>
      <c r="C9" s="998">
        <v>509.98137428850754</v>
      </c>
      <c r="D9" s="998">
        <v>57384.587043182757</v>
      </c>
      <c r="F9" s="1004"/>
      <c r="G9" s="1003"/>
      <c r="H9" s="1003"/>
      <c r="I9" s="1003"/>
    </row>
    <row r="10" spans="1:9" ht="12.75" customHeight="1">
      <c r="A10" s="1002" t="s">
        <v>564</v>
      </c>
      <c r="B10" s="998">
        <v>38700.283383869551</v>
      </c>
      <c r="C10" s="998">
        <v>17568.510725593405</v>
      </c>
      <c r="D10" s="998">
        <v>56268.794109462979</v>
      </c>
      <c r="F10" s="1004"/>
      <c r="G10" s="1003"/>
      <c r="H10" s="1003"/>
      <c r="I10" s="1003"/>
    </row>
    <row r="11" spans="1:9" ht="12.75" customHeight="1">
      <c r="A11" s="1002" t="s">
        <v>563</v>
      </c>
      <c r="B11" s="998">
        <v>38087.599256931615</v>
      </c>
      <c r="C11" s="998">
        <v>10871.660831034289</v>
      </c>
      <c r="D11" s="998">
        <v>48959.260087965886</v>
      </c>
      <c r="F11" s="1004"/>
      <c r="G11" s="1003"/>
      <c r="H11" s="1003"/>
      <c r="I11" s="1003"/>
    </row>
    <row r="12" spans="1:9" ht="12.75" customHeight="1">
      <c r="A12" s="1002" t="s">
        <v>562</v>
      </c>
      <c r="B12" s="998">
        <v>0</v>
      </c>
      <c r="C12" s="998">
        <v>48001.366176663243</v>
      </c>
      <c r="D12" s="998">
        <v>48001.366176663243</v>
      </c>
      <c r="F12" s="1004"/>
      <c r="G12" s="1003"/>
      <c r="H12" s="1003"/>
      <c r="I12" s="1003"/>
    </row>
    <row r="13" spans="1:9" ht="12.75" customHeight="1">
      <c r="A13" s="1002" t="s">
        <v>561</v>
      </c>
      <c r="B13" s="998">
        <v>28865.558165115868</v>
      </c>
      <c r="C13" s="998">
        <v>19110.976323626666</v>
      </c>
      <c r="D13" s="998">
        <v>47976.534488742538</v>
      </c>
      <c r="F13" s="1004"/>
      <c r="G13" s="1003"/>
      <c r="H13" s="1003"/>
      <c r="I13" s="1003"/>
    </row>
    <row r="14" spans="1:9" ht="12.75" customHeight="1">
      <c r="A14" s="1002" t="s">
        <v>560</v>
      </c>
      <c r="B14" s="998">
        <v>39359.239269690683</v>
      </c>
      <c r="C14" s="998">
        <v>8215.1933976552282</v>
      </c>
      <c r="D14" s="998">
        <v>47574.432667345922</v>
      </c>
      <c r="F14" s="1004"/>
      <c r="G14" s="1003"/>
      <c r="H14" s="1003"/>
      <c r="I14" s="1003"/>
    </row>
    <row r="15" spans="1:9" ht="12.75" customHeight="1">
      <c r="A15" s="1002" t="s">
        <v>559</v>
      </c>
      <c r="B15" s="998">
        <v>0</v>
      </c>
      <c r="C15" s="998">
        <v>46037.006384720349</v>
      </c>
      <c r="D15" s="998">
        <v>46037.006384720349</v>
      </c>
      <c r="F15" s="1004"/>
      <c r="G15" s="1003"/>
      <c r="H15" s="1003"/>
      <c r="I15" s="1003"/>
    </row>
    <row r="16" spans="1:9" ht="12.75" customHeight="1">
      <c r="A16" s="1002" t="s">
        <v>558</v>
      </c>
      <c r="B16" s="998">
        <v>0</v>
      </c>
      <c r="C16" s="998">
        <v>43193.829034660674</v>
      </c>
      <c r="D16" s="998">
        <v>43193.829034660674</v>
      </c>
      <c r="F16" s="1004"/>
      <c r="G16" s="1003"/>
      <c r="H16" s="1003"/>
      <c r="I16" s="1003"/>
    </row>
    <row r="17" spans="1:9" ht="12.75" customHeight="1">
      <c r="A17" s="1002" t="s">
        <v>557</v>
      </c>
      <c r="B17" s="998">
        <v>10338.675965909091</v>
      </c>
      <c r="C17" s="998">
        <v>20443.148572243135</v>
      </c>
      <c r="D17" s="998">
        <v>30781.824538152214</v>
      </c>
      <c r="F17" s="1004"/>
      <c r="G17" s="1003"/>
      <c r="H17" s="1003"/>
      <c r="I17" s="1003"/>
    </row>
    <row r="18" spans="1:9" ht="12.75" customHeight="1">
      <c r="A18" s="1002" t="s">
        <v>556</v>
      </c>
      <c r="B18" s="998">
        <v>10736.276356303508</v>
      </c>
      <c r="C18" s="998">
        <v>18145.651343112102</v>
      </c>
      <c r="D18" s="998">
        <v>28881.927699415599</v>
      </c>
      <c r="F18" s="1004"/>
      <c r="G18" s="1003"/>
      <c r="H18" s="1003"/>
      <c r="I18" s="1003"/>
    </row>
    <row r="19" spans="1:9" ht="12.75" customHeight="1">
      <c r="A19" s="1002" t="s">
        <v>555</v>
      </c>
      <c r="B19" s="998">
        <v>25497.778504342707</v>
      </c>
      <c r="C19" s="998">
        <v>2018.9457802935938</v>
      </c>
      <c r="D19" s="998">
        <v>27516.724284636297</v>
      </c>
    </row>
    <row r="20" spans="1:9" ht="12.75" customHeight="1">
      <c r="A20" s="1002" t="s">
        <v>554</v>
      </c>
      <c r="B20" s="998">
        <v>21723.737433035054</v>
      </c>
      <c r="C20" s="998">
        <v>3444.5064194689185</v>
      </c>
      <c r="D20" s="998">
        <v>25168.24385250398</v>
      </c>
      <c r="F20" s="1004"/>
      <c r="G20" s="1003"/>
      <c r="H20" s="1003"/>
      <c r="I20" s="1003"/>
    </row>
    <row r="21" spans="1:9" ht="12.75" customHeight="1">
      <c r="A21" s="1002" t="s">
        <v>553</v>
      </c>
      <c r="B21" s="998">
        <v>24163.436311379748</v>
      </c>
      <c r="C21" s="998">
        <v>410.30193537273129</v>
      </c>
      <c r="D21" s="998">
        <v>24573.738246752477</v>
      </c>
      <c r="F21" s="1004"/>
      <c r="G21" s="1003"/>
      <c r="H21" s="1003"/>
      <c r="I21" s="1003"/>
    </row>
    <row r="22" spans="1:9" ht="12.75" customHeight="1">
      <c r="A22" s="1002" t="s">
        <v>552</v>
      </c>
      <c r="B22" s="998">
        <v>17510.145476404825</v>
      </c>
      <c r="C22" s="998">
        <v>5776.0558264823921</v>
      </c>
      <c r="D22" s="998">
        <v>23286.201302887224</v>
      </c>
      <c r="F22" s="1004"/>
      <c r="G22" s="1003"/>
      <c r="H22" s="1003"/>
      <c r="I22" s="1003"/>
    </row>
    <row r="23" spans="1:9" ht="12.75" customHeight="1">
      <c r="A23" s="1002" t="s">
        <v>551</v>
      </c>
      <c r="B23" s="998">
        <v>20783.970451468726</v>
      </c>
      <c r="C23" s="998">
        <v>1382.2590873452489</v>
      </c>
      <c r="D23" s="998">
        <v>22166.229538813979</v>
      </c>
      <c r="F23" s="1004"/>
      <c r="G23" s="1003"/>
      <c r="H23" s="1003"/>
      <c r="I23" s="1003"/>
    </row>
    <row r="24" spans="1:9" ht="12.75" customHeight="1">
      <c r="A24" s="1002" t="s">
        <v>550</v>
      </c>
      <c r="B24" s="998">
        <v>0</v>
      </c>
      <c r="C24" s="998">
        <v>20663.119065782281</v>
      </c>
      <c r="D24" s="998">
        <v>20663.119065782281</v>
      </c>
      <c r="F24" s="1004"/>
      <c r="G24" s="1003"/>
      <c r="H24" s="1003"/>
      <c r="I24" s="1003"/>
    </row>
    <row r="25" spans="1:9" ht="12.75" customHeight="1">
      <c r="A25" s="1002" t="s">
        <v>549</v>
      </c>
      <c r="B25" s="998">
        <v>2266.7099526723914</v>
      </c>
      <c r="C25" s="998">
        <v>18015.123071896276</v>
      </c>
      <c r="D25" s="998">
        <v>20281.833024568674</v>
      </c>
    </row>
    <row r="26" spans="1:9" ht="12.75" customHeight="1">
      <c r="A26" s="1002" t="s">
        <v>548</v>
      </c>
      <c r="B26" s="998">
        <v>10308.160038198144</v>
      </c>
      <c r="C26" s="998">
        <v>7918.9257452166412</v>
      </c>
      <c r="D26" s="998">
        <v>18227.085783414779</v>
      </c>
    </row>
    <row r="27" spans="1:9" ht="12.75" customHeight="1">
      <c r="A27" s="1002" t="s">
        <v>547</v>
      </c>
      <c r="B27" s="998">
        <v>2290.0106863302549</v>
      </c>
      <c r="C27" s="998">
        <v>15458.491683057046</v>
      </c>
      <c r="D27" s="998">
        <v>17748.502369387301</v>
      </c>
      <c r="F27" s="1004"/>
      <c r="G27" s="1003"/>
      <c r="H27" s="1003"/>
      <c r="I27" s="1003"/>
    </row>
    <row r="28" spans="1:9" ht="12.75" customHeight="1">
      <c r="A28" s="1002" t="s">
        <v>546</v>
      </c>
      <c r="B28" s="998">
        <v>1982.2846648890022</v>
      </c>
      <c r="C28" s="998">
        <v>13819.104108497979</v>
      </c>
      <c r="D28" s="998">
        <v>15801.388773386983</v>
      </c>
      <c r="F28" s="1004"/>
      <c r="G28" s="1003"/>
      <c r="H28" s="1003"/>
      <c r="I28" s="1003"/>
    </row>
    <row r="29" spans="1:9" ht="12.75" customHeight="1">
      <c r="A29" s="1002" t="s">
        <v>545</v>
      </c>
      <c r="B29" s="998">
        <v>8330.4254944674012</v>
      </c>
      <c r="C29" s="998">
        <v>6578.5752026164337</v>
      </c>
      <c r="D29" s="998">
        <v>14909.00069708384</v>
      </c>
      <c r="F29" s="1004"/>
      <c r="G29" s="1003"/>
      <c r="H29" s="1003"/>
      <c r="I29" s="1003"/>
    </row>
    <row r="30" spans="1:9" ht="12.75" customHeight="1">
      <c r="A30" s="1002" t="s">
        <v>544</v>
      </c>
      <c r="B30" s="998">
        <v>7029.2055559214077</v>
      </c>
      <c r="C30" s="998">
        <v>7547.5766743809882</v>
      </c>
      <c r="D30" s="998">
        <v>14576.782230302404</v>
      </c>
      <c r="F30" s="1004"/>
      <c r="G30" s="1003"/>
      <c r="H30" s="1003"/>
      <c r="I30" s="1003"/>
    </row>
    <row r="31" spans="1:9" ht="12.75" customHeight="1">
      <c r="A31" s="1002" t="s">
        <v>801</v>
      </c>
      <c r="B31" s="998">
        <v>5926.562434263119</v>
      </c>
      <c r="C31" s="998">
        <v>8085.9132595302708</v>
      </c>
      <c r="D31" s="998">
        <v>14012.475693793389</v>
      </c>
      <c r="F31" s="1004"/>
      <c r="G31" s="1003"/>
      <c r="H31" s="1003"/>
      <c r="I31" s="1003"/>
    </row>
    <row r="32" spans="1:9" ht="12.75" customHeight="1">
      <c r="A32" s="1002" t="s">
        <v>800</v>
      </c>
      <c r="B32" s="998">
        <v>8276.7828597724165</v>
      </c>
      <c r="C32" s="998">
        <v>5632.0125556681678</v>
      </c>
      <c r="D32" s="998">
        <v>13908.795415440582</v>
      </c>
      <c r="F32" s="1004"/>
      <c r="G32" s="1003"/>
      <c r="H32" s="1003"/>
      <c r="I32" s="1003"/>
    </row>
    <row r="33" spans="1:4" ht="12.75" customHeight="1">
      <c r="A33" s="1002" t="s">
        <v>799</v>
      </c>
      <c r="B33" s="998">
        <v>3995.9201219671522</v>
      </c>
      <c r="C33" s="998">
        <v>9126.1940114093686</v>
      </c>
      <c r="D33" s="998">
        <v>13122.114133376526</v>
      </c>
    </row>
    <row r="34" spans="1:4" ht="12.75" customHeight="1">
      <c r="A34" s="1002" t="s">
        <v>798</v>
      </c>
      <c r="B34" s="998">
        <v>11858.127258954746</v>
      </c>
      <c r="C34" s="998">
        <v>122.43567240372855</v>
      </c>
      <c r="D34" s="998">
        <v>11980.562931358472</v>
      </c>
    </row>
    <row r="35" spans="1:4" ht="12.75" customHeight="1">
      <c r="A35" s="1002" t="s">
        <v>797</v>
      </c>
      <c r="B35" s="998">
        <v>485.46591175376375</v>
      </c>
      <c r="C35" s="998">
        <v>11485.440192536629</v>
      </c>
      <c r="D35" s="998">
        <v>11970.906104290387</v>
      </c>
    </row>
    <row r="36" spans="1:4" ht="12.75" customHeight="1">
      <c r="A36" s="1002" t="s">
        <v>796</v>
      </c>
      <c r="B36" s="998">
        <v>6251.7620912245739</v>
      </c>
      <c r="C36" s="998">
        <v>4857.1571160039166</v>
      </c>
      <c r="D36" s="998">
        <v>11108.919207228488</v>
      </c>
    </row>
    <row r="37" spans="1:4" ht="12.75" customHeight="1">
      <c r="A37" s="1002" t="s">
        <v>654</v>
      </c>
      <c r="B37" s="998">
        <v>9238.24773167682</v>
      </c>
      <c r="C37" s="998">
        <v>1854.3172133221908</v>
      </c>
      <c r="D37" s="998">
        <v>11092.564944999009</v>
      </c>
    </row>
    <row r="38" spans="1:4" ht="12.75" customHeight="1">
      <c r="A38" s="1002" t="s">
        <v>704</v>
      </c>
      <c r="B38" s="998"/>
      <c r="C38" s="998">
        <v>10605.494141917268</v>
      </c>
      <c r="D38" s="998">
        <v>10605.494141917268</v>
      </c>
    </row>
    <row r="39" spans="1:4" ht="12.75" customHeight="1">
      <c r="A39" s="1002" t="s">
        <v>687</v>
      </c>
      <c r="B39" s="998">
        <v>156.26334997572994</v>
      </c>
      <c r="C39" s="998">
        <v>10240.523297911062</v>
      </c>
      <c r="D39" s="998">
        <v>10396.786647886787</v>
      </c>
    </row>
    <row r="40" spans="1:4" ht="12.75" customHeight="1">
      <c r="A40" s="1002" t="s">
        <v>720</v>
      </c>
      <c r="B40" s="998">
        <v>10289.001433316529</v>
      </c>
      <c r="C40" s="998">
        <v>46.839511359964021</v>
      </c>
      <c r="D40" s="998">
        <v>10335.840944676493</v>
      </c>
    </row>
    <row r="41" spans="1:4" ht="12.75" customHeight="1">
      <c r="A41" s="1002" t="s">
        <v>795</v>
      </c>
      <c r="B41" s="998">
        <v>9763.8010436338154</v>
      </c>
      <c r="C41" s="998">
        <v>77.560331717353137</v>
      </c>
      <c r="D41" s="998">
        <v>9841.3613753511781</v>
      </c>
    </row>
    <row r="42" spans="1:4" ht="12.75" customHeight="1">
      <c r="A42" s="1002" t="s">
        <v>674</v>
      </c>
      <c r="B42" s="998">
        <v>1696.2747113248049</v>
      </c>
      <c r="C42" s="998">
        <v>7848.2530015655529</v>
      </c>
      <c r="D42" s="998">
        <v>9544.5277128903599</v>
      </c>
    </row>
    <row r="43" spans="1:4" ht="12.75" customHeight="1">
      <c r="A43" s="1002" t="s">
        <v>698</v>
      </c>
      <c r="B43" s="998">
        <v>9101.338331743551</v>
      </c>
      <c r="C43" s="998">
        <v>0.85728385964901799</v>
      </c>
      <c r="D43" s="998">
        <v>9102.1956156031993</v>
      </c>
    </row>
    <row r="44" spans="1:4" ht="12.75" customHeight="1">
      <c r="A44" s="1002" t="s">
        <v>701</v>
      </c>
      <c r="B44" s="998">
        <v>5060.9519174942516</v>
      </c>
      <c r="C44" s="998">
        <v>3713.2209614276567</v>
      </c>
      <c r="D44" s="998">
        <v>8774.1728789219123</v>
      </c>
    </row>
    <row r="45" spans="1:4" ht="12.75" customHeight="1">
      <c r="A45" s="1002" t="s">
        <v>713</v>
      </c>
      <c r="B45" s="998">
        <v>6583.4536707607685</v>
      </c>
      <c r="C45" s="998">
        <v>1595.5323250575134</v>
      </c>
      <c r="D45" s="998">
        <v>8178.985995818286</v>
      </c>
    </row>
    <row r="46" spans="1:4" ht="12.75" customHeight="1">
      <c r="A46" s="1002" t="s">
        <v>722</v>
      </c>
      <c r="B46" s="998">
        <v>7883.1952439472107</v>
      </c>
      <c r="C46" s="998">
        <v>60.413540153617163</v>
      </c>
      <c r="D46" s="998">
        <v>7943.6087841008293</v>
      </c>
    </row>
    <row r="47" spans="1:4" ht="12.75" customHeight="1">
      <c r="A47" s="1002" t="s">
        <v>794</v>
      </c>
      <c r="B47" s="998">
        <v>6416.8015244989929</v>
      </c>
      <c r="C47" s="998">
        <v>1103.1974466258878</v>
      </c>
      <c r="D47" s="998">
        <v>7519.9989711248827</v>
      </c>
    </row>
    <row r="48" spans="1:4" ht="12.75" customHeight="1">
      <c r="A48" s="1002" t="s">
        <v>699</v>
      </c>
      <c r="B48" s="998">
        <v>7171.1938953091658</v>
      </c>
      <c r="C48" s="998">
        <v>344.61914091121616</v>
      </c>
      <c r="D48" s="998">
        <v>7515.8130362203801</v>
      </c>
    </row>
    <row r="49" spans="1:4" ht="12.75" customHeight="1">
      <c r="A49" s="1002" t="s">
        <v>702</v>
      </c>
      <c r="B49" s="998">
        <v>2820.0210170042801</v>
      </c>
      <c r="C49" s="998">
        <v>3944.3486383425438</v>
      </c>
      <c r="D49" s="998">
        <v>6764.3696553468253</v>
      </c>
    </row>
    <row r="50" spans="1:4" ht="12.75" customHeight="1">
      <c r="A50" s="1002" t="s">
        <v>685</v>
      </c>
      <c r="B50" s="998">
        <v>3891.2546490000723</v>
      </c>
      <c r="C50" s="998">
        <v>2559.1261893367914</v>
      </c>
      <c r="D50" s="998">
        <v>6450.3808383368632</v>
      </c>
    </row>
    <row r="51" spans="1:4" ht="12.75" customHeight="1">
      <c r="A51" s="1002" t="s">
        <v>708</v>
      </c>
      <c r="B51" s="998">
        <v>6068.3747116511604</v>
      </c>
      <c r="C51" s="998">
        <v>291.6451868679481</v>
      </c>
      <c r="D51" s="998">
        <v>6360.0198985191064</v>
      </c>
    </row>
    <row r="52" spans="1:4" ht="12.75" customHeight="1">
      <c r="A52" s="1002" t="s">
        <v>717</v>
      </c>
      <c r="B52" s="998">
        <v>5813.5688286119812</v>
      </c>
      <c r="C52" s="998">
        <v>446.68386225006077</v>
      </c>
      <c r="D52" s="998">
        <v>6260.2526908620466</v>
      </c>
    </row>
    <row r="53" spans="1:4" ht="12.75" customHeight="1">
      <c r="A53" s="1002" t="s">
        <v>716</v>
      </c>
      <c r="B53" s="998">
        <v>6105.0357261967301</v>
      </c>
      <c r="C53" s="998">
        <v>93.376019645363513</v>
      </c>
      <c r="D53" s="998">
        <v>6198.4117458420924</v>
      </c>
    </row>
    <row r="54" spans="1:4" ht="12.75" customHeight="1">
      <c r="A54" s="1002" t="s">
        <v>676</v>
      </c>
      <c r="B54" s="998">
        <v>5962.2424126120559</v>
      </c>
      <c r="C54" s="998">
        <v>225.62458703308113</v>
      </c>
      <c r="D54" s="998">
        <v>6187.8669996451372</v>
      </c>
    </row>
    <row r="55" spans="1:4" ht="12.75" customHeight="1">
      <c r="A55" s="1002" t="s">
        <v>684</v>
      </c>
      <c r="B55" s="998">
        <v>857.23535494817679</v>
      </c>
      <c r="C55" s="998">
        <v>5208.866841119976</v>
      </c>
      <c r="D55" s="998">
        <v>6066.1021960681528</v>
      </c>
    </row>
    <row r="56" spans="1:4" ht="12.75" customHeight="1">
      <c r="A56" s="1002" t="s">
        <v>793</v>
      </c>
      <c r="B56" s="998">
        <v>2790.7166097491486</v>
      </c>
      <c r="C56" s="998">
        <v>2895.8923979853284</v>
      </c>
      <c r="D56" s="998">
        <v>5686.609007734477</v>
      </c>
    </row>
    <row r="57" spans="1:4" ht="12.75" customHeight="1">
      <c r="A57" s="1002" t="s">
        <v>697</v>
      </c>
      <c r="B57" s="998">
        <v>5343.9196734540883</v>
      </c>
      <c r="C57" s="998">
        <v>291.51107040348222</v>
      </c>
      <c r="D57" s="998">
        <v>5635.4307438575688</v>
      </c>
    </row>
    <row r="58" spans="1:4" ht="12.75" customHeight="1">
      <c r="A58" s="1002" t="s">
        <v>723</v>
      </c>
      <c r="B58" s="998">
        <v>3175.2774962323188</v>
      </c>
      <c r="C58" s="998">
        <v>2346.8496686712056</v>
      </c>
      <c r="D58" s="998">
        <v>5522.1271649035234</v>
      </c>
    </row>
    <row r="59" spans="1:4" ht="12.75" customHeight="1">
      <c r="A59" s="1002" t="s">
        <v>792</v>
      </c>
      <c r="B59" s="998">
        <v>3809.2143267624169</v>
      </c>
      <c r="C59" s="998">
        <v>1519.5931754527976</v>
      </c>
      <c r="D59" s="998">
        <v>5328.8075022152143</v>
      </c>
    </row>
    <row r="60" spans="1:4" ht="12.75" customHeight="1">
      <c r="A60" s="1002" t="s">
        <v>641</v>
      </c>
      <c r="B60" s="998"/>
      <c r="C60" s="998">
        <v>5310.9662890570517</v>
      </c>
      <c r="D60" s="998">
        <v>5310.9662890570517</v>
      </c>
    </row>
    <row r="61" spans="1:4" ht="12.75" customHeight="1">
      <c r="A61" s="1002" t="s">
        <v>791</v>
      </c>
      <c r="B61" s="998">
        <v>4521.0184465249313</v>
      </c>
      <c r="C61" s="998">
        <v>765.32353969466965</v>
      </c>
      <c r="D61" s="998">
        <v>5286.3419862196006</v>
      </c>
    </row>
    <row r="62" spans="1:4" ht="12.75" customHeight="1">
      <c r="A62" s="1002" t="s">
        <v>692</v>
      </c>
      <c r="B62" s="998">
        <v>5019.4022751221673</v>
      </c>
      <c r="C62" s="998">
        <v>142.5464598937933</v>
      </c>
      <c r="D62" s="998">
        <v>5161.9487350159598</v>
      </c>
    </row>
    <row r="63" spans="1:4" ht="12.75" customHeight="1">
      <c r="A63" s="1002" t="s">
        <v>693</v>
      </c>
      <c r="B63" s="998">
        <v>4673.5325761644035</v>
      </c>
      <c r="C63" s="998">
        <v>0</v>
      </c>
      <c r="D63" s="998">
        <v>4673.5325761644035</v>
      </c>
    </row>
    <row r="64" spans="1:4" ht="12.75" customHeight="1">
      <c r="A64" s="1002" t="s">
        <v>668</v>
      </c>
      <c r="B64" s="998"/>
      <c r="C64" s="998">
        <v>4122.5058669861282</v>
      </c>
      <c r="D64" s="998">
        <v>4122.5058669861282</v>
      </c>
    </row>
    <row r="65" spans="1:4" ht="12.75" customHeight="1">
      <c r="A65" s="1002" t="s">
        <v>718</v>
      </c>
      <c r="B65" s="998">
        <v>2678.1788255925649</v>
      </c>
      <c r="C65" s="998">
        <v>1267.6759258753714</v>
      </c>
      <c r="D65" s="998">
        <v>3945.8547514679367</v>
      </c>
    </row>
    <row r="66" spans="1:4" ht="12.75" customHeight="1">
      <c r="A66" s="1002" t="s">
        <v>719</v>
      </c>
      <c r="B66" s="998">
        <v>3747.6895763966877</v>
      </c>
      <c r="C66" s="998">
        <v>23.968306849315081</v>
      </c>
      <c r="D66" s="998">
        <v>3771.6578832460004</v>
      </c>
    </row>
    <row r="67" spans="1:4" ht="12.75" customHeight="1">
      <c r="A67" s="1002" t="s">
        <v>790</v>
      </c>
      <c r="B67" s="998">
        <v>1895.9893047345281</v>
      </c>
      <c r="C67" s="998">
        <v>1793.5543736067814</v>
      </c>
      <c r="D67" s="998">
        <v>3689.5436783413102</v>
      </c>
    </row>
    <row r="68" spans="1:4" ht="12.75" customHeight="1">
      <c r="A68" s="1002" t="s">
        <v>694</v>
      </c>
      <c r="B68" s="998">
        <v>762.97260695201112</v>
      </c>
      <c r="C68" s="998">
        <v>2912.9287127554267</v>
      </c>
      <c r="D68" s="998">
        <v>3675.9013197074378</v>
      </c>
    </row>
    <row r="69" spans="1:4" ht="12.75" customHeight="1">
      <c r="A69" s="1002" t="s">
        <v>710</v>
      </c>
      <c r="B69" s="998">
        <v>3466.8231047308486</v>
      </c>
      <c r="C69" s="998">
        <v>109.98680303967976</v>
      </c>
      <c r="D69" s="998">
        <v>3576.8099077705288</v>
      </c>
    </row>
    <row r="70" spans="1:4" ht="12.75" customHeight="1">
      <c r="A70" s="1002" t="s">
        <v>683</v>
      </c>
      <c r="B70" s="998">
        <v>652.71704025302688</v>
      </c>
      <c r="C70" s="998">
        <v>2864.0266773321596</v>
      </c>
      <c r="D70" s="998">
        <v>3516.7437175851851</v>
      </c>
    </row>
    <row r="71" spans="1:4" ht="12.75" customHeight="1">
      <c r="A71" s="1002" t="s">
        <v>659</v>
      </c>
      <c r="B71" s="998">
        <v>3230.8863774981164</v>
      </c>
      <c r="C71" s="998">
        <v>237.41518351763079</v>
      </c>
      <c r="D71" s="998">
        <v>3468.301561015749</v>
      </c>
    </row>
    <row r="72" spans="1:4" ht="12.75" customHeight="1">
      <c r="A72" s="1002" t="s">
        <v>714</v>
      </c>
      <c r="B72" s="998">
        <v>3291.9520464345337</v>
      </c>
      <c r="C72" s="998">
        <v>110.92472006228589</v>
      </c>
      <c r="D72" s="998">
        <v>3402.8767664968204</v>
      </c>
    </row>
    <row r="73" spans="1:4" ht="12.75" customHeight="1">
      <c r="A73" s="1002" t="s">
        <v>706</v>
      </c>
      <c r="B73" s="998">
        <v>2993.5579514683213</v>
      </c>
      <c r="C73" s="998">
        <v>402.57875067490363</v>
      </c>
      <c r="D73" s="998">
        <v>3396.1367021432234</v>
      </c>
    </row>
    <row r="74" spans="1:4" ht="12.75" customHeight="1">
      <c r="A74" s="1002" t="s">
        <v>712</v>
      </c>
      <c r="B74" s="998">
        <v>3218.8878000562063</v>
      </c>
      <c r="C74" s="998">
        <v>109.73307887415494</v>
      </c>
      <c r="D74" s="998">
        <v>3328.6208789303628</v>
      </c>
    </row>
    <row r="75" spans="1:4" ht="12.75" customHeight="1">
      <c r="A75" s="1002" t="s">
        <v>789</v>
      </c>
      <c r="B75" s="998">
        <v>2827.91636690635</v>
      </c>
      <c r="C75" s="998">
        <v>486.43168208748779</v>
      </c>
      <c r="D75" s="998">
        <v>3314.348048993837</v>
      </c>
    </row>
    <row r="76" spans="1:4" ht="12.75" customHeight="1">
      <c r="A76" s="1002" t="s">
        <v>690</v>
      </c>
      <c r="B76" s="998">
        <v>867.92448709971188</v>
      </c>
      <c r="C76" s="998">
        <v>2332.4392524877358</v>
      </c>
      <c r="D76" s="998">
        <v>3200.3637395874457</v>
      </c>
    </row>
    <row r="77" spans="1:4" ht="12.75" customHeight="1">
      <c r="A77" s="1002" t="s">
        <v>675</v>
      </c>
      <c r="B77" s="998">
        <v>2858.2574652038779</v>
      </c>
      <c r="C77" s="998">
        <v>310.93337346337529</v>
      </c>
      <c r="D77" s="998">
        <v>3169.1908386672535</v>
      </c>
    </row>
    <row r="78" spans="1:4" ht="12.75" customHeight="1">
      <c r="A78" s="1002" t="s">
        <v>700</v>
      </c>
      <c r="B78" s="998">
        <v>2781.3245902038375</v>
      </c>
      <c r="C78" s="998">
        <v>203.76579425836289</v>
      </c>
      <c r="D78" s="998">
        <v>2985.0903844622017</v>
      </c>
    </row>
    <row r="79" spans="1:4" ht="12.75" customHeight="1">
      <c r="A79" s="1002" t="s">
        <v>711</v>
      </c>
      <c r="B79" s="998">
        <v>2806.0500579230547</v>
      </c>
      <c r="C79" s="998">
        <v>149.53285782918903</v>
      </c>
      <c r="D79" s="998">
        <v>2955.5829157522444</v>
      </c>
    </row>
    <row r="80" spans="1:4" ht="12.75" customHeight="1">
      <c r="A80" s="1002" t="s">
        <v>696</v>
      </c>
      <c r="B80" s="998"/>
      <c r="C80" s="998">
        <v>2948.6312989102144</v>
      </c>
      <c r="D80" s="998">
        <v>2948.6312989102144</v>
      </c>
    </row>
    <row r="81" spans="1:4" ht="12.75" customHeight="1">
      <c r="A81" s="1002" t="s">
        <v>672</v>
      </c>
      <c r="B81" s="998">
        <v>2020.441045495671</v>
      </c>
      <c r="C81" s="998">
        <v>649.95866443250088</v>
      </c>
      <c r="D81" s="998">
        <v>2670.3997099281728</v>
      </c>
    </row>
    <row r="82" spans="1:4" ht="12.75" customHeight="1">
      <c r="A82" s="1002" t="s">
        <v>788</v>
      </c>
      <c r="B82" s="998">
        <v>330.44365423081308</v>
      </c>
      <c r="C82" s="998">
        <v>2060.4697147455181</v>
      </c>
      <c r="D82" s="998">
        <v>2390.9133689763307</v>
      </c>
    </row>
    <row r="83" spans="1:4" ht="12.75" customHeight="1">
      <c r="A83" s="1002" t="s">
        <v>709</v>
      </c>
      <c r="B83" s="998">
        <v>2279.7794425285765</v>
      </c>
      <c r="C83" s="998">
        <v>81.838032285332886</v>
      </c>
      <c r="D83" s="998">
        <v>2361.6174748139101</v>
      </c>
    </row>
    <row r="84" spans="1:4" ht="12.75" customHeight="1">
      <c r="A84" s="1002" t="s">
        <v>682</v>
      </c>
      <c r="B84" s="998">
        <v>2041.7254784162039</v>
      </c>
      <c r="C84" s="998">
        <v>174.34819613708257</v>
      </c>
      <c r="D84" s="998">
        <v>2216.0736745532859</v>
      </c>
    </row>
    <row r="85" spans="1:4" ht="12.75" customHeight="1">
      <c r="A85" s="1002" t="s">
        <v>689</v>
      </c>
      <c r="B85" s="998">
        <v>2076.9227393016613</v>
      </c>
      <c r="C85" s="998">
        <v>36.739528767123282</v>
      </c>
      <c r="D85" s="998">
        <v>2113.6622680687842</v>
      </c>
    </row>
    <row r="86" spans="1:4" ht="12.75" customHeight="1">
      <c r="A86" s="1002" t="s">
        <v>666</v>
      </c>
      <c r="B86" s="998">
        <v>92.44080423280424</v>
      </c>
      <c r="C86" s="998">
        <v>2012.867605868938</v>
      </c>
      <c r="D86" s="998">
        <v>2105.3084101017421</v>
      </c>
    </row>
    <row r="87" spans="1:4" ht="12.75" customHeight="1">
      <c r="A87" s="1002" t="s">
        <v>661</v>
      </c>
      <c r="B87" s="998">
        <v>2022.9781592952654</v>
      </c>
      <c r="C87" s="998">
        <v>24.041081548987716</v>
      </c>
      <c r="D87" s="998">
        <v>2047.019240844254</v>
      </c>
    </row>
    <row r="88" spans="1:4" ht="12.75" customHeight="1">
      <c r="A88" s="1002" t="s">
        <v>707</v>
      </c>
      <c r="B88" s="998">
        <v>1726.7915494016106</v>
      </c>
      <c r="C88" s="998">
        <v>161.94942332803248</v>
      </c>
      <c r="D88" s="998">
        <v>1888.7409727296422</v>
      </c>
    </row>
    <row r="89" spans="1:4" ht="12.75" customHeight="1">
      <c r="A89" s="1002" t="s">
        <v>680</v>
      </c>
      <c r="B89" s="998">
        <v>1226.0250887787172</v>
      </c>
      <c r="C89" s="998">
        <v>529.00938591669512</v>
      </c>
      <c r="D89" s="998">
        <v>1755.0344746954127</v>
      </c>
    </row>
    <row r="90" spans="1:4" ht="12.75" customHeight="1">
      <c r="A90" s="1002" t="s">
        <v>787</v>
      </c>
      <c r="B90" s="998">
        <v>952.43965878543429</v>
      </c>
      <c r="C90" s="998">
        <v>722.83968658360038</v>
      </c>
      <c r="D90" s="998">
        <v>1675.2793453690342</v>
      </c>
    </row>
    <row r="91" spans="1:4" ht="12.75" customHeight="1">
      <c r="A91" s="1002" t="s">
        <v>691</v>
      </c>
      <c r="B91" s="998">
        <v>836.5927002035902</v>
      </c>
      <c r="C91" s="998">
        <v>627.04898304250082</v>
      </c>
      <c r="D91" s="998">
        <v>1463.6416832460916</v>
      </c>
    </row>
    <row r="92" spans="1:4" ht="12.75" customHeight="1">
      <c r="A92" s="1002" t="s">
        <v>786</v>
      </c>
      <c r="B92" s="998">
        <v>1385.9033311467222</v>
      </c>
      <c r="C92" s="998">
        <v>4.2587619273999993</v>
      </c>
      <c r="D92" s="998">
        <v>1390.1620930741224</v>
      </c>
    </row>
    <row r="93" spans="1:4" ht="12.75" customHeight="1">
      <c r="A93" s="1002" t="s">
        <v>679</v>
      </c>
      <c r="B93" s="998">
        <v>1331.5289115018049</v>
      </c>
      <c r="C93" s="998">
        <v>24.998925271932372</v>
      </c>
      <c r="D93" s="998">
        <v>1356.5278367737371</v>
      </c>
    </row>
    <row r="94" spans="1:4" ht="12.75" customHeight="1">
      <c r="A94" s="1002" t="s">
        <v>688</v>
      </c>
      <c r="B94" s="998">
        <v>1305.6595150853132</v>
      </c>
      <c r="C94" s="998">
        <v>0</v>
      </c>
      <c r="D94" s="998">
        <v>1305.6595150853132</v>
      </c>
    </row>
    <row r="95" spans="1:4" ht="12.75" customHeight="1">
      <c r="A95" s="1002" t="s">
        <v>686</v>
      </c>
      <c r="B95" s="998">
        <v>1067.771209462875</v>
      </c>
      <c r="C95" s="998">
        <v>227.27125704092145</v>
      </c>
      <c r="D95" s="998">
        <v>1295.0424665037963</v>
      </c>
    </row>
    <row r="96" spans="1:4" ht="12.75" customHeight="1">
      <c r="A96" s="1002" t="s">
        <v>667</v>
      </c>
      <c r="B96" s="998">
        <v>1263.1695533830093</v>
      </c>
      <c r="C96" s="998">
        <v>27.66532564162241</v>
      </c>
      <c r="D96" s="998">
        <v>1290.8348790246321</v>
      </c>
    </row>
    <row r="97" spans="1:4" ht="12.75" customHeight="1">
      <c r="A97" s="1002" t="s">
        <v>785</v>
      </c>
      <c r="B97" s="998">
        <v>1044.7749714832096</v>
      </c>
      <c r="C97" s="998">
        <v>149.06776187571683</v>
      </c>
      <c r="D97" s="998">
        <v>1193.8427333589259</v>
      </c>
    </row>
    <row r="98" spans="1:4" ht="12.75" customHeight="1">
      <c r="A98" s="1002" t="s">
        <v>665</v>
      </c>
      <c r="B98" s="998">
        <v>1152.7492353001085</v>
      </c>
      <c r="C98" s="998">
        <v>9.4462047848697939</v>
      </c>
      <c r="D98" s="998">
        <v>1162.1954400849786</v>
      </c>
    </row>
    <row r="99" spans="1:4" ht="12.75" customHeight="1">
      <c r="A99" s="1002" t="s">
        <v>642</v>
      </c>
      <c r="B99" s="998"/>
      <c r="C99" s="998">
        <v>1162.046685185338</v>
      </c>
      <c r="D99" s="998">
        <v>1162.046685185338</v>
      </c>
    </row>
    <row r="100" spans="1:4" ht="12.75" customHeight="1">
      <c r="A100" s="1002" t="s">
        <v>681</v>
      </c>
      <c r="B100" s="998">
        <v>837.24008438811961</v>
      </c>
      <c r="C100" s="998">
        <v>74.188117375450332</v>
      </c>
      <c r="D100" s="998">
        <v>911.42820176356952</v>
      </c>
    </row>
    <row r="101" spans="1:4" ht="12.75" customHeight="1">
      <c r="A101" s="1002" t="s">
        <v>784</v>
      </c>
      <c r="B101" s="998">
        <v>822.94178312064048</v>
      </c>
      <c r="C101" s="998">
        <v>1.8063359032000001</v>
      </c>
      <c r="D101" s="998">
        <v>824.74811902384033</v>
      </c>
    </row>
    <row r="102" spans="1:4" ht="12.75" customHeight="1">
      <c r="A102" s="1002" t="s">
        <v>783</v>
      </c>
      <c r="B102" s="998"/>
      <c r="C102" s="998">
        <v>824.56047349398659</v>
      </c>
      <c r="D102" s="998">
        <v>824.56047349398659</v>
      </c>
    </row>
    <row r="103" spans="1:4" ht="12.75" customHeight="1">
      <c r="A103" s="1002" t="s">
        <v>669</v>
      </c>
      <c r="B103" s="998">
        <v>348.42343202495476</v>
      </c>
      <c r="C103" s="998">
        <v>467.80650966493891</v>
      </c>
      <c r="D103" s="998">
        <v>816.22994168989385</v>
      </c>
    </row>
    <row r="104" spans="1:4" ht="12.75" customHeight="1">
      <c r="A104" s="1002" t="s">
        <v>656</v>
      </c>
      <c r="B104" s="998">
        <v>564.89588145342225</v>
      </c>
      <c r="C104" s="998">
        <v>118.75368015524637</v>
      </c>
      <c r="D104" s="998">
        <v>683.64956160866882</v>
      </c>
    </row>
    <row r="105" spans="1:4" ht="12.75" customHeight="1">
      <c r="A105" s="1002" t="s">
        <v>670</v>
      </c>
      <c r="B105" s="998">
        <v>603.17612923592196</v>
      </c>
      <c r="C105" s="998">
        <v>17.456617398786008</v>
      </c>
      <c r="D105" s="998">
        <v>620.63274663470816</v>
      </c>
    </row>
    <row r="106" spans="1:4" ht="12.75" customHeight="1">
      <c r="A106" s="1002" t="s">
        <v>650</v>
      </c>
      <c r="B106" s="998">
        <v>121.13595831999548</v>
      </c>
      <c r="C106" s="998">
        <v>493.6190485328728</v>
      </c>
      <c r="D106" s="998">
        <v>614.75500685286806</v>
      </c>
    </row>
    <row r="107" spans="1:4" ht="12.75" customHeight="1">
      <c r="A107" s="1002" t="s">
        <v>653</v>
      </c>
      <c r="B107" s="998">
        <v>526.42415527493176</v>
      </c>
      <c r="C107" s="998">
        <v>77.540225746934482</v>
      </c>
      <c r="D107" s="998">
        <v>603.9643810218663</v>
      </c>
    </row>
    <row r="108" spans="1:4" ht="12.75" customHeight="1">
      <c r="A108" s="1002" t="s">
        <v>782</v>
      </c>
      <c r="B108" s="998"/>
      <c r="C108" s="998">
        <v>565.49484300138329</v>
      </c>
      <c r="D108" s="998">
        <v>565.49484300138329</v>
      </c>
    </row>
    <row r="109" spans="1:4" ht="12.75" customHeight="1">
      <c r="A109" s="1002" t="s">
        <v>640</v>
      </c>
      <c r="B109" s="998">
        <v>431.94384545597421</v>
      </c>
      <c r="C109" s="998">
        <v>106.61302492268656</v>
      </c>
      <c r="D109" s="998">
        <v>538.55687037866062</v>
      </c>
    </row>
    <row r="110" spans="1:4" ht="12.75" customHeight="1">
      <c r="A110" s="1002" t="s">
        <v>660</v>
      </c>
      <c r="B110" s="998">
        <v>254.17572287514045</v>
      </c>
      <c r="C110" s="998">
        <v>251.17042510505217</v>
      </c>
      <c r="D110" s="998">
        <v>505.34614798019294</v>
      </c>
    </row>
    <row r="111" spans="1:4" ht="12.75" customHeight="1">
      <c r="A111" s="1002" t="s">
        <v>649</v>
      </c>
      <c r="B111" s="998">
        <v>59.270269664710746</v>
      </c>
      <c r="C111" s="998">
        <v>442.4996328061211</v>
      </c>
      <c r="D111" s="998">
        <v>501.76990247083188</v>
      </c>
    </row>
    <row r="112" spans="1:4" ht="12.75" customHeight="1">
      <c r="A112" s="1002" t="s">
        <v>658</v>
      </c>
      <c r="B112" s="998">
        <v>102.90465776417597</v>
      </c>
      <c r="C112" s="998">
        <v>378.99095116661664</v>
      </c>
      <c r="D112" s="998">
        <v>481.89560893079278</v>
      </c>
    </row>
    <row r="113" spans="1:4" ht="12.75" customHeight="1">
      <c r="A113" s="1002" t="s">
        <v>652</v>
      </c>
      <c r="B113" s="998">
        <v>298.3284058005508</v>
      </c>
      <c r="C113" s="998">
        <v>106.66027306737939</v>
      </c>
      <c r="D113" s="998">
        <v>404.98867886793022</v>
      </c>
    </row>
    <row r="114" spans="1:4" ht="12.75" customHeight="1">
      <c r="A114" s="1002" t="s">
        <v>644</v>
      </c>
      <c r="B114" s="998"/>
      <c r="C114" s="998">
        <v>374.9571959743343</v>
      </c>
      <c r="D114" s="998">
        <v>374.9571959743343</v>
      </c>
    </row>
    <row r="115" spans="1:4" ht="12.75" customHeight="1">
      <c r="A115" s="1002" t="s">
        <v>781</v>
      </c>
      <c r="B115" s="998">
        <v>112.57789145001341</v>
      </c>
      <c r="C115" s="998">
        <v>249.1395089192587</v>
      </c>
      <c r="D115" s="998">
        <v>361.71740036927213</v>
      </c>
    </row>
    <row r="116" spans="1:4" ht="12.75" customHeight="1">
      <c r="A116" s="1002" t="s">
        <v>645</v>
      </c>
      <c r="B116" s="998">
        <v>19.110342604664641</v>
      </c>
      <c r="C116" s="998">
        <v>302.51728782271039</v>
      </c>
      <c r="D116" s="998">
        <v>321.6276304273751</v>
      </c>
    </row>
    <row r="117" spans="1:4" ht="12.75" customHeight="1">
      <c r="A117" s="1002" t="s">
        <v>780</v>
      </c>
      <c r="B117" s="998">
        <v>194.23897205186404</v>
      </c>
      <c r="C117" s="998">
        <v>122.54827137836763</v>
      </c>
      <c r="D117" s="998">
        <v>316.78724343023151</v>
      </c>
    </row>
    <row r="118" spans="1:4" ht="12.75" customHeight="1">
      <c r="A118" s="1002" t="s">
        <v>657</v>
      </c>
      <c r="B118" s="998">
        <v>255.72420199915632</v>
      </c>
      <c r="C118" s="998">
        <v>26.471196976321067</v>
      </c>
      <c r="D118" s="998">
        <v>282.1953989754773</v>
      </c>
    </row>
    <row r="119" spans="1:4" ht="12.75" customHeight="1">
      <c r="A119" s="1002" t="s">
        <v>639</v>
      </c>
      <c r="B119" s="998">
        <v>41.847103661991518</v>
      </c>
      <c r="C119" s="998">
        <v>223.98928716256904</v>
      </c>
      <c r="D119" s="998">
        <v>265.8363908245604</v>
      </c>
    </row>
    <row r="120" spans="1:4" ht="12.75" customHeight="1">
      <c r="A120" s="1002" t="s">
        <v>779</v>
      </c>
      <c r="B120" s="998">
        <v>254.15707940722442</v>
      </c>
      <c r="C120" s="998">
        <v>1.4323444747756939</v>
      </c>
      <c r="D120" s="998">
        <v>255.58942388200015</v>
      </c>
    </row>
    <row r="121" spans="1:4" ht="12.75" customHeight="1">
      <c r="A121" s="1002" t="s">
        <v>662</v>
      </c>
      <c r="B121" s="998">
        <v>221.08541830618762</v>
      </c>
      <c r="C121" s="998">
        <v>0.95591943059551743</v>
      </c>
      <c r="D121" s="998">
        <v>222.04133773678313</v>
      </c>
    </row>
    <row r="122" spans="1:4" ht="12.75" customHeight="1">
      <c r="A122" s="1002" t="s">
        <v>648</v>
      </c>
      <c r="B122" s="998">
        <v>201.46692384667881</v>
      </c>
      <c r="C122" s="998">
        <v>10.112668096780942</v>
      </c>
      <c r="D122" s="998">
        <v>211.5795919434598</v>
      </c>
    </row>
    <row r="123" spans="1:4" ht="12.75" customHeight="1">
      <c r="A123" s="1002" t="s">
        <v>651</v>
      </c>
      <c r="B123" s="998">
        <v>114.20149013837502</v>
      </c>
      <c r="C123" s="998">
        <v>43.429610958904128</v>
      </c>
      <c r="D123" s="998">
        <v>157.63110109727904</v>
      </c>
    </row>
    <row r="124" spans="1:4" ht="12.75" customHeight="1">
      <c r="A124" s="1002" t="s">
        <v>778</v>
      </c>
      <c r="B124" s="998"/>
      <c r="C124" s="998">
        <v>130.41865380569791</v>
      </c>
      <c r="D124" s="998">
        <v>130.41865380569791</v>
      </c>
    </row>
    <row r="125" spans="1:4" ht="12.75" customHeight="1">
      <c r="A125" s="1002" t="s">
        <v>777</v>
      </c>
      <c r="B125" s="998">
        <v>121.75016968837969</v>
      </c>
      <c r="C125" s="998">
        <v>0</v>
      </c>
      <c r="D125" s="998">
        <v>121.75016968837969</v>
      </c>
    </row>
    <row r="126" spans="1:4" ht="12.75" customHeight="1">
      <c r="A126" s="1002" t="s">
        <v>776</v>
      </c>
      <c r="B126" s="998">
        <v>66.905063608379649</v>
      </c>
      <c r="C126" s="998">
        <v>47.169154026962062</v>
      </c>
      <c r="D126" s="998">
        <v>114.07421763534174</v>
      </c>
    </row>
    <row r="127" spans="1:4" ht="12.75" customHeight="1">
      <c r="A127" s="1002" t="s">
        <v>775</v>
      </c>
      <c r="B127" s="998"/>
      <c r="C127" s="998">
        <v>68.192402748767591</v>
      </c>
      <c r="D127" s="998">
        <v>68.192402748767591</v>
      </c>
    </row>
    <row r="128" spans="1:4" ht="12.75" customHeight="1">
      <c r="A128" s="1002" t="s">
        <v>774</v>
      </c>
      <c r="B128" s="998">
        <v>16.919999999999998</v>
      </c>
      <c r="C128" s="998">
        <v>43.220586205960679</v>
      </c>
      <c r="D128" s="998">
        <v>60.140586205960673</v>
      </c>
    </row>
    <row r="129" spans="1:7" ht="12.75" customHeight="1">
      <c r="A129" s="1002" t="s">
        <v>638</v>
      </c>
      <c r="B129" s="998">
        <v>44.998368891179474</v>
      </c>
      <c r="C129" s="998">
        <v>0.33374889158925258</v>
      </c>
      <c r="D129" s="998">
        <v>45.332117782768719</v>
      </c>
    </row>
    <row r="130" spans="1:7" ht="12.75" customHeight="1">
      <c r="A130" s="1002" t="s">
        <v>773</v>
      </c>
      <c r="B130" s="998">
        <v>41.446979725725889</v>
      </c>
      <c r="C130" s="998">
        <v>3.5068074808087508</v>
      </c>
      <c r="D130" s="998">
        <v>44.953787206534635</v>
      </c>
    </row>
    <row r="131" spans="1:7" ht="12.75" customHeight="1">
      <c r="A131" s="1002" t="s">
        <v>772</v>
      </c>
      <c r="B131" s="998"/>
      <c r="C131" s="998">
        <v>34.289950684931512</v>
      </c>
      <c r="D131" s="998">
        <v>34.289950684931512</v>
      </c>
    </row>
    <row r="132" spans="1:7" ht="12.75" customHeight="1">
      <c r="A132" s="1002" t="s">
        <v>771</v>
      </c>
      <c r="B132" s="998">
        <v>19.277015098722416</v>
      </c>
      <c r="C132" s="998">
        <v>1.8983815672916304</v>
      </c>
      <c r="D132" s="998">
        <v>21.175396666014045</v>
      </c>
    </row>
    <row r="133" spans="1:7" ht="12.75" customHeight="1">
      <c r="A133" s="1002" t="s">
        <v>770</v>
      </c>
      <c r="B133" s="998"/>
      <c r="C133" s="998">
        <v>9.9108493150684929</v>
      </c>
      <c r="D133" s="998">
        <v>9.9108493150684929</v>
      </c>
    </row>
    <row r="134" spans="1:7" ht="12.75" customHeight="1">
      <c r="A134" s="1002" t="s">
        <v>769</v>
      </c>
      <c r="B134" s="998">
        <v>6.4218873696387999E-2</v>
      </c>
      <c r="C134" s="998">
        <v>0.87010282886112489</v>
      </c>
      <c r="D134" s="998">
        <v>0.93432170255751268</v>
      </c>
    </row>
    <row r="135" spans="1:7" ht="12.75" customHeight="1">
      <c r="A135" s="1002" t="s">
        <v>768</v>
      </c>
      <c r="B135" s="998"/>
      <c r="C135" s="998">
        <v>0.87787416123914741</v>
      </c>
      <c r="D135" s="998">
        <v>0.87787416123914741</v>
      </c>
    </row>
    <row r="136" spans="1:7" ht="12.75" customHeight="1">
      <c r="A136" s="1002" t="s">
        <v>767</v>
      </c>
      <c r="B136" s="998"/>
      <c r="C136" s="998">
        <v>0.50283539101447461</v>
      </c>
      <c r="D136" s="998">
        <v>0.50283539101447461</v>
      </c>
    </row>
    <row r="137" spans="1:7" ht="12.75" customHeight="1">
      <c r="A137" s="1002" t="s">
        <v>631</v>
      </c>
      <c r="B137" s="998"/>
      <c r="C137" s="998">
        <v>1.1618505154594701E-3</v>
      </c>
      <c r="D137" s="998">
        <v>1.1618505154594701E-3</v>
      </c>
    </row>
    <row r="138" spans="1:7" ht="12.75" customHeight="1">
      <c r="A138" s="1001" t="s">
        <v>619</v>
      </c>
      <c r="B138" s="1000">
        <f>SUM(B6:B137)</f>
        <v>686439.23280110466</v>
      </c>
      <c r="C138" s="1000">
        <f>SUM(C6:C137)</f>
        <v>619702.7794799048</v>
      </c>
      <c r="D138" s="1000">
        <f>SUM(D6:D137)</f>
        <v>1306142.0122810092</v>
      </c>
      <c r="E138" s="999"/>
      <c r="F138" s="999"/>
      <c r="G138" s="997"/>
    </row>
    <row r="139" spans="1:7" ht="12.75" customHeight="1">
      <c r="A139" s="997"/>
      <c r="B139" s="998"/>
      <c r="C139" s="997"/>
      <c r="D139" s="997"/>
      <c r="E139" s="997"/>
      <c r="F139" s="997"/>
      <c r="G139" s="997"/>
    </row>
    <row r="140" spans="1:7" ht="10.5" customHeight="1">
      <c r="A140" s="1627" t="s">
        <v>155</v>
      </c>
      <c r="B140" s="1627"/>
    </row>
  </sheetData>
  <mergeCells count="3">
    <mergeCell ref="A3:G3"/>
    <mergeCell ref="C1:D1"/>
    <mergeCell ref="A140:B140"/>
  </mergeCells>
  <hyperlinks>
    <hyperlink ref="C1:D1" location="Contents!A1" display="back to contents"/>
  </hyperlinks>
  <pageMargins left="0.70866141732283472" right="0.70866141732283472" top="0.74803149606299213" bottom="0.74803149606299213" header="0.31496062992125984" footer="0.31496062992125984"/>
  <pageSetup paperSize="9" scale="65" fitToHeight="0"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workbookViewId="0">
      <selection sqref="A1:C1"/>
    </sheetView>
  </sheetViews>
  <sheetFormatPr defaultColWidth="9.140625" defaultRowHeight="12.75"/>
  <cols>
    <col min="1" max="1" width="23.85546875" style="154" customWidth="1"/>
    <col min="2" max="2" width="16.140625" style="154" customWidth="1"/>
    <col min="3" max="3" width="22.7109375" style="154" customWidth="1"/>
    <col min="4" max="16384" width="9.140625" style="154"/>
  </cols>
  <sheetData>
    <row r="1" spans="1:8" ht="18" customHeight="1">
      <c r="A1" s="1384" t="s">
        <v>220</v>
      </c>
      <c r="B1" s="1385"/>
      <c r="C1" s="1385"/>
      <c r="D1" s="239"/>
      <c r="E1" s="1378" t="s">
        <v>251</v>
      </c>
      <c r="F1" s="1378"/>
      <c r="G1" s="239"/>
      <c r="H1" s="184"/>
    </row>
    <row r="2" spans="1:8" ht="12.75" customHeight="1">
      <c r="A2" s="4"/>
      <c r="B2" s="184"/>
      <c r="C2" s="184"/>
      <c r="D2" s="184"/>
      <c r="E2" s="184"/>
      <c r="F2" s="184"/>
      <c r="G2" s="184"/>
      <c r="H2" s="184"/>
    </row>
    <row r="3" spans="1:8">
      <c r="A3" s="1403" t="s">
        <v>230</v>
      </c>
      <c r="B3" s="1403"/>
      <c r="C3" s="1403"/>
      <c r="D3" s="1403"/>
      <c r="E3" s="1403"/>
      <c r="F3" s="184"/>
      <c r="G3" s="184"/>
      <c r="H3" s="184"/>
    </row>
    <row r="4" spans="1:8">
      <c r="A4" s="118"/>
      <c r="B4" s="118"/>
      <c r="C4" s="118"/>
      <c r="D4" s="118"/>
      <c r="E4" s="118"/>
      <c r="F4" s="184"/>
      <c r="G4" s="184"/>
      <c r="H4" s="184"/>
    </row>
    <row r="5" spans="1:8" ht="58.5" customHeight="1">
      <c r="A5" s="158" t="s">
        <v>148</v>
      </c>
      <c r="B5" s="28" t="s">
        <v>238</v>
      </c>
      <c r="C5" s="28" t="s">
        <v>239</v>
      </c>
      <c r="D5" s="184"/>
      <c r="E5" s="184"/>
      <c r="F5" s="184"/>
      <c r="G5" s="184"/>
      <c r="H5" s="184"/>
    </row>
    <row r="6" spans="1:8">
      <c r="A6" s="153" t="s">
        <v>4</v>
      </c>
      <c r="B6" s="153">
        <v>5424800</v>
      </c>
      <c r="C6" s="155">
        <v>0.37</v>
      </c>
      <c r="D6" s="184"/>
      <c r="E6" s="184"/>
      <c r="F6" s="184"/>
      <c r="G6" s="184"/>
      <c r="H6" s="184"/>
    </row>
    <row r="7" spans="1:8">
      <c r="A7" s="184"/>
      <c r="B7" s="185"/>
      <c r="C7" s="185"/>
      <c r="D7" s="184"/>
      <c r="E7" s="184"/>
      <c r="F7" s="184"/>
      <c r="G7" s="184"/>
      <c r="H7" s="184"/>
    </row>
    <row r="8" spans="1:8">
      <c r="A8" s="184" t="s">
        <v>127</v>
      </c>
      <c r="B8" s="186">
        <v>228800</v>
      </c>
      <c r="C8" s="187">
        <v>-0.45</v>
      </c>
      <c r="D8" s="184"/>
      <c r="E8" s="184"/>
      <c r="F8" s="184"/>
      <c r="G8" s="184"/>
      <c r="H8" s="184"/>
    </row>
    <row r="9" spans="1:8">
      <c r="A9" s="184" t="s">
        <v>119</v>
      </c>
      <c r="B9" s="186">
        <v>261800</v>
      </c>
      <c r="C9" s="187">
        <v>-0.15</v>
      </c>
      <c r="D9" s="184"/>
      <c r="E9" s="184"/>
      <c r="F9" s="184"/>
      <c r="G9" s="184"/>
      <c r="H9" s="184"/>
    </row>
    <row r="10" spans="1:8">
      <c r="A10" s="184" t="s">
        <v>132</v>
      </c>
      <c r="B10" s="186">
        <v>116280</v>
      </c>
      <c r="C10" s="187">
        <v>-0.21</v>
      </c>
      <c r="D10" s="184"/>
      <c r="E10" s="184"/>
      <c r="F10" s="184"/>
      <c r="G10" s="184"/>
      <c r="H10" s="184"/>
    </row>
    <row r="11" spans="1:8">
      <c r="A11" s="184" t="s">
        <v>144</v>
      </c>
      <c r="B11" s="186">
        <v>86810</v>
      </c>
      <c r="C11" s="187">
        <v>-0.37</v>
      </c>
      <c r="D11" s="184"/>
      <c r="E11" s="184"/>
      <c r="F11" s="184"/>
      <c r="G11" s="184"/>
      <c r="H11" s="184"/>
    </row>
    <row r="12" spans="1:8">
      <c r="A12" s="184" t="s">
        <v>117</v>
      </c>
      <c r="B12" s="186">
        <v>513210</v>
      </c>
      <c r="C12" s="187">
        <v>1.19</v>
      </c>
      <c r="D12" s="184"/>
      <c r="E12" s="184"/>
      <c r="F12" s="184"/>
      <c r="G12" s="184"/>
      <c r="H12" s="184"/>
    </row>
    <row r="13" spans="1:8">
      <c r="A13" s="184" t="s">
        <v>137</v>
      </c>
      <c r="B13" s="186">
        <v>51450</v>
      </c>
      <c r="C13" s="187">
        <v>0.19</v>
      </c>
      <c r="D13" s="184"/>
      <c r="E13" s="184"/>
      <c r="F13" s="184"/>
      <c r="G13" s="184"/>
      <c r="H13" s="184"/>
    </row>
    <row r="14" spans="1:8">
      <c r="A14" s="184" t="s">
        <v>142</v>
      </c>
      <c r="B14" s="186">
        <v>149200</v>
      </c>
      <c r="C14" s="187">
        <v>-0.21</v>
      </c>
      <c r="D14" s="184"/>
      <c r="E14" s="184"/>
      <c r="F14" s="184"/>
      <c r="G14" s="184"/>
      <c r="H14" s="184"/>
    </row>
    <row r="15" spans="1:8">
      <c r="A15" s="184" t="s">
        <v>135</v>
      </c>
      <c r="B15" s="186">
        <v>148710</v>
      </c>
      <c r="C15" s="187">
        <v>0.3</v>
      </c>
      <c r="D15" s="184"/>
      <c r="E15" s="184"/>
      <c r="F15" s="184"/>
      <c r="G15" s="184"/>
      <c r="H15" s="184"/>
    </row>
    <row r="16" spans="1:8">
      <c r="A16" s="184" t="s">
        <v>139</v>
      </c>
      <c r="B16" s="186">
        <v>121940</v>
      </c>
      <c r="C16" s="187">
        <v>-0.21</v>
      </c>
      <c r="D16" s="184"/>
      <c r="E16" s="184"/>
      <c r="F16" s="184"/>
      <c r="G16" s="184"/>
      <c r="H16" s="184"/>
    </row>
    <row r="17" spans="1:8">
      <c r="A17" s="184" t="s">
        <v>159</v>
      </c>
      <c r="B17" s="186">
        <v>108130</v>
      </c>
      <c r="C17" s="187">
        <v>0.55000000000000004</v>
      </c>
      <c r="D17" s="184"/>
      <c r="E17" s="184"/>
      <c r="F17" s="184"/>
      <c r="G17" s="184"/>
      <c r="H17" s="184"/>
    </row>
    <row r="18" spans="1:8">
      <c r="A18" s="184" t="s">
        <v>116</v>
      </c>
      <c r="B18" s="186">
        <v>104840</v>
      </c>
      <c r="C18" s="187">
        <v>0.72</v>
      </c>
      <c r="D18" s="184"/>
      <c r="E18" s="184"/>
      <c r="F18" s="184"/>
      <c r="G18" s="184"/>
      <c r="H18" s="184"/>
    </row>
    <row r="19" spans="1:8">
      <c r="A19" s="184" t="s">
        <v>118</v>
      </c>
      <c r="B19" s="186">
        <v>94760</v>
      </c>
      <c r="C19" s="187">
        <v>1.01</v>
      </c>
      <c r="D19" s="184"/>
      <c r="E19" s="184"/>
      <c r="F19" s="184"/>
      <c r="G19" s="184"/>
      <c r="H19" s="184"/>
    </row>
    <row r="20" spans="1:8">
      <c r="A20" s="184" t="s">
        <v>124</v>
      </c>
      <c r="B20" s="186">
        <v>160130</v>
      </c>
      <c r="C20" s="187">
        <v>0.47</v>
      </c>
      <c r="D20" s="184"/>
      <c r="E20" s="184"/>
      <c r="F20" s="184"/>
      <c r="G20" s="184"/>
      <c r="H20" s="184"/>
    </row>
    <row r="21" spans="1:8">
      <c r="A21" s="184" t="s">
        <v>131</v>
      </c>
      <c r="B21" s="186">
        <v>371410</v>
      </c>
      <c r="C21" s="187">
        <v>0.28999999999999998</v>
      </c>
      <c r="D21" s="184"/>
      <c r="E21" s="184"/>
      <c r="F21" s="184"/>
      <c r="G21" s="184"/>
      <c r="H21" s="184"/>
    </row>
    <row r="22" spans="1:8">
      <c r="A22" s="184" t="s">
        <v>126</v>
      </c>
      <c r="B22" s="186">
        <v>621020</v>
      </c>
      <c r="C22" s="187">
        <v>0.97</v>
      </c>
      <c r="D22" s="184"/>
      <c r="E22" s="184"/>
      <c r="F22" s="184"/>
      <c r="G22" s="184"/>
      <c r="H22" s="184"/>
    </row>
    <row r="23" spans="1:8">
      <c r="A23" s="184" t="s">
        <v>133</v>
      </c>
      <c r="B23" s="186">
        <v>235180</v>
      </c>
      <c r="C23" s="187">
        <v>0.17</v>
      </c>
      <c r="D23" s="184"/>
      <c r="E23" s="184"/>
      <c r="F23" s="184"/>
      <c r="G23" s="184"/>
      <c r="H23" s="184"/>
    </row>
    <row r="24" spans="1:8">
      <c r="A24" s="184" t="s">
        <v>145</v>
      </c>
      <c r="B24" s="186">
        <v>78760</v>
      </c>
      <c r="C24" s="187">
        <v>-0.51</v>
      </c>
      <c r="D24" s="184"/>
      <c r="E24" s="184"/>
      <c r="F24" s="184"/>
      <c r="G24" s="184"/>
      <c r="H24" s="184"/>
    </row>
    <row r="25" spans="1:8">
      <c r="A25" s="184" t="s">
        <v>115</v>
      </c>
      <c r="B25" s="186">
        <v>90090</v>
      </c>
      <c r="C25" s="187">
        <v>1.67</v>
      </c>
      <c r="D25" s="184"/>
      <c r="E25" s="184"/>
      <c r="F25" s="184"/>
      <c r="G25" s="184"/>
      <c r="H25" s="184"/>
    </row>
    <row r="26" spans="1:8">
      <c r="A26" s="184" t="s">
        <v>125</v>
      </c>
      <c r="B26" s="186">
        <v>95780</v>
      </c>
      <c r="C26" s="187">
        <v>-0.3</v>
      </c>
      <c r="D26" s="184"/>
      <c r="E26" s="184"/>
      <c r="F26" s="184"/>
      <c r="G26" s="184"/>
      <c r="H26" s="184"/>
    </row>
    <row r="27" spans="1:8">
      <c r="A27" s="184" t="s">
        <v>146</v>
      </c>
      <c r="B27" s="186">
        <v>26950</v>
      </c>
      <c r="C27" s="187">
        <v>0.19</v>
      </c>
      <c r="D27" s="184"/>
      <c r="E27" s="184"/>
      <c r="F27" s="184"/>
      <c r="G27" s="184"/>
      <c r="H27" s="184"/>
    </row>
    <row r="28" spans="1:8">
      <c r="A28" s="184" t="s">
        <v>143</v>
      </c>
      <c r="B28" s="186">
        <v>135790</v>
      </c>
      <c r="C28" s="187">
        <v>-7.0000000000000007E-2</v>
      </c>
      <c r="D28" s="184"/>
      <c r="E28" s="184"/>
      <c r="F28" s="184"/>
      <c r="G28" s="184"/>
      <c r="H28" s="184"/>
    </row>
    <row r="29" spans="1:8">
      <c r="A29" s="184" t="s">
        <v>134</v>
      </c>
      <c r="B29" s="186">
        <v>339960</v>
      </c>
      <c r="C29" s="187">
        <v>0.17</v>
      </c>
      <c r="D29" s="184"/>
      <c r="E29" s="184"/>
      <c r="F29" s="184"/>
      <c r="G29" s="184"/>
      <c r="H29" s="184"/>
    </row>
    <row r="30" spans="1:8">
      <c r="A30" s="184" t="s">
        <v>136</v>
      </c>
      <c r="B30" s="186">
        <v>22000</v>
      </c>
      <c r="C30" s="187">
        <v>0.69</v>
      </c>
      <c r="D30" s="184"/>
      <c r="E30" s="184"/>
      <c r="F30" s="184"/>
      <c r="G30" s="184"/>
      <c r="H30" s="184"/>
    </row>
    <row r="31" spans="1:8">
      <c r="A31" s="184" t="s">
        <v>122</v>
      </c>
      <c r="B31" s="186">
        <v>151100</v>
      </c>
      <c r="C31" s="187">
        <v>0.28000000000000003</v>
      </c>
      <c r="D31" s="184"/>
      <c r="E31" s="184"/>
      <c r="F31" s="184"/>
      <c r="G31" s="184"/>
      <c r="H31" s="184"/>
    </row>
    <row r="32" spans="1:8">
      <c r="A32" s="184" t="s">
        <v>129</v>
      </c>
      <c r="B32" s="186">
        <v>176830</v>
      </c>
      <c r="C32" s="187">
        <v>0.51</v>
      </c>
      <c r="D32" s="184"/>
      <c r="E32" s="184"/>
      <c r="F32" s="184"/>
      <c r="G32" s="184"/>
      <c r="H32" s="184"/>
    </row>
    <row r="33" spans="1:8">
      <c r="A33" s="184" t="s">
        <v>130</v>
      </c>
      <c r="B33" s="186">
        <v>115020</v>
      </c>
      <c r="C33" s="187">
        <v>0.43</v>
      </c>
      <c r="D33" s="184"/>
      <c r="E33" s="184"/>
      <c r="F33" s="184"/>
      <c r="G33" s="184"/>
      <c r="H33" s="184"/>
    </row>
    <row r="34" spans="1:8">
      <c r="A34" s="184" t="s">
        <v>138</v>
      </c>
      <c r="B34" s="186">
        <v>23080</v>
      </c>
      <c r="C34" s="187">
        <v>-0.52</v>
      </c>
      <c r="D34" s="184"/>
      <c r="E34" s="184"/>
      <c r="F34" s="184"/>
      <c r="G34" s="184"/>
      <c r="H34" s="184"/>
    </row>
    <row r="35" spans="1:8">
      <c r="A35" s="184" t="s">
        <v>141</v>
      </c>
      <c r="B35" s="186">
        <v>112680</v>
      </c>
      <c r="C35" s="187">
        <v>0.19</v>
      </c>
      <c r="D35" s="184"/>
      <c r="E35" s="184"/>
      <c r="F35" s="184"/>
      <c r="G35" s="184"/>
      <c r="H35" s="184"/>
    </row>
    <row r="36" spans="1:8">
      <c r="A36" s="184" t="s">
        <v>128</v>
      </c>
      <c r="B36" s="186">
        <v>318170</v>
      </c>
      <c r="C36" s="187">
        <v>0.34</v>
      </c>
      <c r="D36" s="184"/>
      <c r="E36" s="184"/>
      <c r="F36" s="184"/>
      <c r="G36" s="184"/>
      <c r="H36" s="184"/>
    </row>
    <row r="37" spans="1:8">
      <c r="A37" s="184" t="s">
        <v>123</v>
      </c>
      <c r="B37" s="186">
        <v>94000</v>
      </c>
      <c r="C37" s="187">
        <v>0.27</v>
      </c>
      <c r="D37" s="184"/>
      <c r="E37" s="184"/>
      <c r="F37" s="184"/>
      <c r="G37" s="184"/>
      <c r="H37" s="184"/>
    </row>
    <row r="38" spans="1:8">
      <c r="A38" s="184" t="s">
        <v>140</v>
      </c>
      <c r="B38" s="186">
        <v>89610</v>
      </c>
      <c r="C38" s="187">
        <v>-0.28000000000000003</v>
      </c>
      <c r="D38" s="184"/>
      <c r="E38" s="184"/>
      <c r="F38" s="184"/>
      <c r="G38" s="184"/>
      <c r="H38" s="184"/>
    </row>
    <row r="39" spans="1:8">
      <c r="A39" s="188" t="s">
        <v>120</v>
      </c>
      <c r="B39" s="189">
        <v>181310</v>
      </c>
      <c r="C39" s="190">
        <v>0.66</v>
      </c>
      <c r="D39" s="184"/>
      <c r="E39" s="184"/>
      <c r="F39" s="184"/>
      <c r="G39" s="184"/>
      <c r="H39" s="184"/>
    </row>
    <row r="40" spans="1:8">
      <c r="A40" s="184"/>
      <c r="B40" s="184"/>
      <c r="C40" s="184"/>
      <c r="D40" s="184"/>
      <c r="E40" s="184"/>
      <c r="F40" s="184"/>
      <c r="G40" s="184"/>
      <c r="H40" s="184"/>
    </row>
    <row r="41" spans="1:8" ht="10.5" customHeight="1">
      <c r="A41" s="1421" t="str">
        <f>'Data 1.8'!A48:C48</f>
        <v>© Crown Copyright 2018</v>
      </c>
      <c r="B41" s="1421"/>
      <c r="C41" s="1199"/>
      <c r="D41" s="184"/>
      <c r="E41" s="184"/>
      <c r="F41" s="184"/>
      <c r="G41" s="184"/>
      <c r="H41" s="184"/>
    </row>
    <row r="42" spans="1:8">
      <c r="A42" s="184"/>
      <c r="B42" s="184"/>
      <c r="C42" s="184"/>
      <c r="D42" s="184"/>
      <c r="E42" s="184"/>
      <c r="F42" s="184"/>
      <c r="G42" s="184"/>
      <c r="H42" s="184"/>
    </row>
  </sheetData>
  <mergeCells count="4">
    <mergeCell ref="E1:F1"/>
    <mergeCell ref="A3:E3"/>
    <mergeCell ref="A1:C1"/>
    <mergeCell ref="A41:B41"/>
  </mergeCells>
  <hyperlinks>
    <hyperlink ref="E1:F1" location="Contents!A1" display="Back to Contents"/>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A21524893</value>
    </field>
    <field name="Objective-Title">
      <value order="0">NRS - RGAR 2017 - Chapter 1 - Population - All figures</value>
    </field>
    <field name="Objective-Description">
      <value order="0"/>
    </field>
    <field name="Objective-CreationStamp">
      <value order="0">2018-07-05T15:35:09Z</value>
    </field>
    <field name="Objective-IsApproved">
      <value order="0">false</value>
    </field>
    <field name="Objective-IsPublished">
      <value order="0">false</value>
    </field>
    <field name="Objective-DatePublished">
      <value order="0"/>
    </field>
    <field name="Objective-ModificationStamp">
      <value order="0">2018-07-13T13:08:06Z</value>
    </field>
    <field name="Objective-Owner">
      <value order="0">Ernsten, Annemarie A (U442537)</value>
    </field>
    <field name="Objective-Path">
      <value order="0">Objective Global Folder:SG File Plan:People, communities and living:Population and migration:Demography:Research and analysis: Demography:National Records of Scotland (NRS): Demographic Statistics: The Registrar Generals Annual Review of Demographic Trends (RGAR) 2017: 2017-2022</value>
    </field>
    <field name="Objective-Parent">
      <value order="0">National Records of Scotland (NRS): Demographic Statistics: The Registrar Generals Annual Review of Demographic Trends (RGAR) 2017: 2017-2022</value>
    </field>
    <field name="Objective-State">
      <value order="0">Being Drafted</value>
    </field>
    <field name="Objective-VersionId">
      <value order="0">vA30401556</value>
    </field>
    <field name="Objective-Version">
      <value order="0">0.8</value>
    </field>
    <field name="Objective-VersionNumber">
      <value order="0">8</value>
    </field>
    <field name="Objective-VersionComment">
      <value order="0"/>
    </field>
    <field name="Objective-FileNumber">
      <value order="0">qA731823</value>
    </field>
    <field name="Objective-Classification">
      <value order="0">OFFICIAL-SENSITIVE</value>
    </field>
    <field name="Objective-Caveats">
      <value order="0">Caveat for access to SG Fileplan</value>
    </field>
  </systemFields>
  <catalogues>
    <catalogue name="Document Type Catalogue" type="type" ori="id:cA35">
      <field name="Objective-Connect Creator">
        <value order="0"/>
      </field>
      <field name="Objective-Date Received">
        <value order="0"/>
      </field>
      <field name="Objective-Date of Original">
        <value order="0"/>
      </field>
      <field name="Objective-SG Web Publication - Category">
        <value order="0"/>
      </field>
      <field name="Objective-SG Web Publication - Category 2 Classification">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82</vt:i4>
      </vt:variant>
      <vt:variant>
        <vt:lpstr>Charts</vt:lpstr>
      </vt:variant>
      <vt:variant>
        <vt:i4>59</vt:i4>
      </vt:variant>
      <vt:variant>
        <vt:lpstr>Named Ranges</vt:lpstr>
      </vt:variant>
      <vt:variant>
        <vt:i4>6</vt:i4>
      </vt:variant>
    </vt:vector>
  </HeadingPairs>
  <TitlesOfParts>
    <vt:vector size="147" baseType="lpstr">
      <vt:lpstr>Contents</vt:lpstr>
      <vt:lpstr>Data 1.1</vt:lpstr>
      <vt:lpstr>Data 1.2</vt:lpstr>
      <vt:lpstr>Data 1.3</vt:lpstr>
      <vt:lpstr>Data 1.4</vt:lpstr>
      <vt:lpstr>Table 1.1</vt:lpstr>
      <vt:lpstr>Data 1.5</vt:lpstr>
      <vt:lpstr>Data 1.6</vt:lpstr>
      <vt:lpstr>Data 1.7</vt:lpstr>
      <vt:lpstr>Figure 1.7</vt:lpstr>
      <vt:lpstr>Data 1.8</vt:lpstr>
      <vt:lpstr>Figure 1.8</vt:lpstr>
      <vt:lpstr>Data 1.9</vt:lpstr>
      <vt:lpstr>Data 1.10</vt:lpstr>
      <vt:lpstr>Data 2.1</vt:lpstr>
      <vt:lpstr>Data 2.2</vt:lpstr>
      <vt:lpstr>Data 2.3</vt:lpstr>
      <vt:lpstr>Data 2.4</vt:lpstr>
      <vt:lpstr>Data 2.5</vt:lpstr>
      <vt:lpstr>Data 2.6</vt:lpstr>
      <vt:lpstr>Figure 2.6</vt:lpstr>
      <vt:lpstr>Data 2.7</vt:lpstr>
      <vt:lpstr>Data 3.1</vt:lpstr>
      <vt:lpstr>Table 3.1</vt:lpstr>
      <vt:lpstr>Data 3.2</vt:lpstr>
      <vt:lpstr>Table 3.2</vt:lpstr>
      <vt:lpstr>Table 3.3</vt:lpstr>
      <vt:lpstr>Table 3.4</vt:lpstr>
      <vt:lpstr>Table 3.5</vt:lpstr>
      <vt:lpstr>Table 3.6</vt:lpstr>
      <vt:lpstr>Table 3.7</vt:lpstr>
      <vt:lpstr>Table 3.8</vt:lpstr>
      <vt:lpstr>Data 3.3</vt:lpstr>
      <vt:lpstr>Data 3.4</vt:lpstr>
      <vt:lpstr>Data 4.1</vt:lpstr>
      <vt:lpstr>Data 4.2</vt:lpstr>
      <vt:lpstr>Data 4.3a</vt:lpstr>
      <vt:lpstr>Data 4.3b</vt:lpstr>
      <vt:lpstr>Data 4.4</vt:lpstr>
      <vt:lpstr>Data 4.5</vt:lpstr>
      <vt:lpstr>Data 4.6</vt:lpstr>
      <vt:lpstr>Data 4.7</vt:lpstr>
      <vt:lpstr>Data 4.8</vt:lpstr>
      <vt:lpstr>Data 5.1</vt:lpstr>
      <vt:lpstr>Data 5.2</vt:lpstr>
      <vt:lpstr>Data 5.3</vt:lpstr>
      <vt:lpstr>Data 5.4</vt:lpstr>
      <vt:lpstr>Data 5.5</vt:lpstr>
      <vt:lpstr>Data 5.6</vt:lpstr>
      <vt:lpstr>Data 5.7</vt:lpstr>
      <vt:lpstr>Data 5.8</vt:lpstr>
      <vt:lpstr>Data 5.9</vt:lpstr>
      <vt:lpstr>Data 5.10</vt:lpstr>
      <vt:lpstr>Data 5.11</vt:lpstr>
      <vt:lpstr>Table 5.1</vt:lpstr>
      <vt:lpstr>Table 5.2</vt:lpstr>
      <vt:lpstr>Data 6.1</vt:lpstr>
      <vt:lpstr>Data 6.2</vt:lpstr>
      <vt:lpstr>Figure 6.2</vt:lpstr>
      <vt:lpstr>Data 6.3</vt:lpstr>
      <vt:lpstr>Data 6.4</vt:lpstr>
      <vt:lpstr>Data 7.1</vt:lpstr>
      <vt:lpstr>Data 7.2</vt:lpstr>
      <vt:lpstr>Data 8.1</vt:lpstr>
      <vt:lpstr>Data 8.2</vt:lpstr>
      <vt:lpstr>Figure 8.2</vt:lpstr>
      <vt:lpstr>Data 8.3</vt:lpstr>
      <vt:lpstr>Data 8.4</vt:lpstr>
      <vt:lpstr>Data 8.5</vt:lpstr>
      <vt:lpstr>Data 10.1</vt:lpstr>
      <vt:lpstr>Table 10.1</vt:lpstr>
      <vt:lpstr>Table 10.2</vt:lpstr>
      <vt:lpstr>Data 10.2</vt:lpstr>
      <vt:lpstr>Data 10.3</vt:lpstr>
      <vt:lpstr>Table 10.3</vt:lpstr>
      <vt:lpstr>Data 10.4</vt:lpstr>
      <vt:lpstr>Data 10.5</vt:lpstr>
      <vt:lpstr>Table 10.4</vt:lpstr>
      <vt:lpstr>Data 10.6</vt:lpstr>
      <vt:lpstr>Data 10.7</vt:lpstr>
      <vt:lpstr>Table 10.5</vt:lpstr>
      <vt:lpstr>Table 10.6</vt:lpstr>
      <vt:lpstr>Figure 1.1</vt:lpstr>
      <vt:lpstr>Figure 1.2</vt:lpstr>
      <vt:lpstr>Figure 1.3</vt:lpstr>
      <vt:lpstr>Figure 1.4</vt:lpstr>
      <vt:lpstr>Figure 1.5</vt:lpstr>
      <vt:lpstr>Figure 1.6</vt:lpstr>
      <vt:lpstr>Figure 1.9</vt:lpstr>
      <vt:lpstr>Figure 1.10</vt:lpstr>
      <vt:lpstr>Figure 2.1</vt:lpstr>
      <vt:lpstr>Figure 2.2</vt:lpstr>
      <vt:lpstr>Figure 2.3</vt:lpstr>
      <vt:lpstr>Figure 2.4</vt:lpstr>
      <vt:lpstr>Figure 2.5</vt:lpstr>
      <vt:lpstr>Figure 2.7</vt:lpstr>
      <vt:lpstr>Figure 3.1</vt:lpstr>
      <vt:lpstr>Figure 3.2a</vt:lpstr>
      <vt:lpstr>Figure 3.2b</vt:lpstr>
      <vt:lpstr>Figure 3.2c</vt:lpstr>
      <vt:lpstr>Figure 3.3a</vt:lpstr>
      <vt:lpstr>Figure 3.3b</vt:lpstr>
      <vt:lpstr>Figure 3.4a</vt:lpstr>
      <vt:lpstr>Figure 3.4b</vt:lpstr>
      <vt:lpstr>Figure 4.1</vt:lpstr>
      <vt:lpstr>Figure 4.2</vt:lpstr>
      <vt:lpstr>Figure 4.3a</vt:lpstr>
      <vt:lpstr>Figure 4.3b</vt:lpstr>
      <vt:lpstr>Figure 4.4</vt:lpstr>
      <vt:lpstr>Figure 4.5</vt:lpstr>
      <vt:lpstr>Figure 4.6</vt:lpstr>
      <vt:lpstr>Figure 4.7</vt:lpstr>
      <vt:lpstr>Figure 4.8</vt:lpstr>
      <vt:lpstr>Figure 5.1</vt:lpstr>
      <vt:lpstr>Figure 5.2</vt:lpstr>
      <vt:lpstr>Figure 5.3</vt:lpstr>
      <vt:lpstr>Figure 5.4</vt:lpstr>
      <vt:lpstr>Figure 5.5</vt:lpstr>
      <vt:lpstr>Figure 5.6</vt:lpstr>
      <vt:lpstr>Figure 5.7</vt:lpstr>
      <vt:lpstr>Figure 5.8</vt:lpstr>
      <vt:lpstr>Figure 5.9</vt:lpstr>
      <vt:lpstr>Figure 5.10</vt:lpstr>
      <vt:lpstr>Figure 5.11</vt:lpstr>
      <vt:lpstr>Figure 6.1</vt:lpstr>
      <vt:lpstr>Figure 6.3</vt:lpstr>
      <vt:lpstr>Figure 6.4</vt:lpstr>
      <vt:lpstr>Figure 7.1</vt:lpstr>
      <vt:lpstr>Figure 7.2</vt:lpstr>
      <vt:lpstr>Figure 8.1</vt:lpstr>
      <vt:lpstr>Figure 8.3</vt:lpstr>
      <vt:lpstr>Figure 8.4</vt:lpstr>
      <vt:lpstr>Figure 8.5</vt:lpstr>
      <vt:lpstr>Figure 10.1</vt:lpstr>
      <vt:lpstr>Figure 10.2</vt:lpstr>
      <vt:lpstr>Figure 10.3a</vt:lpstr>
      <vt:lpstr>Figure 10.3b </vt:lpstr>
      <vt:lpstr>Figure 10.4</vt:lpstr>
      <vt:lpstr>Figure 10.5</vt:lpstr>
      <vt:lpstr>Figure 10.6</vt:lpstr>
      <vt:lpstr>Figure 10.7</vt:lpstr>
      <vt:lpstr>pctot_totpop_ca_Scot</vt:lpstr>
      <vt:lpstr>pctot_totpop_ca_Scotonly</vt:lpstr>
      <vt:lpstr>'Data 10.1'!Print_Area</vt:lpstr>
      <vt:lpstr>'Data 10.4'!Print_Area</vt:lpstr>
      <vt:lpstr>'Data 10.7'!Print_Area</vt:lpstr>
      <vt:lpstr>'Table 1.1'!Print_Area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U442460</cp:lastModifiedBy>
  <cp:lastPrinted>2018-07-05T12:31:48Z</cp:lastPrinted>
  <dcterms:created xsi:type="dcterms:W3CDTF">2007-09-28T13:06:28Z</dcterms:created>
  <dcterms:modified xsi:type="dcterms:W3CDTF">2019-04-05T10:15:27Z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A21524893</vt:lpwstr>
  </property>
  <property fmtid="{D5CDD505-2E9C-101B-9397-08002B2CF9AE}" pid="4" name="Objective-Title">
    <vt:lpwstr>NRS - RGAR 2017 - Chapter 1 - Population - All figures</vt:lpwstr>
  </property>
  <property fmtid="{D5CDD505-2E9C-101B-9397-08002B2CF9AE}" pid="5" name="Objective-Description">
    <vt:lpwstr>
    </vt:lpwstr>
  </property>
  <property fmtid="{D5CDD505-2E9C-101B-9397-08002B2CF9AE}" pid="6" name="Objective-CreationStamp">
    <vt:filetime>2018-07-05T15:38:45Z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vt:lpwstr>
  </property>
  <property fmtid="{D5CDD505-2E9C-101B-9397-08002B2CF9AE}" pid="10" name="Objective-ModificationStamp">
    <vt:filetime>2018-07-13T13:08:07Z</vt:filetime>
  </property>
  <property fmtid="{D5CDD505-2E9C-101B-9397-08002B2CF9AE}" pid="11" name="Objective-Owner">
    <vt:lpwstr>Ernsten, Annemarie A (U442537)</vt:lpwstr>
  </property>
  <property fmtid="{D5CDD505-2E9C-101B-9397-08002B2CF9AE}" pid="12" name="Objective-Path">
    <vt:lpwstr>Objective Global Folder:SG File Plan:People, communities and living:Population and migration:Demography:Research and analysis: Demography:National Records of Scotland (NRS): Demographic Statistics: The Registrar Generals Annual Review of Demographic Trend</vt:lpwstr>
  </property>
  <property fmtid="{D5CDD505-2E9C-101B-9397-08002B2CF9AE}" pid="13" name="Objective-Parent">
    <vt:lpwstr>National Records of Scotland (NRS): Demographic Statistics: The Registrar Generals Annual Review of Demographic Trends (RGAR) 2017: 2017-2022</vt:lpwstr>
  </property>
  <property fmtid="{D5CDD505-2E9C-101B-9397-08002B2CF9AE}" pid="14" name="Objective-State">
    <vt:lpwstr>Being Drafted</vt:lpwstr>
  </property>
  <property fmtid="{D5CDD505-2E9C-101B-9397-08002B2CF9AE}" pid="15" name="Objective-VersionId">
    <vt:lpwstr>vA30401556</vt:lpwstr>
  </property>
  <property fmtid="{D5CDD505-2E9C-101B-9397-08002B2CF9AE}" pid="16" name="Objective-Version">
    <vt:lpwstr>0.8</vt:lpwstr>
  </property>
  <property fmtid="{D5CDD505-2E9C-101B-9397-08002B2CF9AE}" pid="17" name="Objective-VersionNumber">
    <vt:r8>8</vt:r8>
  </property>
  <property fmtid="{D5CDD505-2E9C-101B-9397-08002B2CF9AE}" pid="18" name="Objective-VersionComment">
    <vt:lpwstr>
    </vt:lpwstr>
  </property>
  <property fmtid="{D5CDD505-2E9C-101B-9397-08002B2CF9AE}" pid="19" name="Objective-FileNumber">
    <vt:lpwstr>
    </vt:lpwstr>
  </property>
  <property fmtid="{D5CDD505-2E9C-101B-9397-08002B2CF9AE}" pid="20" name="Objective-Classification">
    <vt:lpwstr>[Inherited - OFFICIAL-SENSITIVE]</vt:lpwstr>
  </property>
  <property fmtid="{D5CDD505-2E9C-101B-9397-08002B2CF9AE}" pid="21" name="Objective-Caveats">
    <vt:lpwstr>
    </vt:lpwstr>
  </property>
  <property fmtid="{D5CDD505-2E9C-101B-9397-08002B2CF9AE}" pid="22" name="Objective-Date Received">
    <vt:lpwstr>
    </vt:lpwstr>
  </property>
  <property fmtid="{D5CDD505-2E9C-101B-9397-08002B2CF9AE}" pid="23" name="Objective-Date of Original">
    <vt:lpwstr>
    </vt:lpwstr>
  </property>
  <property fmtid="{D5CDD505-2E9C-101B-9397-08002B2CF9AE}" pid="24" name="Objective-SG Web Publication - Category">
    <vt:lpwstr>
    </vt:lpwstr>
  </property>
  <property fmtid="{D5CDD505-2E9C-101B-9397-08002B2CF9AE}" pid="25" name="Objective-SG Web Publication - Category 2 Classification">
    <vt:lpwstr>
    </vt:lpwstr>
  </property>
  <property fmtid="{D5CDD505-2E9C-101B-9397-08002B2CF9AE}" pid="26" name="Objective-Comment">
    <vt:lpwstr>
    </vt:lpwstr>
  </property>
  <property fmtid="{D5CDD505-2E9C-101B-9397-08002B2CF9AE}" pid="27" name="Objective-Date of Original [system]">
    <vt:lpwstr>
    </vt:lpwstr>
  </property>
  <property fmtid="{D5CDD505-2E9C-101B-9397-08002B2CF9AE}" pid="28" name="Objective-Date Received [system]">
    <vt:lpwstr>
    </vt:lpwstr>
  </property>
  <property fmtid="{D5CDD505-2E9C-101B-9397-08002B2CF9AE}" pid="29" name="Objective-SG Web Publication - Category [system]">
    <vt:lpwstr>
    </vt:lpwstr>
  </property>
  <property fmtid="{D5CDD505-2E9C-101B-9397-08002B2CF9AE}" pid="30" name="Objective-SG Web Publication - Category 2 Classification [system]">
    <vt:lpwstr>
    </vt:lpwstr>
  </property>
  <property fmtid="{D5CDD505-2E9C-101B-9397-08002B2CF9AE}" pid="31" name="Objective-Connect Creator">
    <vt:lpwstr>
    </vt:lpwstr>
  </property>
  <property fmtid="{D5CDD505-2E9C-101B-9397-08002B2CF9AE}" pid="32" name="Objective-Connect Creator [system]">
    <vt:lpwstr>
    </vt:lpwstr>
  </property>
</Properties>
</file>