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Web Team\Current work\Publications\2. To upload\Winter Mortality\Tables and Figures\"/>
    </mc:Choice>
  </mc:AlternateContent>
  <bookViews>
    <workbookView xWindow="0" yWindow="0" windowWidth="19440" windowHeight="9600" tabRatio="892"/>
  </bookViews>
  <sheets>
    <sheet name="Contents" sheetId="14" r:id="rId1"/>
    <sheet name="Table 1" sheetId="1" r:id="rId2"/>
    <sheet name="Table 2" sheetId="2" r:id="rId3"/>
    <sheet name="Table 3" sheetId="3" r:id="rId4"/>
    <sheet name="Table 4" sheetId="4" r:id="rId5"/>
    <sheet name="Table 5" sheetId="5" r:id="rId6"/>
    <sheet name="Table 6" sheetId="6" r:id="rId7"/>
    <sheet name="Table 7" sheetId="7" r:id="rId8"/>
    <sheet name="Table 8" sheetId="16" r:id="rId9"/>
    <sheet name="Table 9" sheetId="20" r:id="rId10"/>
    <sheet name="Figure 1" sheetId="8" r:id="rId11"/>
    <sheet name="Figure 1 (data)" sheetId="9" r:id="rId12"/>
    <sheet name="Figure 2" sheetId="17" r:id="rId13"/>
    <sheet name="Figure 2 (data)" sheetId="11" r:id="rId14"/>
    <sheet name="Figure 3" sheetId="12" r:id="rId15"/>
    <sheet name="Figure 3 (data)" sheetId="13" r:id="rId16"/>
    <sheet name="Figure 4" sheetId="18" r:id="rId17"/>
    <sheet name="Figure 4 (data)" sheetId="19" r:id="rId18"/>
    <sheet name="Population for calc death rates" sheetId="15" r:id="rId19"/>
  </sheets>
  <definedNames>
    <definedName name="_xlnm._FilterDatabase" localSheetId="3" hidden="1">'Table 3'!$A$3:$M$217</definedName>
    <definedName name="_xlnm._FilterDatabase" localSheetId="6" hidden="1">'Table 6'!$A$3:$M$440</definedName>
    <definedName name="_xlnm.Print_Area" localSheetId="10">'Figure 1'!$A$1:$N$41</definedName>
    <definedName name="_xlnm.Print_Area" localSheetId="11">'Figure 1 (data)'!$A$1:$F$84</definedName>
    <definedName name="_xlnm.Print_Area" localSheetId="12">'Figure 2'!$A$1:$K$58</definedName>
    <definedName name="_xlnm.Print_Area" localSheetId="13">'Figure 2 (data)'!$A$1:$G$80</definedName>
    <definedName name="_xlnm.Print_Area" localSheetId="14">'Figure 3'!$A$1:$I$78</definedName>
    <definedName name="_xlnm.Print_Area" localSheetId="15">'Figure 3 (data)'!$A$1:$I$65</definedName>
    <definedName name="_xlnm.Print_Area" localSheetId="16">'Figure 4'!$A$1:$N$36</definedName>
    <definedName name="_xlnm.Print_Area" localSheetId="17">'Figure 4 (data)'!$A$1:$L$383</definedName>
    <definedName name="_xlnm.Print_Area" localSheetId="1">'Table 1'!$A$1:$M$50</definedName>
    <definedName name="_xlnm.Print_Area" localSheetId="2">'Table 2'!$A$1:$J$112</definedName>
    <definedName name="_xlnm.Print_Area" localSheetId="3">'Table 3'!$A$1:$M$245</definedName>
    <definedName name="_xlnm.Print_Area" localSheetId="4">'Table 4'!$A$1:$J$51</definedName>
    <definedName name="_xlnm.Print_Area" localSheetId="5">'Table 5'!$A$1:$H$104</definedName>
    <definedName name="_xlnm.Print_Area" localSheetId="6">'Table 6'!$A$1:$M$464</definedName>
    <definedName name="_xlnm.Print_Area" localSheetId="7">'Table 7'!$A$1:$H$210</definedName>
    <definedName name="_xlnm.Print_Area" localSheetId="8">'Table 8'!$A$1:$N$346</definedName>
    <definedName name="_xlnm.Print_Area" localSheetId="9">'Table 9'!$A$1:$J$61</definedName>
    <definedName name="_xlnm.Print_Titles" localSheetId="11">'Figure 1 (data)'!$4:$10</definedName>
    <definedName name="_xlnm.Print_Titles" localSheetId="2">'Table 2'!$4:$10</definedName>
  </definedNames>
  <calcPr calcId="162913"/>
</workbook>
</file>

<file path=xl/calcChain.xml><?xml version="1.0" encoding="utf-8"?>
<calcChain xmlns="http://schemas.openxmlformats.org/spreadsheetml/2006/main">
  <c r="G58" i="13" l="1"/>
  <c r="I329" i="16" l="1"/>
  <c r="J329" i="16"/>
  <c r="K329" i="16"/>
  <c r="L329" i="16"/>
  <c r="M329" i="16"/>
  <c r="C76" i="2"/>
  <c r="I35" i="1"/>
  <c r="J35" i="1"/>
  <c r="K35" i="1"/>
  <c r="L35" i="1"/>
  <c r="H35" i="1"/>
  <c r="G12" i="7"/>
  <c r="H12" i="7"/>
  <c r="G13" i="7"/>
  <c r="H13" i="7"/>
  <c r="G14" i="7"/>
  <c r="H14" i="7"/>
  <c r="G15" i="7"/>
  <c r="H15" i="7"/>
  <c r="G18" i="7"/>
  <c r="H18" i="7" s="1"/>
  <c r="G19" i="7"/>
  <c r="H19" i="7" s="1"/>
  <c r="G20" i="7"/>
  <c r="H20" i="7" s="1"/>
  <c r="G21" i="7"/>
  <c r="H21" i="7" s="1"/>
  <c r="G24" i="7"/>
  <c r="H24" i="7" s="1"/>
  <c r="G25" i="7"/>
  <c r="H25" i="7"/>
  <c r="G26" i="7"/>
  <c r="H26" i="7" s="1"/>
  <c r="G27" i="7"/>
  <c r="H27" i="7" s="1"/>
  <c r="G30" i="7"/>
  <c r="H30" i="7" s="1"/>
  <c r="G31" i="7"/>
  <c r="H31" i="7"/>
  <c r="G32" i="7"/>
  <c r="H32" i="7" s="1"/>
  <c r="G33" i="7"/>
  <c r="H33" i="7"/>
  <c r="G36" i="7"/>
  <c r="H36" i="7" s="1"/>
  <c r="G37" i="7"/>
  <c r="H37" i="7" s="1"/>
  <c r="G38" i="7"/>
  <c r="H38" i="7" s="1"/>
  <c r="G39" i="7"/>
  <c r="H39" i="7"/>
  <c r="G42" i="7"/>
  <c r="H42" i="7" s="1"/>
  <c r="G43" i="7"/>
  <c r="H43" i="7"/>
  <c r="G44" i="7"/>
  <c r="H44" i="7" s="1"/>
  <c r="G45" i="7"/>
  <c r="H45" i="7" s="1"/>
  <c r="G48" i="7"/>
  <c r="H48" i="7" s="1"/>
  <c r="G49" i="7"/>
  <c r="H49" i="7"/>
  <c r="G50" i="7"/>
  <c r="H50" i="7" s="1"/>
  <c r="G51" i="7"/>
  <c r="H51" i="7"/>
  <c r="G54" i="7"/>
  <c r="H54" i="7" s="1"/>
  <c r="G55" i="7"/>
  <c r="H55" i="7"/>
  <c r="G56" i="7"/>
  <c r="H56" i="7" s="1"/>
  <c r="G57" i="7"/>
  <c r="H57" i="7"/>
  <c r="G60" i="7"/>
  <c r="H60" i="7" s="1"/>
  <c r="G61" i="7"/>
  <c r="H61" i="7" s="1"/>
  <c r="G62" i="7"/>
  <c r="H62" i="7" s="1"/>
  <c r="G63" i="7"/>
  <c r="H63" i="7"/>
  <c r="G66" i="7"/>
  <c r="H66" i="7" s="1"/>
  <c r="G67" i="7"/>
  <c r="H67" i="7"/>
  <c r="G68" i="7"/>
  <c r="H68" i="7" s="1"/>
  <c r="G69" i="7"/>
  <c r="H69" i="7" s="1"/>
  <c r="G72" i="7"/>
  <c r="H72" i="7" s="1"/>
  <c r="G73" i="7"/>
  <c r="H73" i="7" s="1"/>
  <c r="G74" i="7"/>
  <c r="H74" i="7" s="1"/>
  <c r="G75" i="7"/>
  <c r="H75" i="7"/>
  <c r="G78" i="7"/>
  <c r="H78" i="7" s="1"/>
  <c r="G79" i="7"/>
  <c r="H79" i="7"/>
  <c r="G80" i="7"/>
  <c r="H80" i="7" s="1"/>
  <c r="G81" i="7"/>
  <c r="H81" i="7" s="1"/>
  <c r="G84" i="7"/>
  <c r="H84" i="7" s="1"/>
  <c r="G85" i="7"/>
  <c r="H85" i="7" s="1"/>
  <c r="G86" i="7"/>
  <c r="H86" i="7" s="1"/>
  <c r="G87" i="7"/>
  <c r="H87" i="7"/>
  <c r="G90" i="7"/>
  <c r="H90" i="7" s="1"/>
  <c r="G91" i="7"/>
  <c r="H91" i="7"/>
  <c r="G92" i="7"/>
  <c r="H92" i="7" s="1"/>
  <c r="G93" i="7"/>
  <c r="H93" i="7" s="1"/>
  <c r="G96" i="7"/>
  <c r="H96" i="7" s="1"/>
  <c r="G97" i="7"/>
  <c r="H97" i="7" s="1"/>
  <c r="G98" i="7"/>
  <c r="H98" i="7" s="1"/>
  <c r="G99" i="7"/>
  <c r="H99" i="7"/>
  <c r="G102" i="7"/>
  <c r="H102" i="7" s="1"/>
  <c r="G103" i="7"/>
  <c r="H103" i="7"/>
  <c r="G104" i="7"/>
  <c r="H104" i="7" s="1"/>
  <c r="G105" i="7"/>
  <c r="H105" i="7" s="1"/>
  <c r="G108" i="7"/>
  <c r="H108" i="7" s="1"/>
  <c r="G109" i="7"/>
  <c r="H109" i="7" s="1"/>
  <c r="G110" i="7"/>
  <c r="H110" i="7" s="1"/>
  <c r="G111" i="7"/>
  <c r="H111" i="7"/>
  <c r="G114" i="7"/>
  <c r="H114" i="7" s="1"/>
  <c r="G115" i="7"/>
  <c r="H115" i="7"/>
  <c r="G116" i="7"/>
  <c r="H116" i="7" s="1"/>
  <c r="G117" i="7"/>
  <c r="H117" i="7" s="1"/>
  <c r="G120" i="7"/>
  <c r="H120" i="7" s="1"/>
  <c r="G121" i="7"/>
  <c r="H121" i="7" s="1"/>
  <c r="G122" i="7"/>
  <c r="H122" i="7" s="1"/>
  <c r="G123" i="7"/>
  <c r="H123" i="7"/>
  <c r="G126" i="7"/>
  <c r="H126" i="7" s="1"/>
  <c r="G127" i="7"/>
  <c r="H127" i="7"/>
  <c r="G128" i="7"/>
  <c r="H128" i="7" s="1"/>
  <c r="G129" i="7"/>
  <c r="H129" i="7" s="1"/>
  <c r="G132" i="7"/>
  <c r="H132" i="7" s="1"/>
  <c r="G133" i="7"/>
  <c r="H133" i="7" s="1"/>
  <c r="G134" i="7"/>
  <c r="H134" i="7" s="1"/>
  <c r="G135" i="7"/>
  <c r="H135" i="7"/>
  <c r="G138" i="7"/>
  <c r="H138" i="7" s="1"/>
  <c r="G139" i="7"/>
  <c r="H139" i="7"/>
  <c r="G140" i="7"/>
  <c r="H140" i="7" s="1"/>
  <c r="G141" i="7"/>
  <c r="H141" i="7" s="1"/>
  <c r="G144" i="7"/>
  <c r="H144" i="7" s="1"/>
  <c r="G145" i="7"/>
  <c r="H145" i="7" s="1"/>
  <c r="G146" i="7"/>
  <c r="H146" i="7" s="1"/>
  <c r="G147" i="7"/>
  <c r="H147" i="7"/>
  <c r="G150" i="7"/>
  <c r="H150" i="7" s="1"/>
  <c r="G151" i="7"/>
  <c r="H151" i="7"/>
  <c r="G152" i="7"/>
  <c r="H152" i="7" s="1"/>
  <c r="G153" i="7"/>
  <c r="H153" i="7" s="1"/>
  <c r="G156" i="7"/>
  <c r="H156" i="7" s="1"/>
  <c r="G157" i="7"/>
  <c r="H157" i="7" s="1"/>
  <c r="G158" i="7"/>
  <c r="H158" i="7" s="1"/>
  <c r="G159" i="7"/>
  <c r="H159" i="7"/>
  <c r="G162" i="7"/>
  <c r="H162" i="7" s="1"/>
  <c r="G163" i="7"/>
  <c r="H163" i="7"/>
  <c r="G164" i="7"/>
  <c r="H164" i="7" s="1"/>
  <c r="G165" i="7"/>
  <c r="H165" i="7" s="1"/>
  <c r="G168" i="7"/>
  <c r="H168" i="7" s="1"/>
  <c r="G169" i="7"/>
  <c r="H169" i="7" s="1"/>
  <c r="G170" i="7"/>
  <c r="H170" i="7" s="1"/>
  <c r="G171" i="7"/>
  <c r="H171" i="7"/>
  <c r="G174" i="7"/>
  <c r="H174" i="7" s="1"/>
  <c r="G175" i="7"/>
  <c r="H175" i="7"/>
  <c r="G176" i="7"/>
  <c r="H176" i="7" s="1"/>
  <c r="G177" i="7"/>
  <c r="H177" i="7" s="1"/>
  <c r="G180" i="7"/>
  <c r="H180" i="7" s="1"/>
  <c r="G181" i="7"/>
  <c r="H181" i="7" s="1"/>
  <c r="G182" i="7"/>
  <c r="H182" i="7" s="1"/>
  <c r="G183" i="7"/>
  <c r="H183" i="7"/>
  <c r="G186" i="7"/>
  <c r="H186" i="7" s="1"/>
  <c r="G187" i="7"/>
  <c r="H187" i="7" s="1"/>
  <c r="G188" i="7"/>
  <c r="H188" i="7" s="1"/>
  <c r="G189" i="7"/>
  <c r="H189" i="7" s="1"/>
  <c r="G192" i="7"/>
  <c r="H192" i="7" s="1"/>
  <c r="G193" i="7"/>
  <c r="H193" i="7" s="1"/>
  <c r="G194" i="7"/>
  <c r="H194" i="7" s="1"/>
  <c r="G195" i="7"/>
  <c r="H195" i="7" s="1"/>
  <c r="G201" i="7"/>
  <c r="H201" i="7" s="1"/>
  <c r="G17" i="5"/>
  <c r="H17" i="5" s="1"/>
  <c r="G23" i="5"/>
  <c r="H23" i="5" s="1"/>
  <c r="G29" i="5"/>
  <c r="H29" i="5" s="1"/>
  <c r="G35" i="5"/>
  <c r="H35" i="5" s="1"/>
  <c r="G41" i="5"/>
  <c r="H41" i="5" s="1"/>
  <c r="G47" i="5"/>
  <c r="H47" i="5" s="1"/>
  <c r="G53" i="5"/>
  <c r="H53" i="5"/>
  <c r="G59" i="5"/>
  <c r="H59" i="5" s="1"/>
  <c r="G65" i="5"/>
  <c r="H65" i="5"/>
  <c r="G71" i="5"/>
  <c r="H71" i="5" s="1"/>
  <c r="G77" i="5"/>
  <c r="H77" i="5" s="1"/>
  <c r="G83" i="5"/>
  <c r="H83" i="5" s="1"/>
  <c r="G89" i="5"/>
  <c r="H89" i="5" s="1"/>
  <c r="G95" i="5"/>
  <c r="H95" i="5"/>
  <c r="F40" i="4"/>
  <c r="G40" i="4" s="1"/>
  <c r="I40" i="4" l="1"/>
  <c r="J36" i="15"/>
  <c r="K36" i="15"/>
  <c r="L36" i="15"/>
  <c r="M36" i="15"/>
  <c r="I36" i="15" s="1"/>
  <c r="C13" i="20"/>
  <c r="C14" i="20"/>
  <c r="C15" i="20"/>
  <c r="C16" i="20"/>
  <c r="C17" i="20"/>
  <c r="C18" i="20"/>
  <c r="C19" i="20"/>
  <c r="C20" i="20"/>
  <c r="C21" i="20"/>
  <c r="C22" i="20"/>
  <c r="C23" i="20"/>
  <c r="C24" i="20"/>
  <c r="C25" i="20"/>
  <c r="C26" i="20"/>
  <c r="C27" i="20"/>
  <c r="C28" i="20"/>
  <c r="C29" i="20"/>
  <c r="C30" i="20"/>
  <c r="C31" i="20"/>
  <c r="C32" i="20"/>
  <c r="C39" i="20"/>
  <c r="C12" i="20"/>
  <c r="G57" i="13"/>
  <c r="C76" i="9"/>
  <c r="C73" i="9"/>
  <c r="C74" i="9"/>
  <c r="C75" i="9"/>
  <c r="G12" i="20" l="1"/>
  <c r="H12" i="20"/>
  <c r="G32" i="20"/>
  <c r="H32" i="20"/>
  <c r="G28" i="20"/>
  <c r="H28" i="20"/>
  <c r="G24" i="20"/>
  <c r="H24" i="20"/>
  <c r="G20" i="20"/>
  <c r="H20" i="20"/>
  <c r="G16" i="20"/>
  <c r="H16" i="20"/>
  <c r="G31" i="20"/>
  <c r="H31" i="20"/>
  <c r="G27" i="20"/>
  <c r="H27" i="20"/>
  <c r="G23" i="20"/>
  <c r="H23" i="20"/>
  <c r="G19" i="20"/>
  <c r="H19" i="20"/>
  <c r="G15" i="20"/>
  <c r="H15" i="20"/>
  <c r="G30" i="20"/>
  <c r="H30" i="20"/>
  <c r="G26" i="20"/>
  <c r="H26" i="20"/>
  <c r="G22" i="20"/>
  <c r="H22" i="20"/>
  <c r="G18" i="20"/>
  <c r="H18" i="20"/>
  <c r="G14" i="20"/>
  <c r="H14" i="20"/>
  <c r="G29" i="20"/>
  <c r="H29" i="20"/>
  <c r="G25" i="20"/>
  <c r="H25" i="20"/>
  <c r="G21" i="20"/>
  <c r="H21" i="20"/>
  <c r="G17" i="20"/>
  <c r="H17" i="20"/>
  <c r="G13" i="20"/>
  <c r="H13" i="20"/>
  <c r="F256" i="19" l="1"/>
  <c r="F257" i="19"/>
  <c r="F258" i="19"/>
  <c r="F259" i="19"/>
  <c r="F260" i="19"/>
  <c r="F261" i="19"/>
  <c r="F262" i="19"/>
  <c r="F263" i="19"/>
  <c r="F264" i="19"/>
  <c r="F265" i="19"/>
  <c r="F266" i="19"/>
  <c r="F267" i="19"/>
  <c r="F268" i="19"/>
  <c r="F269" i="19"/>
  <c r="F270" i="19"/>
  <c r="F271" i="19"/>
  <c r="F272" i="19"/>
  <c r="F273" i="19"/>
  <c r="F274" i="19"/>
  <c r="F275" i="19"/>
  <c r="F276" i="19"/>
  <c r="F277" i="19"/>
  <c r="F278" i="19"/>
  <c r="F279" i="19"/>
  <c r="F280" i="19"/>
  <c r="F281" i="19"/>
  <c r="F282" i="19"/>
  <c r="F283" i="19"/>
  <c r="F284" i="19"/>
  <c r="F285" i="19"/>
  <c r="F286" i="19"/>
  <c r="F287" i="19"/>
  <c r="F288" i="19"/>
  <c r="F289" i="19"/>
  <c r="F290" i="19"/>
  <c r="F291" i="19"/>
  <c r="F292" i="19"/>
  <c r="F293" i="19"/>
  <c r="F294" i="19"/>
  <c r="F295" i="19"/>
  <c r="F296" i="19"/>
  <c r="F297" i="19"/>
  <c r="F298" i="19"/>
  <c r="F299" i="19"/>
  <c r="F300" i="19"/>
  <c r="F301" i="19"/>
  <c r="F302" i="19"/>
  <c r="F303" i="19"/>
  <c r="F304" i="19"/>
  <c r="F305" i="19"/>
  <c r="F306" i="19"/>
  <c r="F307" i="19"/>
  <c r="F308" i="19"/>
  <c r="F309" i="19"/>
  <c r="F310" i="19"/>
  <c r="F311" i="19"/>
  <c r="F312" i="19"/>
  <c r="F313" i="19"/>
  <c r="F314" i="19"/>
  <c r="F315" i="19"/>
  <c r="F316" i="19"/>
  <c r="F317" i="19"/>
  <c r="F318" i="19"/>
  <c r="F319" i="19"/>
  <c r="F320" i="19"/>
  <c r="F321" i="19"/>
  <c r="F322" i="19"/>
  <c r="F323" i="19"/>
  <c r="F324" i="19"/>
  <c r="F325" i="19"/>
  <c r="F326" i="19"/>
  <c r="F327" i="19"/>
  <c r="F328" i="19"/>
  <c r="F329" i="19"/>
  <c r="F330" i="19"/>
  <c r="F331" i="19"/>
  <c r="F332" i="19"/>
  <c r="F333" i="19"/>
  <c r="F334" i="19"/>
  <c r="F335" i="19"/>
  <c r="F336" i="19"/>
  <c r="F337" i="19"/>
  <c r="F338" i="19"/>
  <c r="F339" i="19"/>
  <c r="F340" i="19"/>
  <c r="F341" i="19"/>
  <c r="F342" i="19"/>
  <c r="F343" i="19"/>
  <c r="F344" i="19"/>
  <c r="F345" i="19"/>
  <c r="F346" i="19"/>
  <c r="F347" i="19"/>
  <c r="F348" i="19"/>
  <c r="F349" i="19"/>
  <c r="F350" i="19"/>
  <c r="F351" i="19"/>
  <c r="F352" i="19"/>
  <c r="F353" i="19"/>
  <c r="F354" i="19"/>
  <c r="F355" i="19"/>
  <c r="F356" i="19"/>
  <c r="F357" i="19"/>
  <c r="F358" i="19"/>
  <c r="F359" i="19"/>
  <c r="F360" i="19"/>
  <c r="F361" i="19"/>
  <c r="F362" i="19"/>
  <c r="F363" i="19"/>
  <c r="F364" i="19"/>
  <c r="F365" i="19"/>
  <c r="F366" i="19"/>
  <c r="F367" i="19"/>
  <c r="F368" i="19"/>
  <c r="F369" i="19"/>
  <c r="F370" i="19"/>
  <c r="F371" i="19"/>
  <c r="F372" i="19"/>
  <c r="F373" i="19"/>
  <c r="F374" i="19"/>
  <c r="F375" i="19"/>
  <c r="F376" i="19"/>
  <c r="F255" i="19"/>
  <c r="F135" i="19"/>
  <c r="F136" i="19"/>
  <c r="F137" i="19"/>
  <c r="F138" i="19"/>
  <c r="F139" i="19"/>
  <c r="F140" i="19"/>
  <c r="F141" i="19"/>
  <c r="F142" i="19"/>
  <c r="F143" i="19"/>
  <c r="F144" i="19"/>
  <c r="F145" i="19"/>
  <c r="F146" i="19"/>
  <c r="F147" i="19"/>
  <c r="F148" i="19"/>
  <c r="F149" i="19"/>
  <c r="F150" i="19"/>
  <c r="F151" i="19"/>
  <c r="F152" i="19"/>
  <c r="F153" i="19"/>
  <c r="F154" i="19"/>
  <c r="F155" i="19"/>
  <c r="F156" i="19"/>
  <c r="F157" i="19"/>
  <c r="F158" i="19"/>
  <c r="F159" i="19"/>
  <c r="F160" i="19"/>
  <c r="F161" i="19"/>
  <c r="F162" i="19"/>
  <c r="F163" i="19"/>
  <c r="F164" i="19"/>
  <c r="F165" i="19"/>
  <c r="F166" i="19"/>
  <c r="F167" i="19"/>
  <c r="F168" i="19"/>
  <c r="F169" i="19"/>
  <c r="F170" i="19"/>
  <c r="F171" i="19"/>
  <c r="F172" i="19"/>
  <c r="F173" i="19"/>
  <c r="F174" i="19"/>
  <c r="F175" i="19"/>
  <c r="F176" i="19"/>
  <c r="F177" i="19"/>
  <c r="F178" i="19"/>
  <c r="F179" i="19"/>
  <c r="F180" i="19"/>
  <c r="F181" i="19"/>
  <c r="F182" i="19"/>
  <c r="F183" i="19"/>
  <c r="F184" i="19"/>
  <c r="F185" i="19"/>
  <c r="F186" i="19"/>
  <c r="F187" i="19"/>
  <c r="F188" i="19"/>
  <c r="F189" i="19"/>
  <c r="F190" i="19"/>
  <c r="F191" i="19"/>
  <c r="F192" i="19"/>
  <c r="F193" i="19"/>
  <c r="F194" i="19"/>
  <c r="F195" i="19"/>
  <c r="F196" i="19"/>
  <c r="F197" i="19"/>
  <c r="F198" i="19"/>
  <c r="F199" i="19"/>
  <c r="F200" i="19"/>
  <c r="F201" i="19"/>
  <c r="F202" i="19"/>
  <c r="F203" i="19"/>
  <c r="F204" i="19"/>
  <c r="F205" i="19"/>
  <c r="F206" i="19"/>
  <c r="F207" i="19"/>
  <c r="F208" i="19"/>
  <c r="F209" i="19"/>
  <c r="F210" i="19"/>
  <c r="F211" i="19"/>
  <c r="F212" i="19"/>
  <c r="F213" i="19"/>
  <c r="F214" i="19"/>
  <c r="F215" i="19"/>
  <c r="F216" i="19"/>
  <c r="F217" i="19"/>
  <c r="F218" i="19"/>
  <c r="F219" i="19"/>
  <c r="F220" i="19"/>
  <c r="F221" i="19"/>
  <c r="F222" i="19"/>
  <c r="F223" i="19"/>
  <c r="F224" i="19"/>
  <c r="F225" i="19"/>
  <c r="F226" i="19"/>
  <c r="F227" i="19"/>
  <c r="F228" i="19"/>
  <c r="F229" i="19"/>
  <c r="F230" i="19"/>
  <c r="F231" i="19"/>
  <c r="F232" i="19"/>
  <c r="F233" i="19"/>
  <c r="F234" i="19"/>
  <c r="F235" i="19"/>
  <c r="F236" i="19"/>
  <c r="F237" i="19"/>
  <c r="F238" i="19"/>
  <c r="F239" i="19"/>
  <c r="F240" i="19"/>
  <c r="F241" i="19"/>
  <c r="F242" i="19"/>
  <c r="F243" i="19"/>
  <c r="F244" i="19"/>
  <c r="F245" i="19"/>
  <c r="F246" i="19"/>
  <c r="F247" i="19"/>
  <c r="F248" i="19"/>
  <c r="F249" i="19"/>
  <c r="F250" i="19"/>
  <c r="F251" i="19"/>
  <c r="F252" i="19"/>
  <c r="F253" i="19"/>
  <c r="F254" i="19"/>
  <c r="F134" i="19"/>
  <c r="F13" i="19"/>
  <c r="F14" i="19"/>
  <c r="F15" i="19"/>
  <c r="F16" i="19"/>
  <c r="F17" i="19"/>
  <c r="F18" i="19"/>
  <c r="F19" i="19"/>
  <c r="F20" i="19"/>
  <c r="F21" i="19"/>
  <c r="F22" i="19"/>
  <c r="F23" i="19"/>
  <c r="F24" i="19"/>
  <c r="F25" i="19"/>
  <c r="F26" i="19"/>
  <c r="F27" i="19"/>
  <c r="F28" i="19"/>
  <c r="F29" i="19"/>
  <c r="F30" i="19"/>
  <c r="F31" i="19"/>
  <c r="F32" i="19"/>
  <c r="F33" i="19"/>
  <c r="F34" i="19"/>
  <c r="F35" i="19"/>
  <c r="F36" i="19"/>
  <c r="F37" i="19"/>
  <c r="F38" i="19"/>
  <c r="F39" i="19"/>
  <c r="F40" i="19"/>
  <c r="F41" i="19"/>
  <c r="F42" i="19"/>
  <c r="F43" i="19"/>
  <c r="F44" i="19"/>
  <c r="F45" i="19"/>
  <c r="F46" i="19"/>
  <c r="F47" i="19"/>
  <c r="F48" i="19"/>
  <c r="F49" i="19"/>
  <c r="F50" i="19"/>
  <c r="F51" i="19"/>
  <c r="F52" i="19"/>
  <c r="F53" i="19"/>
  <c r="F54" i="19"/>
  <c r="F55" i="19"/>
  <c r="F56" i="19"/>
  <c r="F57" i="19"/>
  <c r="F58" i="19"/>
  <c r="F59" i="19"/>
  <c r="F60" i="19"/>
  <c r="F61" i="19"/>
  <c r="F62" i="19"/>
  <c r="F63" i="19"/>
  <c r="F64" i="19"/>
  <c r="F65" i="19"/>
  <c r="F66" i="19"/>
  <c r="F67" i="19"/>
  <c r="F68" i="19"/>
  <c r="F69" i="19"/>
  <c r="F70" i="19"/>
  <c r="F71" i="19"/>
  <c r="F72" i="19"/>
  <c r="F73" i="19"/>
  <c r="F74" i="19"/>
  <c r="F75" i="19"/>
  <c r="F76" i="19"/>
  <c r="F77" i="19"/>
  <c r="F78" i="19"/>
  <c r="F79" i="19"/>
  <c r="F80" i="19"/>
  <c r="F81" i="19"/>
  <c r="F82" i="19"/>
  <c r="F83" i="19"/>
  <c r="F84" i="19"/>
  <c r="F85" i="19"/>
  <c r="F86" i="19"/>
  <c r="F87" i="19"/>
  <c r="F88" i="19"/>
  <c r="F89" i="19"/>
  <c r="F90" i="19"/>
  <c r="F91" i="19"/>
  <c r="F92" i="19"/>
  <c r="F93" i="19"/>
  <c r="F94" i="19"/>
  <c r="F95" i="19"/>
  <c r="F96" i="19"/>
  <c r="F97" i="19"/>
  <c r="F98" i="19"/>
  <c r="F99" i="19"/>
  <c r="F100" i="19"/>
  <c r="F101" i="19"/>
  <c r="F102" i="19"/>
  <c r="F103" i="19"/>
  <c r="F104" i="19"/>
  <c r="F105" i="19"/>
  <c r="F106" i="19"/>
  <c r="F107" i="19"/>
  <c r="F108" i="19"/>
  <c r="F109" i="19"/>
  <c r="F110" i="19"/>
  <c r="F111" i="19"/>
  <c r="F112" i="19"/>
  <c r="F113" i="19"/>
  <c r="F114" i="19"/>
  <c r="F115" i="19"/>
  <c r="F116" i="19"/>
  <c r="F117" i="19"/>
  <c r="F118" i="19"/>
  <c r="F119" i="19"/>
  <c r="F120" i="19"/>
  <c r="F121" i="19"/>
  <c r="F122" i="19"/>
  <c r="F123" i="19"/>
  <c r="F124" i="19"/>
  <c r="F125" i="19"/>
  <c r="F126" i="19"/>
  <c r="F127" i="19"/>
  <c r="F128" i="19"/>
  <c r="F129" i="19"/>
  <c r="F130" i="19"/>
  <c r="F131" i="19"/>
  <c r="F132" i="19"/>
  <c r="F133" i="19"/>
  <c r="F12" i="19"/>
  <c r="C16" i="19"/>
  <c r="C17" i="19"/>
  <c r="C18" i="19"/>
  <c r="C19" i="19"/>
  <c r="C20" i="19"/>
  <c r="C21" i="19"/>
  <c r="C22" i="19"/>
  <c r="H22" i="19" s="1"/>
  <c r="D22" i="19" s="1"/>
  <c r="J22" i="19" s="1"/>
  <c r="C23" i="19"/>
  <c r="C24" i="19"/>
  <c r="C25" i="19"/>
  <c r="C26" i="19"/>
  <c r="C27" i="19"/>
  <c r="C28" i="19"/>
  <c r="C29" i="19"/>
  <c r="C30" i="19"/>
  <c r="H30" i="19" s="1"/>
  <c r="D30" i="19" s="1"/>
  <c r="J30" i="19" s="1"/>
  <c r="C31" i="19"/>
  <c r="C32" i="19"/>
  <c r="C33" i="19"/>
  <c r="C34" i="19"/>
  <c r="C35" i="19"/>
  <c r="C36" i="19"/>
  <c r="C37" i="19"/>
  <c r="C38" i="19"/>
  <c r="H38" i="19" s="1"/>
  <c r="D38" i="19" s="1"/>
  <c r="J38" i="19" s="1"/>
  <c r="C39" i="19"/>
  <c r="C40" i="19"/>
  <c r="C41" i="19"/>
  <c r="C42" i="19"/>
  <c r="C43" i="19"/>
  <c r="C44" i="19"/>
  <c r="C45" i="19"/>
  <c r="C46" i="19"/>
  <c r="H46" i="19" s="1"/>
  <c r="D46" i="19" s="1"/>
  <c r="J46" i="19" s="1"/>
  <c r="C47" i="19"/>
  <c r="C48" i="19"/>
  <c r="C49" i="19"/>
  <c r="C50" i="19"/>
  <c r="C51" i="19"/>
  <c r="C52" i="19"/>
  <c r="C53" i="19"/>
  <c r="C54" i="19"/>
  <c r="H54" i="19" s="1"/>
  <c r="D54" i="19" s="1"/>
  <c r="J54" i="19" s="1"/>
  <c r="C55" i="19"/>
  <c r="C56" i="19"/>
  <c r="C57" i="19"/>
  <c r="C58" i="19"/>
  <c r="C59" i="19"/>
  <c r="C60" i="19"/>
  <c r="C61" i="19"/>
  <c r="C62" i="19"/>
  <c r="H62" i="19" s="1"/>
  <c r="D62" i="19" s="1"/>
  <c r="J62" i="19" s="1"/>
  <c r="C63" i="19"/>
  <c r="C64" i="19"/>
  <c r="C65" i="19"/>
  <c r="C66" i="19"/>
  <c r="C67" i="19"/>
  <c r="C68" i="19"/>
  <c r="C69" i="19"/>
  <c r="C70" i="19"/>
  <c r="C71" i="19"/>
  <c r="C72" i="19"/>
  <c r="C73" i="19"/>
  <c r="C74" i="19"/>
  <c r="C75" i="19"/>
  <c r="C76" i="19"/>
  <c r="C77" i="19"/>
  <c r="C78" i="19"/>
  <c r="C79" i="19"/>
  <c r="C80" i="19"/>
  <c r="C81" i="19"/>
  <c r="C82" i="19"/>
  <c r="C83" i="19"/>
  <c r="C84" i="19"/>
  <c r="C85" i="19"/>
  <c r="C86" i="19"/>
  <c r="C87" i="19"/>
  <c r="C88" i="19"/>
  <c r="C89" i="19"/>
  <c r="C90" i="19"/>
  <c r="C91" i="19"/>
  <c r="C92" i="19"/>
  <c r="C93" i="19"/>
  <c r="C94" i="19"/>
  <c r="C95" i="19"/>
  <c r="C96" i="19"/>
  <c r="C97" i="19"/>
  <c r="C98" i="19"/>
  <c r="C99" i="19"/>
  <c r="C100" i="19"/>
  <c r="C101" i="19"/>
  <c r="C102" i="19"/>
  <c r="C103" i="19"/>
  <c r="C104" i="19"/>
  <c r="C105" i="19"/>
  <c r="C106" i="19"/>
  <c r="C107" i="19"/>
  <c r="C108" i="19"/>
  <c r="C109" i="19"/>
  <c r="C110" i="19"/>
  <c r="C111" i="19"/>
  <c r="C112" i="19"/>
  <c r="C113" i="19"/>
  <c r="C114" i="19"/>
  <c r="C115" i="19"/>
  <c r="C116" i="19"/>
  <c r="C117" i="19"/>
  <c r="C118" i="19"/>
  <c r="C119" i="19"/>
  <c r="C120" i="19"/>
  <c r="C121" i="19"/>
  <c r="C122" i="19"/>
  <c r="C123" i="19"/>
  <c r="C124" i="19"/>
  <c r="C125" i="19"/>
  <c r="C126" i="19"/>
  <c r="C127" i="19"/>
  <c r="C128" i="19"/>
  <c r="C129" i="19"/>
  <c r="C130" i="19"/>
  <c r="C131" i="19"/>
  <c r="C132" i="19"/>
  <c r="C133" i="19"/>
  <c r="C134" i="19"/>
  <c r="C135" i="19"/>
  <c r="C136" i="19"/>
  <c r="C137" i="19"/>
  <c r="C138" i="19"/>
  <c r="C139" i="19"/>
  <c r="C140" i="19"/>
  <c r="C141" i="19"/>
  <c r="C142" i="19"/>
  <c r="C143" i="19"/>
  <c r="C144" i="19"/>
  <c r="C145" i="19"/>
  <c r="C146" i="19"/>
  <c r="C147" i="19"/>
  <c r="C148" i="19"/>
  <c r="C149" i="19"/>
  <c r="C150" i="19"/>
  <c r="C151" i="19"/>
  <c r="C152" i="19"/>
  <c r="C153" i="19"/>
  <c r="C154" i="19"/>
  <c r="C155" i="19"/>
  <c r="C156" i="19"/>
  <c r="C157" i="19"/>
  <c r="C158" i="19"/>
  <c r="C159" i="19"/>
  <c r="C160" i="19"/>
  <c r="C161" i="19"/>
  <c r="C162" i="19"/>
  <c r="C163" i="19"/>
  <c r="C164" i="19"/>
  <c r="C165" i="19"/>
  <c r="C166" i="19"/>
  <c r="C167" i="19"/>
  <c r="C168" i="19"/>
  <c r="C169" i="19"/>
  <c r="C170" i="19"/>
  <c r="C171" i="19"/>
  <c r="C172" i="19"/>
  <c r="C173" i="19"/>
  <c r="C174" i="19"/>
  <c r="C175" i="19"/>
  <c r="C176" i="19"/>
  <c r="C177" i="19"/>
  <c r="C178" i="19"/>
  <c r="C179" i="19"/>
  <c r="C180" i="19"/>
  <c r="C181" i="19"/>
  <c r="C182" i="19"/>
  <c r="C183" i="19"/>
  <c r="C184" i="19"/>
  <c r="C185" i="19"/>
  <c r="C186" i="19"/>
  <c r="C187" i="19"/>
  <c r="C188" i="19"/>
  <c r="C189" i="19"/>
  <c r="C190" i="19"/>
  <c r="C191" i="19"/>
  <c r="C192" i="19"/>
  <c r="C193" i="19"/>
  <c r="C194" i="19"/>
  <c r="C195" i="19"/>
  <c r="C196" i="19"/>
  <c r="C197" i="19"/>
  <c r="C198" i="19"/>
  <c r="C199" i="19"/>
  <c r="C200" i="19"/>
  <c r="C201" i="19"/>
  <c r="C202" i="19"/>
  <c r="C203" i="19"/>
  <c r="C204" i="19"/>
  <c r="C205" i="19"/>
  <c r="C206" i="19"/>
  <c r="C207" i="19"/>
  <c r="C208" i="19"/>
  <c r="C209" i="19"/>
  <c r="C210" i="19"/>
  <c r="C211" i="19"/>
  <c r="C212" i="19"/>
  <c r="C213" i="19"/>
  <c r="C214" i="19"/>
  <c r="C215" i="19"/>
  <c r="C216" i="19"/>
  <c r="C217" i="19"/>
  <c r="C218" i="19"/>
  <c r="C219" i="19"/>
  <c r="C220" i="19"/>
  <c r="C221" i="19"/>
  <c r="C222" i="19"/>
  <c r="C223" i="19"/>
  <c r="C224" i="19"/>
  <c r="C225" i="19"/>
  <c r="C226" i="19"/>
  <c r="C227" i="19"/>
  <c r="C228" i="19"/>
  <c r="C229" i="19"/>
  <c r="C230" i="19"/>
  <c r="C231" i="19"/>
  <c r="C232" i="19"/>
  <c r="C233" i="19"/>
  <c r="C234" i="19"/>
  <c r="C235" i="19"/>
  <c r="C236" i="19"/>
  <c r="C237" i="19"/>
  <c r="C238" i="19"/>
  <c r="C239" i="19"/>
  <c r="C240" i="19"/>
  <c r="C241" i="19"/>
  <c r="C242" i="19"/>
  <c r="C243" i="19"/>
  <c r="C244" i="19"/>
  <c r="C245" i="19"/>
  <c r="C246" i="19"/>
  <c r="C247" i="19"/>
  <c r="C248" i="19"/>
  <c r="C249" i="19"/>
  <c r="C250" i="19"/>
  <c r="C251" i="19"/>
  <c r="C252" i="19"/>
  <c r="C253" i="19"/>
  <c r="C254" i="19"/>
  <c r="C255" i="19"/>
  <c r="C256" i="19"/>
  <c r="C257" i="19"/>
  <c r="C258" i="19"/>
  <c r="C259" i="19"/>
  <c r="C260" i="19"/>
  <c r="C261" i="19"/>
  <c r="C262" i="19"/>
  <c r="C263" i="19"/>
  <c r="C264" i="19"/>
  <c r="C265" i="19"/>
  <c r="C266" i="19"/>
  <c r="C267" i="19"/>
  <c r="C268" i="19"/>
  <c r="C269" i="19"/>
  <c r="C270" i="19"/>
  <c r="C271" i="19"/>
  <c r="C272" i="19"/>
  <c r="C273" i="19"/>
  <c r="C274" i="19"/>
  <c r="C275" i="19"/>
  <c r="C276" i="19"/>
  <c r="C277" i="19"/>
  <c r="C278" i="19"/>
  <c r="C279" i="19"/>
  <c r="C280" i="19"/>
  <c r="C281" i="19"/>
  <c r="C282" i="19"/>
  <c r="C283" i="19"/>
  <c r="C284" i="19"/>
  <c r="C285" i="19"/>
  <c r="C286" i="19"/>
  <c r="C287" i="19"/>
  <c r="C288" i="19"/>
  <c r="C289" i="19"/>
  <c r="C290" i="19"/>
  <c r="C291" i="19"/>
  <c r="C292" i="19"/>
  <c r="C293" i="19"/>
  <c r="C294" i="19"/>
  <c r="C295" i="19"/>
  <c r="C296" i="19"/>
  <c r="C297" i="19"/>
  <c r="C298" i="19"/>
  <c r="C299" i="19"/>
  <c r="C300" i="19"/>
  <c r="C301" i="19"/>
  <c r="C302" i="19"/>
  <c r="C303" i="19"/>
  <c r="C304" i="19"/>
  <c r="C305" i="19"/>
  <c r="C306" i="19"/>
  <c r="C307" i="19"/>
  <c r="C308" i="19"/>
  <c r="C309" i="19"/>
  <c r="C310" i="19"/>
  <c r="C311" i="19"/>
  <c r="C312" i="19"/>
  <c r="C313" i="19"/>
  <c r="C314" i="19"/>
  <c r="C315" i="19"/>
  <c r="C316" i="19"/>
  <c r="C317" i="19"/>
  <c r="C318" i="19"/>
  <c r="C319" i="19"/>
  <c r="C320" i="19"/>
  <c r="C321" i="19"/>
  <c r="C322" i="19"/>
  <c r="C323" i="19"/>
  <c r="C324" i="19"/>
  <c r="C325" i="19"/>
  <c r="C326" i="19"/>
  <c r="C327" i="19"/>
  <c r="C328" i="19"/>
  <c r="C329" i="19"/>
  <c r="C330" i="19"/>
  <c r="C331" i="19"/>
  <c r="C332" i="19"/>
  <c r="C333" i="19"/>
  <c r="C334" i="19"/>
  <c r="C335" i="19"/>
  <c r="C336" i="19"/>
  <c r="C337" i="19"/>
  <c r="C338" i="19"/>
  <c r="C339" i="19"/>
  <c r="C340" i="19"/>
  <c r="C341" i="19"/>
  <c r="C342" i="19"/>
  <c r="C343" i="19"/>
  <c r="C344" i="19"/>
  <c r="C345" i="19"/>
  <c r="C346" i="19"/>
  <c r="C347" i="19"/>
  <c r="C348" i="19"/>
  <c r="C349" i="19"/>
  <c r="C350" i="19"/>
  <c r="C351" i="19"/>
  <c r="C352" i="19"/>
  <c r="C353" i="19"/>
  <c r="C354" i="19"/>
  <c r="C355" i="19"/>
  <c r="C356" i="19"/>
  <c r="C357" i="19"/>
  <c r="C358" i="19"/>
  <c r="C359" i="19"/>
  <c r="C360" i="19"/>
  <c r="C361" i="19"/>
  <c r="C362" i="19"/>
  <c r="C363" i="19"/>
  <c r="C364" i="19"/>
  <c r="C365" i="19"/>
  <c r="C366" i="19"/>
  <c r="C367" i="19"/>
  <c r="C368" i="19"/>
  <c r="C369" i="19"/>
  <c r="C370" i="19"/>
  <c r="C371" i="19"/>
  <c r="C372" i="19"/>
  <c r="C373" i="19"/>
  <c r="C15" i="19"/>
  <c r="E22" i="19" l="1"/>
  <c r="K22" i="19" s="1"/>
  <c r="H371" i="19"/>
  <c r="D371" i="19" s="1"/>
  <c r="J371" i="19" s="1"/>
  <c r="H367" i="19"/>
  <c r="D367" i="19" s="1"/>
  <c r="J367" i="19" s="1"/>
  <c r="H363" i="19"/>
  <c r="D363" i="19" s="1"/>
  <c r="J363" i="19" s="1"/>
  <c r="H359" i="19"/>
  <c r="D359" i="19" s="1"/>
  <c r="J359" i="19" s="1"/>
  <c r="H355" i="19"/>
  <c r="E355" i="19" s="1"/>
  <c r="K355" i="19" s="1"/>
  <c r="H351" i="19"/>
  <c r="E351" i="19" s="1"/>
  <c r="K351" i="19" s="1"/>
  <c r="H347" i="19"/>
  <c r="E347" i="19" s="1"/>
  <c r="K347" i="19" s="1"/>
  <c r="H343" i="19"/>
  <c r="D343" i="19" s="1"/>
  <c r="J343" i="19" s="1"/>
  <c r="H339" i="19"/>
  <c r="E339" i="19" s="1"/>
  <c r="K339" i="19" s="1"/>
  <c r="H335" i="19"/>
  <c r="D335" i="19" s="1"/>
  <c r="J335" i="19" s="1"/>
  <c r="H331" i="19"/>
  <c r="D331" i="19" s="1"/>
  <c r="J331" i="19" s="1"/>
  <c r="H327" i="19"/>
  <c r="D327" i="19" s="1"/>
  <c r="J327" i="19" s="1"/>
  <c r="H323" i="19"/>
  <c r="D323" i="19" s="1"/>
  <c r="J323" i="19" s="1"/>
  <c r="H319" i="19"/>
  <c r="E319" i="19" s="1"/>
  <c r="K319" i="19" s="1"/>
  <c r="D319" i="19"/>
  <c r="J319" i="19" s="1"/>
  <c r="H315" i="19"/>
  <c r="D315" i="19" s="1"/>
  <c r="J315" i="19" s="1"/>
  <c r="H311" i="19"/>
  <c r="D311" i="19" s="1"/>
  <c r="J311" i="19" s="1"/>
  <c r="H307" i="19"/>
  <c r="D307" i="19" s="1"/>
  <c r="J307" i="19" s="1"/>
  <c r="H303" i="19"/>
  <c r="D303" i="19" s="1"/>
  <c r="J303" i="19" s="1"/>
  <c r="H299" i="19"/>
  <c r="E299" i="19"/>
  <c r="K299" i="19" s="1"/>
  <c r="D299" i="19"/>
  <c r="J299" i="19" s="1"/>
  <c r="H295" i="19"/>
  <c r="D295" i="19" s="1"/>
  <c r="J295" i="19" s="1"/>
  <c r="H291" i="19"/>
  <c r="E291" i="19" s="1"/>
  <c r="K291" i="19" s="1"/>
  <c r="D291" i="19"/>
  <c r="J291" i="19" s="1"/>
  <c r="H287" i="19"/>
  <c r="E287" i="19" s="1"/>
  <c r="K287" i="19" s="1"/>
  <c r="H283" i="19"/>
  <c r="E283" i="19" s="1"/>
  <c r="K283" i="19" s="1"/>
  <c r="D283" i="19"/>
  <c r="J283" i="19" s="1"/>
  <c r="H279" i="19"/>
  <c r="E279" i="19" s="1"/>
  <c r="K279" i="19" s="1"/>
  <c r="H275" i="19"/>
  <c r="E275" i="19" s="1"/>
  <c r="K275" i="19" s="1"/>
  <c r="H271" i="19"/>
  <c r="D271" i="19" s="1"/>
  <c r="J271" i="19" s="1"/>
  <c r="H267" i="19"/>
  <c r="E267" i="19" s="1"/>
  <c r="K267" i="19" s="1"/>
  <c r="D267" i="19"/>
  <c r="J267" i="19" s="1"/>
  <c r="H263" i="19"/>
  <c r="D263" i="19" s="1"/>
  <c r="J263" i="19" s="1"/>
  <c r="H259" i="19"/>
  <c r="D259" i="19" s="1"/>
  <c r="J259" i="19" s="1"/>
  <c r="E259" i="19"/>
  <c r="K259" i="19" s="1"/>
  <c r="H255" i="19"/>
  <c r="E255" i="19" s="1"/>
  <c r="K255" i="19" s="1"/>
  <c r="H251" i="19"/>
  <c r="D251" i="19" s="1"/>
  <c r="J251" i="19" s="1"/>
  <c r="H247" i="19"/>
  <c r="D247" i="19" s="1"/>
  <c r="J247" i="19" s="1"/>
  <c r="H243" i="19"/>
  <c r="E243" i="19" s="1"/>
  <c r="K243" i="19" s="1"/>
  <c r="H239" i="19"/>
  <c r="D239" i="19" s="1"/>
  <c r="J239" i="19" s="1"/>
  <c r="E239" i="19"/>
  <c r="K239" i="19" s="1"/>
  <c r="H235" i="19"/>
  <c r="E235" i="19" s="1"/>
  <c r="K235" i="19" s="1"/>
  <c r="H231" i="19"/>
  <c r="E231" i="19" s="1"/>
  <c r="K231" i="19" s="1"/>
  <c r="H227" i="19"/>
  <c r="E227" i="19" s="1"/>
  <c r="K227" i="19" s="1"/>
  <c r="H223" i="19"/>
  <c r="E223" i="19" s="1"/>
  <c r="K223" i="19" s="1"/>
  <c r="H219" i="19"/>
  <c r="D219" i="19" s="1"/>
  <c r="J219" i="19" s="1"/>
  <c r="H215" i="19"/>
  <c r="D215" i="19" s="1"/>
  <c r="J215" i="19" s="1"/>
  <c r="H211" i="19"/>
  <c r="D211" i="19" s="1"/>
  <c r="J211" i="19" s="1"/>
  <c r="H207" i="19"/>
  <c r="E207" i="19" s="1"/>
  <c r="K207" i="19" s="1"/>
  <c r="H203" i="19"/>
  <c r="E203" i="19" s="1"/>
  <c r="K203" i="19" s="1"/>
  <c r="H199" i="19"/>
  <c r="D199" i="19" s="1"/>
  <c r="J199" i="19" s="1"/>
  <c r="H195" i="19"/>
  <c r="E195" i="19" s="1"/>
  <c r="K195" i="19" s="1"/>
  <c r="H191" i="19"/>
  <c r="D191" i="19"/>
  <c r="J191" i="19" s="1"/>
  <c r="E191" i="19"/>
  <c r="K191" i="19" s="1"/>
  <c r="H187" i="19"/>
  <c r="E187" i="19" s="1"/>
  <c r="K187" i="19" s="1"/>
  <c r="H183" i="19"/>
  <c r="E183" i="19" s="1"/>
  <c r="K183" i="19" s="1"/>
  <c r="H179" i="19"/>
  <c r="E179" i="19" s="1"/>
  <c r="K179" i="19" s="1"/>
  <c r="H175" i="19"/>
  <c r="D175" i="19" s="1"/>
  <c r="J175" i="19" s="1"/>
  <c r="H171" i="19"/>
  <c r="D171" i="19" s="1"/>
  <c r="J171" i="19" s="1"/>
  <c r="H167" i="19"/>
  <c r="E167" i="19" s="1"/>
  <c r="K167" i="19" s="1"/>
  <c r="H163" i="19"/>
  <c r="E163" i="19" s="1"/>
  <c r="K163" i="19" s="1"/>
  <c r="H159" i="19"/>
  <c r="D159" i="19" s="1"/>
  <c r="J159" i="19" s="1"/>
  <c r="H155" i="19"/>
  <c r="D155" i="19" s="1"/>
  <c r="J155" i="19" s="1"/>
  <c r="E155" i="19"/>
  <c r="K155" i="19" s="1"/>
  <c r="H151" i="19"/>
  <c r="D151" i="19" s="1"/>
  <c r="J151" i="19" s="1"/>
  <c r="H147" i="19"/>
  <c r="D147" i="19" s="1"/>
  <c r="J147" i="19" s="1"/>
  <c r="H143" i="19"/>
  <c r="D143" i="19" s="1"/>
  <c r="J143" i="19" s="1"/>
  <c r="H139" i="19"/>
  <c r="E139" i="19" s="1"/>
  <c r="K139" i="19" s="1"/>
  <c r="H135" i="19"/>
  <c r="D135" i="19" s="1"/>
  <c r="J135" i="19" s="1"/>
  <c r="H131" i="19"/>
  <c r="E131" i="19" s="1"/>
  <c r="K131" i="19" s="1"/>
  <c r="D131" i="19"/>
  <c r="J131" i="19" s="1"/>
  <c r="H127" i="19"/>
  <c r="E127" i="19" s="1"/>
  <c r="K127" i="19" s="1"/>
  <c r="H123" i="19"/>
  <c r="E123" i="19" s="1"/>
  <c r="K123" i="19" s="1"/>
  <c r="H119" i="19"/>
  <c r="D119" i="19" s="1"/>
  <c r="J119" i="19" s="1"/>
  <c r="H115" i="19"/>
  <c r="E115" i="19" s="1"/>
  <c r="K115" i="19" s="1"/>
  <c r="H111" i="19"/>
  <c r="D111" i="19" s="1"/>
  <c r="J111" i="19" s="1"/>
  <c r="E111" i="19"/>
  <c r="K111" i="19" s="1"/>
  <c r="H107" i="19"/>
  <c r="D107" i="19" s="1"/>
  <c r="J107" i="19" s="1"/>
  <c r="H103" i="19"/>
  <c r="E103" i="19" s="1"/>
  <c r="K103" i="19" s="1"/>
  <c r="H99" i="19"/>
  <c r="D99" i="19" s="1"/>
  <c r="J99" i="19" s="1"/>
  <c r="H95" i="19"/>
  <c r="E95" i="19" s="1"/>
  <c r="K95" i="19" s="1"/>
  <c r="D95" i="19"/>
  <c r="J95" i="19" s="1"/>
  <c r="H91" i="19"/>
  <c r="D91" i="19" s="1"/>
  <c r="J91" i="19" s="1"/>
  <c r="H87" i="19"/>
  <c r="D87" i="19" s="1"/>
  <c r="J87" i="19" s="1"/>
  <c r="H83" i="19"/>
  <c r="E83" i="19" s="1"/>
  <c r="K83" i="19" s="1"/>
  <c r="H79" i="19"/>
  <c r="H75" i="19"/>
  <c r="D75" i="19" s="1"/>
  <c r="J75" i="19" s="1"/>
  <c r="H71" i="19"/>
  <c r="D71" i="19" s="1"/>
  <c r="J71" i="19" s="1"/>
  <c r="H67" i="19"/>
  <c r="E67" i="19" s="1"/>
  <c r="K67" i="19" s="1"/>
  <c r="H63" i="19"/>
  <c r="E63" i="19" s="1"/>
  <c r="K63" i="19" s="1"/>
  <c r="D63" i="19"/>
  <c r="J63" i="19" s="1"/>
  <c r="H59" i="19"/>
  <c r="H55" i="19"/>
  <c r="D55" i="19" s="1"/>
  <c r="J55" i="19" s="1"/>
  <c r="H51" i="19"/>
  <c r="H47" i="19"/>
  <c r="D47" i="19" s="1"/>
  <c r="J47" i="19" s="1"/>
  <c r="H43" i="19"/>
  <c r="D43" i="19"/>
  <c r="J43" i="19" s="1"/>
  <c r="E43" i="19"/>
  <c r="K43" i="19" s="1"/>
  <c r="H39" i="19"/>
  <c r="E39" i="19" s="1"/>
  <c r="K39" i="19" s="1"/>
  <c r="H35" i="19"/>
  <c r="E35" i="19" s="1"/>
  <c r="K35" i="19" s="1"/>
  <c r="D35" i="19"/>
  <c r="J35" i="19" s="1"/>
  <c r="H31" i="19"/>
  <c r="E31" i="19" s="1"/>
  <c r="K31" i="19" s="1"/>
  <c r="H27" i="19"/>
  <c r="E27" i="19" s="1"/>
  <c r="K27" i="19" s="1"/>
  <c r="D27" i="19"/>
  <c r="J27" i="19" s="1"/>
  <c r="H23" i="19"/>
  <c r="E23" i="19" s="1"/>
  <c r="K23" i="19" s="1"/>
  <c r="H19" i="19"/>
  <c r="E19" i="19" s="1"/>
  <c r="K19" i="19" s="1"/>
  <c r="H15" i="19"/>
  <c r="D15" i="19" s="1"/>
  <c r="J15" i="19" s="1"/>
  <c r="H370" i="19"/>
  <c r="D370" i="19" s="1"/>
  <c r="J370" i="19" s="1"/>
  <c r="E370" i="19"/>
  <c r="K370" i="19" s="1"/>
  <c r="H366" i="19"/>
  <c r="D366" i="19" s="1"/>
  <c r="J366" i="19" s="1"/>
  <c r="H362" i="19"/>
  <c r="D362" i="19" s="1"/>
  <c r="J362" i="19" s="1"/>
  <c r="E362" i="19"/>
  <c r="K362" i="19" s="1"/>
  <c r="H358" i="19"/>
  <c r="E358" i="19" s="1"/>
  <c r="K358" i="19" s="1"/>
  <c r="H354" i="19"/>
  <c r="E354" i="19" s="1"/>
  <c r="K354" i="19" s="1"/>
  <c r="H350" i="19"/>
  <c r="H346" i="19"/>
  <c r="D346" i="19" s="1"/>
  <c r="J346" i="19" s="1"/>
  <c r="H342" i="19"/>
  <c r="D342" i="19" s="1"/>
  <c r="J342" i="19" s="1"/>
  <c r="H338" i="19"/>
  <c r="D338" i="19" s="1"/>
  <c r="J338" i="19" s="1"/>
  <c r="H334" i="19"/>
  <c r="D334" i="19" s="1"/>
  <c r="J334" i="19" s="1"/>
  <c r="E334" i="19"/>
  <c r="K334" i="19" s="1"/>
  <c r="H330" i="19"/>
  <c r="E330" i="19" s="1"/>
  <c r="K330" i="19" s="1"/>
  <c r="H326" i="19"/>
  <c r="D326" i="19" s="1"/>
  <c r="J326" i="19" s="1"/>
  <c r="H322" i="19"/>
  <c r="D322" i="19" s="1"/>
  <c r="J322" i="19" s="1"/>
  <c r="H318" i="19"/>
  <c r="H314" i="19"/>
  <c r="D314" i="19" s="1"/>
  <c r="J314" i="19" s="1"/>
  <c r="H310" i="19"/>
  <c r="D310" i="19" s="1"/>
  <c r="J310" i="19" s="1"/>
  <c r="H306" i="19"/>
  <c r="D306" i="19" s="1"/>
  <c r="J306" i="19" s="1"/>
  <c r="H302" i="19"/>
  <c r="D302" i="19" s="1"/>
  <c r="J302" i="19" s="1"/>
  <c r="H298" i="19"/>
  <c r="E298" i="19" s="1"/>
  <c r="K298" i="19" s="1"/>
  <c r="H294" i="19"/>
  <c r="D294" i="19" s="1"/>
  <c r="J294" i="19" s="1"/>
  <c r="E294" i="19"/>
  <c r="K294" i="19" s="1"/>
  <c r="H290" i="19"/>
  <c r="D290" i="19" s="1"/>
  <c r="J290" i="19" s="1"/>
  <c r="H286" i="19"/>
  <c r="H282" i="19"/>
  <c r="D282" i="19" s="1"/>
  <c r="J282" i="19" s="1"/>
  <c r="E282" i="19"/>
  <c r="K282" i="19" s="1"/>
  <c r="H278" i="19"/>
  <c r="D278" i="19" s="1"/>
  <c r="J278" i="19" s="1"/>
  <c r="H274" i="19"/>
  <c r="D274" i="19" s="1"/>
  <c r="J274" i="19" s="1"/>
  <c r="E274" i="19"/>
  <c r="K274" i="19" s="1"/>
  <c r="H270" i="19"/>
  <c r="D270" i="19" s="1"/>
  <c r="J270" i="19" s="1"/>
  <c r="H266" i="19"/>
  <c r="E266" i="19" s="1"/>
  <c r="K266" i="19" s="1"/>
  <c r="D266" i="19"/>
  <c r="J266" i="19" s="1"/>
  <c r="H262" i="19"/>
  <c r="D262" i="19" s="1"/>
  <c r="J262" i="19" s="1"/>
  <c r="H258" i="19"/>
  <c r="D258" i="19" s="1"/>
  <c r="J258" i="19" s="1"/>
  <c r="H254" i="19"/>
  <c r="H250" i="19"/>
  <c r="D250" i="19" s="1"/>
  <c r="J250" i="19" s="1"/>
  <c r="H246" i="19"/>
  <c r="D246" i="19" s="1"/>
  <c r="J246" i="19" s="1"/>
  <c r="H242" i="19"/>
  <c r="D242" i="19" s="1"/>
  <c r="J242" i="19" s="1"/>
  <c r="H238" i="19"/>
  <c r="D238" i="19" s="1"/>
  <c r="J238" i="19" s="1"/>
  <c r="H234" i="19"/>
  <c r="E234" i="19" s="1"/>
  <c r="K234" i="19" s="1"/>
  <c r="D234" i="19"/>
  <c r="J234" i="19" s="1"/>
  <c r="H230" i="19"/>
  <c r="D230" i="19" s="1"/>
  <c r="J230" i="19" s="1"/>
  <c r="H226" i="19"/>
  <c r="D226" i="19" s="1"/>
  <c r="J226" i="19" s="1"/>
  <c r="H222" i="19"/>
  <c r="H218" i="19"/>
  <c r="D218" i="19" s="1"/>
  <c r="J218" i="19" s="1"/>
  <c r="H214" i="19"/>
  <c r="D214" i="19" s="1"/>
  <c r="J214" i="19" s="1"/>
  <c r="H210" i="19"/>
  <c r="D210" i="19" s="1"/>
  <c r="J210" i="19" s="1"/>
  <c r="H206" i="19"/>
  <c r="D206" i="19" s="1"/>
  <c r="J206" i="19" s="1"/>
  <c r="E206" i="19"/>
  <c r="K206" i="19" s="1"/>
  <c r="H202" i="19"/>
  <c r="E202" i="19" s="1"/>
  <c r="K202" i="19" s="1"/>
  <c r="H198" i="19"/>
  <c r="D198" i="19" s="1"/>
  <c r="J198" i="19" s="1"/>
  <c r="E198" i="19"/>
  <c r="K198" i="19" s="1"/>
  <c r="H194" i="19"/>
  <c r="D194" i="19" s="1"/>
  <c r="J194" i="19" s="1"/>
  <c r="H190" i="19"/>
  <c r="H186" i="19"/>
  <c r="D186" i="19" s="1"/>
  <c r="J186" i="19" s="1"/>
  <c r="E186" i="19"/>
  <c r="K186" i="19" s="1"/>
  <c r="H182" i="19"/>
  <c r="D182" i="19" s="1"/>
  <c r="J182" i="19" s="1"/>
  <c r="H178" i="19"/>
  <c r="D178" i="19" s="1"/>
  <c r="J178" i="19" s="1"/>
  <c r="H174" i="19"/>
  <c r="D174" i="19" s="1"/>
  <c r="J174" i="19" s="1"/>
  <c r="E174" i="19"/>
  <c r="K174" i="19" s="1"/>
  <c r="H170" i="19"/>
  <c r="E170" i="19" s="1"/>
  <c r="K170" i="19" s="1"/>
  <c r="H166" i="19"/>
  <c r="D166" i="19" s="1"/>
  <c r="J166" i="19" s="1"/>
  <c r="E166" i="19"/>
  <c r="K166" i="19" s="1"/>
  <c r="H162" i="19"/>
  <c r="D162" i="19" s="1"/>
  <c r="J162" i="19" s="1"/>
  <c r="H158" i="19"/>
  <c r="H154" i="19"/>
  <c r="D154" i="19" s="1"/>
  <c r="J154" i="19" s="1"/>
  <c r="E154" i="19"/>
  <c r="K154" i="19" s="1"/>
  <c r="H150" i="19"/>
  <c r="D150" i="19" s="1"/>
  <c r="J150" i="19" s="1"/>
  <c r="H146" i="19"/>
  <c r="D146" i="19" s="1"/>
  <c r="J146" i="19" s="1"/>
  <c r="H142" i="19"/>
  <c r="D142" i="19" s="1"/>
  <c r="J142" i="19" s="1"/>
  <c r="H138" i="19"/>
  <c r="E138" i="19" s="1"/>
  <c r="K138" i="19" s="1"/>
  <c r="D138" i="19"/>
  <c r="J138" i="19" s="1"/>
  <c r="H134" i="19"/>
  <c r="D134" i="19" s="1"/>
  <c r="J134" i="19" s="1"/>
  <c r="H130" i="19"/>
  <c r="D130" i="19" s="1"/>
  <c r="J130" i="19" s="1"/>
  <c r="H126" i="19"/>
  <c r="H122" i="19"/>
  <c r="D122" i="19" s="1"/>
  <c r="J122" i="19" s="1"/>
  <c r="H118" i="19"/>
  <c r="D118" i="19" s="1"/>
  <c r="J118" i="19" s="1"/>
  <c r="H114" i="19"/>
  <c r="D114" i="19" s="1"/>
  <c r="J114" i="19" s="1"/>
  <c r="E114" i="19"/>
  <c r="K114" i="19" s="1"/>
  <c r="H110" i="19"/>
  <c r="D110" i="19" s="1"/>
  <c r="J110" i="19" s="1"/>
  <c r="H106" i="19"/>
  <c r="E106" i="19" s="1"/>
  <c r="K106" i="19" s="1"/>
  <c r="D106" i="19"/>
  <c r="J106" i="19" s="1"/>
  <c r="H102" i="19"/>
  <c r="D102" i="19" s="1"/>
  <c r="J102" i="19" s="1"/>
  <c r="H98" i="19"/>
  <c r="D98" i="19" s="1"/>
  <c r="J98" i="19" s="1"/>
  <c r="H94" i="19"/>
  <c r="H90" i="19"/>
  <c r="D90" i="19" s="1"/>
  <c r="J90" i="19" s="1"/>
  <c r="H86" i="19"/>
  <c r="D86" i="19" s="1"/>
  <c r="J86" i="19" s="1"/>
  <c r="H82" i="19"/>
  <c r="D82" i="19" s="1"/>
  <c r="J82" i="19" s="1"/>
  <c r="H78" i="19"/>
  <c r="D78" i="19" s="1"/>
  <c r="J78" i="19" s="1"/>
  <c r="E78" i="19"/>
  <c r="K78" i="19" s="1"/>
  <c r="H74" i="19"/>
  <c r="E74" i="19" s="1"/>
  <c r="K74" i="19" s="1"/>
  <c r="H70" i="19"/>
  <c r="D70" i="19" s="1"/>
  <c r="J70" i="19" s="1"/>
  <c r="H66" i="19"/>
  <c r="D66" i="19" s="1"/>
  <c r="J66" i="19" s="1"/>
  <c r="H58" i="19"/>
  <c r="H50" i="19"/>
  <c r="D50" i="19" s="1"/>
  <c r="J50" i="19" s="1"/>
  <c r="H42" i="19"/>
  <c r="D42" i="19" s="1"/>
  <c r="J42" i="19" s="1"/>
  <c r="H34" i="19"/>
  <c r="D34" i="19" s="1"/>
  <c r="J34" i="19" s="1"/>
  <c r="H372" i="19"/>
  <c r="E372" i="19" s="1"/>
  <c r="K372" i="19" s="1"/>
  <c r="H368" i="19"/>
  <c r="E368" i="19" s="1"/>
  <c r="K368" i="19" s="1"/>
  <c r="H364" i="19"/>
  <c r="H360" i="19"/>
  <c r="D360" i="19" s="1"/>
  <c r="J360" i="19" s="1"/>
  <c r="H356" i="19"/>
  <c r="E356" i="19" s="1"/>
  <c r="K356" i="19" s="1"/>
  <c r="H352" i="19"/>
  <c r="E352" i="19" s="1"/>
  <c r="K352" i="19" s="1"/>
  <c r="H348" i="19"/>
  <c r="D348" i="19" s="1"/>
  <c r="J348" i="19" s="1"/>
  <c r="H344" i="19"/>
  <c r="D344" i="19" s="1"/>
  <c r="J344" i="19" s="1"/>
  <c r="H340" i="19"/>
  <c r="E340" i="19" s="1"/>
  <c r="K340" i="19" s="1"/>
  <c r="H336" i="19"/>
  <c r="E336" i="19" s="1"/>
  <c r="K336" i="19" s="1"/>
  <c r="H332" i="19"/>
  <c r="D332" i="19" s="1"/>
  <c r="J332" i="19" s="1"/>
  <c r="H328" i="19"/>
  <c r="D328" i="19" s="1"/>
  <c r="J328" i="19" s="1"/>
  <c r="H324" i="19"/>
  <c r="E324" i="19" s="1"/>
  <c r="K324" i="19" s="1"/>
  <c r="H320" i="19"/>
  <c r="D320" i="19" s="1"/>
  <c r="J320" i="19" s="1"/>
  <c r="H316" i="19"/>
  <c r="D316" i="19" s="1"/>
  <c r="J316" i="19" s="1"/>
  <c r="H312" i="19"/>
  <c r="D312" i="19" s="1"/>
  <c r="J312" i="19" s="1"/>
  <c r="H308" i="19"/>
  <c r="E308" i="19" s="1"/>
  <c r="K308" i="19" s="1"/>
  <c r="D308" i="19"/>
  <c r="J308" i="19" s="1"/>
  <c r="H304" i="19"/>
  <c r="E304" i="19" s="1"/>
  <c r="K304" i="19" s="1"/>
  <c r="H300" i="19"/>
  <c r="D300" i="19" s="1"/>
  <c r="J300" i="19" s="1"/>
  <c r="H296" i="19"/>
  <c r="D296" i="19" s="1"/>
  <c r="J296" i="19" s="1"/>
  <c r="H292" i="19"/>
  <c r="H288" i="19"/>
  <c r="E288" i="19" s="1"/>
  <c r="K288" i="19" s="1"/>
  <c r="H284" i="19"/>
  <c r="D284" i="19" s="1"/>
  <c r="J284" i="19" s="1"/>
  <c r="H280" i="19"/>
  <c r="D280" i="19" s="1"/>
  <c r="J280" i="19" s="1"/>
  <c r="H276" i="19"/>
  <c r="E276" i="19" s="1"/>
  <c r="K276" i="19" s="1"/>
  <c r="H272" i="19"/>
  <c r="D272" i="19" s="1"/>
  <c r="J272" i="19" s="1"/>
  <c r="H268" i="19"/>
  <c r="D268" i="19" s="1"/>
  <c r="J268" i="19" s="1"/>
  <c r="H264" i="19"/>
  <c r="D264" i="19" s="1"/>
  <c r="J264" i="19" s="1"/>
  <c r="H260" i="19"/>
  <c r="E260" i="19" s="1"/>
  <c r="K260" i="19" s="1"/>
  <c r="H256" i="19"/>
  <c r="D256" i="19" s="1"/>
  <c r="J256" i="19" s="1"/>
  <c r="H252" i="19"/>
  <c r="D252" i="19" s="1"/>
  <c r="J252" i="19" s="1"/>
  <c r="H248" i="19"/>
  <c r="D248" i="19" s="1"/>
  <c r="J248" i="19" s="1"/>
  <c r="H244" i="19"/>
  <c r="E244" i="19" s="1"/>
  <c r="K244" i="19" s="1"/>
  <c r="H240" i="19"/>
  <c r="E240" i="19" s="1"/>
  <c r="K240" i="19" s="1"/>
  <c r="H236" i="19"/>
  <c r="D236" i="19" s="1"/>
  <c r="J236" i="19" s="1"/>
  <c r="H232" i="19"/>
  <c r="D232" i="19" s="1"/>
  <c r="J232" i="19" s="1"/>
  <c r="H228" i="19"/>
  <c r="H224" i="19"/>
  <c r="D224" i="19" s="1"/>
  <c r="J224" i="19" s="1"/>
  <c r="H220" i="19"/>
  <c r="D220" i="19" s="1"/>
  <c r="J220" i="19" s="1"/>
  <c r="H216" i="19"/>
  <c r="D216" i="19" s="1"/>
  <c r="J216" i="19" s="1"/>
  <c r="H212" i="19"/>
  <c r="E212" i="19" s="1"/>
  <c r="K212" i="19" s="1"/>
  <c r="D212" i="19"/>
  <c r="J212" i="19" s="1"/>
  <c r="H208" i="19"/>
  <c r="E208" i="19" s="1"/>
  <c r="K208" i="19" s="1"/>
  <c r="H204" i="19"/>
  <c r="D204" i="19" s="1"/>
  <c r="J204" i="19" s="1"/>
  <c r="H200" i="19"/>
  <c r="D200" i="19" s="1"/>
  <c r="J200" i="19" s="1"/>
  <c r="H196" i="19"/>
  <c r="E196" i="19" s="1"/>
  <c r="K196" i="19" s="1"/>
  <c r="H192" i="19"/>
  <c r="D192" i="19" s="1"/>
  <c r="J192" i="19" s="1"/>
  <c r="H188" i="19"/>
  <c r="D188" i="19" s="1"/>
  <c r="J188" i="19" s="1"/>
  <c r="H184" i="19"/>
  <c r="D184" i="19" s="1"/>
  <c r="J184" i="19" s="1"/>
  <c r="H180" i="19"/>
  <c r="E180" i="19" s="1"/>
  <c r="K180" i="19" s="1"/>
  <c r="D180" i="19"/>
  <c r="J180" i="19" s="1"/>
  <c r="H176" i="19"/>
  <c r="D176" i="19" s="1"/>
  <c r="J176" i="19" s="1"/>
  <c r="H172" i="19"/>
  <c r="D172" i="19" s="1"/>
  <c r="J172" i="19" s="1"/>
  <c r="H168" i="19"/>
  <c r="D168" i="19" s="1"/>
  <c r="J168" i="19" s="1"/>
  <c r="H164" i="19"/>
  <c r="H160" i="19"/>
  <c r="D160" i="19" s="1"/>
  <c r="J160" i="19" s="1"/>
  <c r="H156" i="19"/>
  <c r="D156" i="19" s="1"/>
  <c r="J156" i="19" s="1"/>
  <c r="H152" i="19"/>
  <c r="D152" i="19" s="1"/>
  <c r="J152" i="19" s="1"/>
  <c r="H148" i="19"/>
  <c r="E148" i="19" s="1"/>
  <c r="K148" i="19" s="1"/>
  <c r="H144" i="19"/>
  <c r="E144" i="19" s="1"/>
  <c r="K144" i="19" s="1"/>
  <c r="H140" i="19"/>
  <c r="D140" i="19" s="1"/>
  <c r="J140" i="19" s="1"/>
  <c r="H136" i="19"/>
  <c r="D136" i="19" s="1"/>
  <c r="J136" i="19" s="1"/>
  <c r="H132" i="19"/>
  <c r="E132" i="19" s="1"/>
  <c r="K132" i="19" s="1"/>
  <c r="H128" i="19"/>
  <c r="D128" i="19" s="1"/>
  <c r="J128" i="19" s="1"/>
  <c r="H124" i="19"/>
  <c r="D124" i="19" s="1"/>
  <c r="J124" i="19" s="1"/>
  <c r="H120" i="19"/>
  <c r="D120" i="19" s="1"/>
  <c r="J120" i="19" s="1"/>
  <c r="H116" i="19"/>
  <c r="E116" i="19" s="1"/>
  <c r="K116" i="19" s="1"/>
  <c r="H112" i="19"/>
  <c r="D112" i="19" s="1"/>
  <c r="J112" i="19" s="1"/>
  <c r="H108" i="19"/>
  <c r="D108" i="19" s="1"/>
  <c r="J108" i="19" s="1"/>
  <c r="H104" i="19"/>
  <c r="D104" i="19" s="1"/>
  <c r="J104" i="19" s="1"/>
  <c r="H100" i="19"/>
  <c r="H96" i="19"/>
  <c r="D96" i="19" s="1"/>
  <c r="J96" i="19" s="1"/>
  <c r="H92" i="19"/>
  <c r="D92" i="19" s="1"/>
  <c r="J92" i="19" s="1"/>
  <c r="H88" i="19"/>
  <c r="D88" i="19" s="1"/>
  <c r="J88" i="19" s="1"/>
  <c r="H84" i="19"/>
  <c r="E84" i="19" s="1"/>
  <c r="K84" i="19" s="1"/>
  <c r="H80" i="19"/>
  <c r="D80" i="19" s="1"/>
  <c r="J80" i="19" s="1"/>
  <c r="H76" i="19"/>
  <c r="D76" i="19" s="1"/>
  <c r="J76" i="19" s="1"/>
  <c r="H72" i="19"/>
  <c r="D72" i="19" s="1"/>
  <c r="J72" i="19" s="1"/>
  <c r="H68" i="19"/>
  <c r="E68" i="19" s="1"/>
  <c r="K68" i="19" s="1"/>
  <c r="H64" i="19"/>
  <c r="E64" i="19" s="1"/>
  <c r="K64" i="19" s="1"/>
  <c r="H60" i="19"/>
  <c r="D60" i="19" s="1"/>
  <c r="J60" i="19" s="1"/>
  <c r="H56" i="19"/>
  <c r="D56" i="19" s="1"/>
  <c r="J56" i="19" s="1"/>
  <c r="H52" i="19"/>
  <c r="E52" i="19" s="1"/>
  <c r="K52" i="19" s="1"/>
  <c r="D52" i="19"/>
  <c r="J52" i="19" s="1"/>
  <c r="H48" i="19"/>
  <c r="E48" i="19" s="1"/>
  <c r="K48" i="19" s="1"/>
  <c r="H44" i="19"/>
  <c r="D44" i="19" s="1"/>
  <c r="J44" i="19" s="1"/>
  <c r="H40" i="19"/>
  <c r="D40" i="19" s="1"/>
  <c r="J40" i="19" s="1"/>
  <c r="H36" i="19"/>
  <c r="H32" i="19"/>
  <c r="D32" i="19" s="1"/>
  <c r="J32" i="19" s="1"/>
  <c r="H28" i="19"/>
  <c r="D28" i="19" s="1"/>
  <c r="J28" i="19" s="1"/>
  <c r="H24" i="19"/>
  <c r="D24" i="19" s="1"/>
  <c r="J24" i="19" s="1"/>
  <c r="H20" i="19"/>
  <c r="E20" i="19" s="1"/>
  <c r="K20" i="19" s="1"/>
  <c r="H16" i="19"/>
  <c r="D16" i="19" s="1"/>
  <c r="J16" i="19" s="1"/>
  <c r="E46" i="19"/>
  <c r="K46" i="19" s="1"/>
  <c r="E54" i="19"/>
  <c r="K54" i="19" s="1"/>
  <c r="H18" i="19"/>
  <c r="E18" i="19" s="1"/>
  <c r="K18" i="19" s="1"/>
  <c r="E30" i="19"/>
  <c r="K30" i="19" s="1"/>
  <c r="E62" i="19"/>
  <c r="K62" i="19" s="1"/>
  <c r="H26" i="19"/>
  <c r="D26" i="19" s="1"/>
  <c r="J26" i="19" s="1"/>
  <c r="H373" i="19"/>
  <c r="E373" i="19" s="1"/>
  <c r="K373" i="19" s="1"/>
  <c r="H369" i="19"/>
  <c r="D369" i="19" s="1"/>
  <c r="J369" i="19" s="1"/>
  <c r="H365" i="19"/>
  <c r="E365" i="19" s="1"/>
  <c r="K365" i="19" s="1"/>
  <c r="H361" i="19"/>
  <c r="E361" i="19" s="1"/>
  <c r="K361" i="19" s="1"/>
  <c r="H357" i="19"/>
  <c r="E357" i="19" s="1"/>
  <c r="K357" i="19" s="1"/>
  <c r="H353" i="19"/>
  <c r="D353" i="19" s="1"/>
  <c r="J353" i="19" s="1"/>
  <c r="H349" i="19"/>
  <c r="D349" i="19" s="1"/>
  <c r="J349" i="19" s="1"/>
  <c r="H345" i="19"/>
  <c r="E345" i="19" s="1"/>
  <c r="K345" i="19" s="1"/>
  <c r="H341" i="19"/>
  <c r="H337" i="19"/>
  <c r="E337" i="19" s="1"/>
  <c r="K337" i="19" s="1"/>
  <c r="H333" i="19"/>
  <c r="D333" i="19" s="1"/>
  <c r="J333" i="19" s="1"/>
  <c r="H329" i="19"/>
  <c r="E329" i="19" s="1"/>
  <c r="K329" i="19" s="1"/>
  <c r="H325" i="19"/>
  <c r="H321" i="19"/>
  <c r="D321" i="19" s="1"/>
  <c r="J321" i="19" s="1"/>
  <c r="H317" i="19"/>
  <c r="D317" i="19" s="1"/>
  <c r="J317" i="19" s="1"/>
  <c r="E317" i="19"/>
  <c r="K317" i="19" s="1"/>
  <c r="H313" i="19"/>
  <c r="E313" i="19" s="1"/>
  <c r="K313" i="19" s="1"/>
  <c r="H309" i="19"/>
  <c r="D309" i="19" s="1"/>
  <c r="J309" i="19" s="1"/>
  <c r="H305" i="19"/>
  <c r="D305" i="19" s="1"/>
  <c r="J305" i="19" s="1"/>
  <c r="H301" i="19"/>
  <c r="H297" i="19"/>
  <c r="E297" i="19" s="1"/>
  <c r="K297" i="19" s="1"/>
  <c r="H293" i="19"/>
  <c r="E293" i="19" s="1"/>
  <c r="K293" i="19" s="1"/>
  <c r="H289" i="19"/>
  <c r="D289" i="19" s="1"/>
  <c r="J289" i="19" s="1"/>
  <c r="H285" i="19"/>
  <c r="D285" i="19" s="1"/>
  <c r="J285" i="19" s="1"/>
  <c r="H281" i="19"/>
  <c r="E277" i="19"/>
  <c r="K277" i="19" s="1"/>
  <c r="H277" i="19"/>
  <c r="D277" i="19" s="1"/>
  <c r="J277" i="19" s="1"/>
  <c r="H273" i="19"/>
  <c r="H269" i="19"/>
  <c r="D269" i="19" s="1"/>
  <c r="J269" i="19" s="1"/>
  <c r="D265" i="19"/>
  <c r="J265" i="19" s="1"/>
  <c r="H265" i="19"/>
  <c r="E265" i="19" s="1"/>
  <c r="K265" i="19" s="1"/>
  <c r="H261" i="19"/>
  <c r="H257" i="19"/>
  <c r="D257" i="19" s="1"/>
  <c r="J257" i="19" s="1"/>
  <c r="E257" i="19"/>
  <c r="K257" i="19" s="1"/>
  <c r="H253" i="19"/>
  <c r="D253" i="19" s="1"/>
  <c r="J253" i="19" s="1"/>
  <c r="H249" i="19"/>
  <c r="E249" i="19" s="1"/>
  <c r="K249" i="19" s="1"/>
  <c r="D245" i="19"/>
  <c r="J245" i="19" s="1"/>
  <c r="E245" i="19"/>
  <c r="K245" i="19" s="1"/>
  <c r="H245" i="19"/>
  <c r="H241" i="19"/>
  <c r="D241" i="19" s="1"/>
  <c r="J241" i="19" s="1"/>
  <c r="H237" i="19"/>
  <c r="D233" i="19"/>
  <c r="J233" i="19" s="1"/>
  <c r="H233" i="19"/>
  <c r="E233" i="19" s="1"/>
  <c r="K233" i="19" s="1"/>
  <c r="H229" i="19"/>
  <c r="E229" i="19" s="1"/>
  <c r="K229" i="19" s="1"/>
  <c r="H225" i="19"/>
  <c r="D225" i="19" s="1"/>
  <c r="J225" i="19" s="1"/>
  <c r="H221" i="19"/>
  <c r="D221" i="19" s="1"/>
  <c r="J221" i="19" s="1"/>
  <c r="H217" i="19"/>
  <c r="H213" i="19"/>
  <c r="D213" i="19" s="1"/>
  <c r="J213" i="19" s="1"/>
  <c r="H209" i="19"/>
  <c r="H205" i="19"/>
  <c r="D205" i="19" s="1"/>
  <c r="J205" i="19" s="1"/>
  <c r="H201" i="19"/>
  <c r="E201" i="19" s="1"/>
  <c r="K201" i="19" s="1"/>
  <c r="H197" i="19"/>
  <c r="H193" i="19"/>
  <c r="D193" i="19" s="1"/>
  <c r="J193" i="19" s="1"/>
  <c r="H189" i="19"/>
  <c r="D189" i="19" s="1"/>
  <c r="J189" i="19" s="1"/>
  <c r="E189" i="19"/>
  <c r="K189" i="19" s="1"/>
  <c r="H185" i="19"/>
  <c r="E185" i="19" s="1"/>
  <c r="K185" i="19" s="1"/>
  <c r="H181" i="19"/>
  <c r="D181" i="19" s="1"/>
  <c r="J181" i="19" s="1"/>
  <c r="H177" i="19"/>
  <c r="D177" i="19" s="1"/>
  <c r="J177" i="19" s="1"/>
  <c r="H173" i="19"/>
  <c r="H169" i="19"/>
  <c r="E169" i="19" s="1"/>
  <c r="K169" i="19" s="1"/>
  <c r="D165" i="19"/>
  <c r="J165" i="19" s="1"/>
  <c r="H165" i="19"/>
  <c r="E165" i="19" s="1"/>
  <c r="K165" i="19" s="1"/>
  <c r="H161" i="19"/>
  <c r="D161" i="19" s="1"/>
  <c r="J161" i="19" s="1"/>
  <c r="E161" i="19"/>
  <c r="K161" i="19" s="1"/>
  <c r="H157" i="19"/>
  <c r="D157" i="19" s="1"/>
  <c r="J157" i="19" s="1"/>
  <c r="H153" i="19"/>
  <c r="H149" i="19"/>
  <c r="D149" i="19" s="1"/>
  <c r="J149" i="19" s="1"/>
  <c r="H145" i="19"/>
  <c r="H141" i="19"/>
  <c r="D141" i="19" s="1"/>
  <c r="J141" i="19" s="1"/>
  <c r="H137" i="19"/>
  <c r="E137" i="19" s="1"/>
  <c r="K137" i="19" s="1"/>
  <c r="H133" i="19"/>
  <c r="H129" i="19"/>
  <c r="D129" i="19" s="1"/>
  <c r="J129" i="19" s="1"/>
  <c r="E129" i="19"/>
  <c r="K129" i="19" s="1"/>
  <c r="H125" i="19"/>
  <c r="D125" i="19" s="1"/>
  <c r="J125" i="19" s="1"/>
  <c r="H121" i="19"/>
  <c r="H117" i="19"/>
  <c r="D117" i="19" s="1"/>
  <c r="J117" i="19" s="1"/>
  <c r="H113" i="19"/>
  <c r="H109" i="19"/>
  <c r="H105" i="19"/>
  <c r="E105" i="19" s="1"/>
  <c r="K105" i="19" s="1"/>
  <c r="H101" i="19"/>
  <c r="E101" i="19" s="1"/>
  <c r="K101" i="19" s="1"/>
  <c r="H97" i="19"/>
  <c r="D97" i="19" s="1"/>
  <c r="J97" i="19" s="1"/>
  <c r="H93" i="19"/>
  <c r="D93" i="19" s="1"/>
  <c r="J93" i="19" s="1"/>
  <c r="E93" i="19"/>
  <c r="K93" i="19" s="1"/>
  <c r="H89" i="19"/>
  <c r="H85" i="19"/>
  <c r="D85" i="19" s="1"/>
  <c r="J85" i="19" s="1"/>
  <c r="H81" i="19"/>
  <c r="H77" i="19"/>
  <c r="H73" i="19"/>
  <c r="E73" i="19" s="1"/>
  <c r="K73" i="19" s="1"/>
  <c r="H69" i="19"/>
  <c r="E69" i="19" s="1"/>
  <c r="K69" i="19" s="1"/>
  <c r="H65" i="19"/>
  <c r="D65" i="19" s="1"/>
  <c r="J65" i="19" s="1"/>
  <c r="H61" i="19"/>
  <c r="D61" i="19" s="1"/>
  <c r="J61" i="19" s="1"/>
  <c r="E61" i="19"/>
  <c r="K61" i="19" s="1"/>
  <c r="H57" i="19"/>
  <c r="H53" i="19"/>
  <c r="D53" i="19" s="1"/>
  <c r="J53" i="19" s="1"/>
  <c r="H49" i="19"/>
  <c r="H45" i="19"/>
  <c r="H41" i="19"/>
  <c r="E41" i="19" s="1"/>
  <c r="K41" i="19" s="1"/>
  <c r="D37" i="19"/>
  <c r="J37" i="19" s="1"/>
  <c r="H37" i="19"/>
  <c r="E37" i="19" s="1"/>
  <c r="K37" i="19" s="1"/>
  <c r="H33" i="19"/>
  <c r="D33" i="19" s="1"/>
  <c r="J33" i="19" s="1"/>
  <c r="E33" i="19"/>
  <c r="K33" i="19" s="1"/>
  <c r="H29" i="19"/>
  <c r="D29" i="19" s="1"/>
  <c r="J29" i="19" s="1"/>
  <c r="H25" i="19"/>
  <c r="H21" i="19"/>
  <c r="D21" i="19" s="1"/>
  <c r="J21" i="19" s="1"/>
  <c r="H17" i="19"/>
  <c r="E38" i="19"/>
  <c r="K38" i="19" s="1"/>
  <c r="G44" i="13"/>
  <c r="G45" i="13"/>
  <c r="G46" i="13"/>
  <c r="G47" i="13"/>
  <c r="G48" i="13"/>
  <c r="G49" i="13"/>
  <c r="G50" i="13"/>
  <c r="G51" i="13"/>
  <c r="G52" i="13"/>
  <c r="G53" i="13"/>
  <c r="G54" i="13"/>
  <c r="G55" i="13"/>
  <c r="G56" i="13"/>
  <c r="G43" i="13"/>
  <c r="D357" i="19" l="1"/>
  <c r="J357" i="19" s="1"/>
  <c r="E117" i="19"/>
  <c r="K117" i="19" s="1"/>
  <c r="D137" i="19"/>
  <c r="J137" i="19" s="1"/>
  <c r="E149" i="19"/>
  <c r="K149" i="19" s="1"/>
  <c r="E171" i="19"/>
  <c r="K171" i="19" s="1"/>
  <c r="D345" i="19"/>
  <c r="J345" i="19" s="1"/>
  <c r="E21" i="19"/>
  <c r="K21" i="19" s="1"/>
  <c r="D105" i="19"/>
  <c r="J105" i="19" s="1"/>
  <c r="D293" i="19"/>
  <c r="J293" i="19" s="1"/>
  <c r="D73" i="19"/>
  <c r="J73" i="19" s="1"/>
  <c r="E85" i="19"/>
  <c r="K85" i="19" s="1"/>
  <c r="E221" i="19"/>
  <c r="K221" i="19" s="1"/>
  <c r="E289" i="19"/>
  <c r="K289" i="19" s="1"/>
  <c r="D84" i="19"/>
  <c r="J84" i="19" s="1"/>
  <c r="D340" i="19"/>
  <c r="J340" i="19" s="1"/>
  <c r="E50" i="19"/>
  <c r="K50" i="19" s="1"/>
  <c r="E70" i="19"/>
  <c r="K70" i="19" s="1"/>
  <c r="E146" i="19"/>
  <c r="K146" i="19" s="1"/>
  <c r="E242" i="19"/>
  <c r="K242" i="19" s="1"/>
  <c r="E302" i="19"/>
  <c r="K302" i="19" s="1"/>
  <c r="E314" i="19"/>
  <c r="K314" i="19" s="1"/>
  <c r="E326" i="19"/>
  <c r="K326" i="19" s="1"/>
  <c r="D139" i="19"/>
  <c r="J139" i="19" s="1"/>
  <c r="D163" i="19"/>
  <c r="J163" i="19" s="1"/>
  <c r="D223" i="19"/>
  <c r="J223" i="19" s="1"/>
  <c r="D41" i="19"/>
  <c r="J41" i="19" s="1"/>
  <c r="E53" i="19"/>
  <c r="K53" i="19" s="1"/>
  <c r="D69" i="19"/>
  <c r="J69" i="19" s="1"/>
  <c r="D169" i="19"/>
  <c r="J169" i="19" s="1"/>
  <c r="E181" i="19"/>
  <c r="K181" i="19" s="1"/>
  <c r="D229" i="19"/>
  <c r="J229" i="19" s="1"/>
  <c r="E360" i="19"/>
  <c r="K360" i="19" s="1"/>
  <c r="D297" i="19"/>
  <c r="J297" i="19" s="1"/>
  <c r="E309" i="19"/>
  <c r="K309" i="19" s="1"/>
  <c r="E29" i="19"/>
  <c r="K29" i="19" s="1"/>
  <c r="E65" i="19"/>
  <c r="K65" i="19" s="1"/>
  <c r="E125" i="19"/>
  <c r="K125" i="19" s="1"/>
  <c r="E157" i="19"/>
  <c r="K157" i="19" s="1"/>
  <c r="E193" i="19"/>
  <c r="K193" i="19" s="1"/>
  <c r="D201" i="19"/>
  <c r="J201" i="19" s="1"/>
  <c r="E213" i="19"/>
  <c r="K213" i="19" s="1"/>
  <c r="E225" i="19"/>
  <c r="K225" i="19" s="1"/>
  <c r="E253" i="19"/>
  <c r="K253" i="19" s="1"/>
  <c r="E285" i="19"/>
  <c r="K285" i="19" s="1"/>
  <c r="E321" i="19"/>
  <c r="K321" i="19" s="1"/>
  <c r="D329" i="19"/>
  <c r="J329" i="19" s="1"/>
  <c r="D365" i="19"/>
  <c r="J365" i="19" s="1"/>
  <c r="D373" i="19"/>
  <c r="J373" i="19" s="1"/>
  <c r="D116" i="19"/>
  <c r="J116" i="19" s="1"/>
  <c r="D244" i="19"/>
  <c r="J244" i="19" s="1"/>
  <c r="E42" i="19"/>
  <c r="K42" i="19" s="1"/>
  <c r="E90" i="19"/>
  <c r="K90" i="19" s="1"/>
  <c r="E102" i="19"/>
  <c r="K102" i="19" s="1"/>
  <c r="E110" i="19"/>
  <c r="K110" i="19" s="1"/>
  <c r="D170" i="19"/>
  <c r="J170" i="19" s="1"/>
  <c r="E178" i="19"/>
  <c r="K178" i="19" s="1"/>
  <c r="E218" i="19"/>
  <c r="K218" i="19" s="1"/>
  <c r="E230" i="19"/>
  <c r="K230" i="19" s="1"/>
  <c r="E238" i="19"/>
  <c r="K238" i="19" s="1"/>
  <c r="D298" i="19"/>
  <c r="J298" i="19" s="1"/>
  <c r="E306" i="19"/>
  <c r="K306" i="19" s="1"/>
  <c r="E346" i="19"/>
  <c r="K346" i="19" s="1"/>
  <c r="D358" i="19"/>
  <c r="J358" i="19" s="1"/>
  <c r="E75" i="19"/>
  <c r="K75" i="19" s="1"/>
  <c r="E107" i="19"/>
  <c r="K107" i="19" s="1"/>
  <c r="D127" i="19"/>
  <c r="J127" i="19" s="1"/>
  <c r="D203" i="19"/>
  <c r="J203" i="19" s="1"/>
  <c r="D235" i="19"/>
  <c r="J235" i="19" s="1"/>
  <c r="D255" i="19"/>
  <c r="J255" i="19" s="1"/>
  <c r="E331" i="19"/>
  <c r="K331" i="19" s="1"/>
  <c r="E97" i="19"/>
  <c r="K97" i="19" s="1"/>
  <c r="D20" i="19"/>
  <c r="J20" i="19" s="1"/>
  <c r="D148" i="19"/>
  <c r="J148" i="19" s="1"/>
  <c r="D276" i="19"/>
  <c r="J276" i="19" s="1"/>
  <c r="D74" i="19"/>
  <c r="J74" i="19" s="1"/>
  <c r="E82" i="19"/>
  <c r="K82" i="19" s="1"/>
  <c r="E122" i="19"/>
  <c r="K122" i="19" s="1"/>
  <c r="E134" i="19"/>
  <c r="K134" i="19" s="1"/>
  <c r="E142" i="19"/>
  <c r="K142" i="19" s="1"/>
  <c r="D202" i="19"/>
  <c r="J202" i="19" s="1"/>
  <c r="E210" i="19"/>
  <c r="K210" i="19" s="1"/>
  <c r="E250" i="19"/>
  <c r="K250" i="19" s="1"/>
  <c r="E262" i="19"/>
  <c r="K262" i="19" s="1"/>
  <c r="E270" i="19"/>
  <c r="K270" i="19" s="1"/>
  <c r="D330" i="19"/>
  <c r="J330" i="19" s="1"/>
  <c r="E338" i="19"/>
  <c r="K338" i="19" s="1"/>
  <c r="D31" i="19"/>
  <c r="J31" i="19" s="1"/>
  <c r="E47" i="19"/>
  <c r="K47" i="19" s="1"/>
  <c r="D67" i="19"/>
  <c r="J67" i="19" s="1"/>
  <c r="E91" i="19"/>
  <c r="K91" i="19" s="1"/>
  <c r="E99" i="19"/>
  <c r="K99" i="19" s="1"/>
  <c r="E159" i="19"/>
  <c r="K159" i="19" s="1"/>
  <c r="E175" i="19"/>
  <c r="K175" i="19" s="1"/>
  <c r="D195" i="19"/>
  <c r="J195" i="19" s="1"/>
  <c r="E219" i="19"/>
  <c r="K219" i="19" s="1"/>
  <c r="D227" i="19"/>
  <c r="J227" i="19" s="1"/>
  <c r="D287" i="19"/>
  <c r="J287" i="19" s="1"/>
  <c r="E303" i="19"/>
  <c r="K303" i="19" s="1"/>
  <c r="E323" i="19"/>
  <c r="K323" i="19" s="1"/>
  <c r="D347" i="19"/>
  <c r="J347" i="19" s="1"/>
  <c r="D109" i="19"/>
  <c r="J109" i="19" s="1"/>
  <c r="E109" i="19"/>
  <c r="K109" i="19" s="1"/>
  <c r="D325" i="19"/>
  <c r="J325" i="19" s="1"/>
  <c r="E325" i="19"/>
  <c r="K325" i="19" s="1"/>
  <c r="E36" i="19"/>
  <c r="K36" i="19" s="1"/>
  <c r="D36" i="19"/>
  <c r="J36" i="19" s="1"/>
  <c r="E292" i="19"/>
  <c r="K292" i="19" s="1"/>
  <c r="D292" i="19"/>
  <c r="J292" i="19" s="1"/>
  <c r="D222" i="19"/>
  <c r="J222" i="19" s="1"/>
  <c r="E222" i="19"/>
  <c r="K222" i="19" s="1"/>
  <c r="D350" i="19"/>
  <c r="J350" i="19" s="1"/>
  <c r="E350" i="19"/>
  <c r="K350" i="19" s="1"/>
  <c r="D17" i="19"/>
  <c r="J17" i="19" s="1"/>
  <c r="E17" i="19"/>
  <c r="K17" i="19" s="1"/>
  <c r="D45" i="19"/>
  <c r="J45" i="19" s="1"/>
  <c r="E45" i="19"/>
  <c r="K45" i="19" s="1"/>
  <c r="D101" i="19"/>
  <c r="J101" i="19" s="1"/>
  <c r="D113" i="19"/>
  <c r="J113" i="19" s="1"/>
  <c r="E113" i="19"/>
  <c r="K113" i="19" s="1"/>
  <c r="E121" i="19"/>
  <c r="K121" i="19" s="1"/>
  <c r="D121" i="19"/>
  <c r="J121" i="19" s="1"/>
  <c r="E153" i="19"/>
  <c r="K153" i="19" s="1"/>
  <c r="D153" i="19"/>
  <c r="J153" i="19" s="1"/>
  <c r="E281" i="19"/>
  <c r="K281" i="19" s="1"/>
  <c r="D281" i="19"/>
  <c r="J281" i="19" s="1"/>
  <c r="D341" i="19"/>
  <c r="J341" i="19" s="1"/>
  <c r="E341" i="19"/>
  <c r="K341" i="19" s="1"/>
  <c r="D126" i="19"/>
  <c r="J126" i="19" s="1"/>
  <c r="E126" i="19"/>
  <c r="K126" i="19" s="1"/>
  <c r="D254" i="19"/>
  <c r="J254" i="19" s="1"/>
  <c r="E254" i="19"/>
  <c r="K254" i="19" s="1"/>
  <c r="E51" i="19"/>
  <c r="K51" i="19" s="1"/>
  <c r="D51" i="19"/>
  <c r="J51" i="19" s="1"/>
  <c r="D209" i="19"/>
  <c r="J209" i="19" s="1"/>
  <c r="E209" i="19"/>
  <c r="K209" i="19" s="1"/>
  <c r="D237" i="19"/>
  <c r="J237" i="19" s="1"/>
  <c r="E237" i="19"/>
  <c r="K237" i="19" s="1"/>
  <c r="E79" i="19"/>
  <c r="K79" i="19" s="1"/>
  <c r="D79" i="19"/>
  <c r="J79" i="19" s="1"/>
  <c r="D49" i="19"/>
  <c r="J49" i="19" s="1"/>
  <c r="E49" i="19"/>
  <c r="K49" i="19" s="1"/>
  <c r="E57" i="19"/>
  <c r="K57" i="19" s="1"/>
  <c r="D57" i="19"/>
  <c r="J57" i="19" s="1"/>
  <c r="D133" i="19"/>
  <c r="J133" i="19" s="1"/>
  <c r="E133" i="19"/>
  <c r="K133" i="19" s="1"/>
  <c r="D145" i="19"/>
  <c r="J145" i="19" s="1"/>
  <c r="E145" i="19"/>
  <c r="K145" i="19" s="1"/>
  <c r="D173" i="19"/>
  <c r="J173" i="19" s="1"/>
  <c r="E173" i="19"/>
  <c r="K173" i="19" s="1"/>
  <c r="D261" i="19"/>
  <c r="J261" i="19" s="1"/>
  <c r="E261" i="19"/>
  <c r="K261" i="19" s="1"/>
  <c r="D273" i="19"/>
  <c r="J273" i="19" s="1"/>
  <c r="E273" i="19"/>
  <c r="K273" i="19" s="1"/>
  <c r="D301" i="19"/>
  <c r="J301" i="19" s="1"/>
  <c r="E301" i="19"/>
  <c r="K301" i="19" s="1"/>
  <c r="E100" i="19"/>
  <c r="K100" i="19" s="1"/>
  <c r="D100" i="19"/>
  <c r="J100" i="19" s="1"/>
  <c r="E228" i="19"/>
  <c r="K228" i="19" s="1"/>
  <c r="D228" i="19"/>
  <c r="J228" i="19" s="1"/>
  <c r="D364" i="19"/>
  <c r="J364" i="19" s="1"/>
  <c r="E364" i="19"/>
  <c r="K364" i="19" s="1"/>
  <c r="D158" i="19"/>
  <c r="J158" i="19" s="1"/>
  <c r="E158" i="19"/>
  <c r="K158" i="19" s="1"/>
  <c r="D286" i="19"/>
  <c r="J286" i="19" s="1"/>
  <c r="E286" i="19"/>
  <c r="K286" i="19" s="1"/>
  <c r="E25" i="19"/>
  <c r="K25" i="19" s="1"/>
  <c r="D25" i="19"/>
  <c r="J25" i="19" s="1"/>
  <c r="D81" i="19"/>
  <c r="J81" i="19" s="1"/>
  <c r="E81" i="19"/>
  <c r="K81" i="19" s="1"/>
  <c r="D197" i="19"/>
  <c r="J197" i="19" s="1"/>
  <c r="E197" i="19"/>
  <c r="K197" i="19" s="1"/>
  <c r="E164" i="19"/>
  <c r="K164" i="19" s="1"/>
  <c r="D164" i="19"/>
  <c r="J164" i="19" s="1"/>
  <c r="D94" i="19"/>
  <c r="J94" i="19" s="1"/>
  <c r="E94" i="19"/>
  <c r="K94" i="19" s="1"/>
  <c r="D77" i="19"/>
  <c r="J77" i="19" s="1"/>
  <c r="E77" i="19"/>
  <c r="K77" i="19" s="1"/>
  <c r="E89" i="19"/>
  <c r="K89" i="19" s="1"/>
  <c r="D89" i="19"/>
  <c r="J89" i="19" s="1"/>
  <c r="E217" i="19"/>
  <c r="K217" i="19" s="1"/>
  <c r="D217" i="19"/>
  <c r="J217" i="19" s="1"/>
  <c r="E58" i="19"/>
  <c r="K58" i="19" s="1"/>
  <c r="D58" i="19"/>
  <c r="J58" i="19" s="1"/>
  <c r="D190" i="19"/>
  <c r="J190" i="19" s="1"/>
  <c r="E190" i="19"/>
  <c r="K190" i="19" s="1"/>
  <c r="D318" i="19"/>
  <c r="J318" i="19" s="1"/>
  <c r="E318" i="19"/>
  <c r="K318" i="19" s="1"/>
  <c r="E59" i="19"/>
  <c r="K59" i="19" s="1"/>
  <c r="D59" i="19"/>
  <c r="J59" i="19" s="1"/>
  <c r="E141" i="19"/>
  <c r="K141" i="19" s="1"/>
  <c r="E177" i="19"/>
  <c r="K177" i="19" s="1"/>
  <c r="E205" i="19"/>
  <c r="K205" i="19" s="1"/>
  <c r="E241" i="19"/>
  <c r="K241" i="19" s="1"/>
  <c r="E269" i="19"/>
  <c r="K269" i="19" s="1"/>
  <c r="E305" i="19"/>
  <c r="K305" i="19" s="1"/>
  <c r="E333" i="19"/>
  <c r="K333" i="19" s="1"/>
  <c r="D18" i="19"/>
  <c r="J18" i="19" s="1"/>
  <c r="D68" i="19"/>
  <c r="J68" i="19" s="1"/>
  <c r="D132" i="19"/>
  <c r="J132" i="19" s="1"/>
  <c r="D196" i="19"/>
  <c r="J196" i="19" s="1"/>
  <c r="D260" i="19"/>
  <c r="J260" i="19" s="1"/>
  <c r="D324" i="19"/>
  <c r="J324" i="19" s="1"/>
  <c r="D368" i="19"/>
  <c r="J368" i="19" s="1"/>
  <c r="D354" i="19"/>
  <c r="J354" i="19" s="1"/>
  <c r="D19" i="19"/>
  <c r="J19" i="19" s="1"/>
  <c r="D83" i="19"/>
  <c r="J83" i="19" s="1"/>
  <c r="E147" i="19"/>
  <c r="K147" i="19" s="1"/>
  <c r="E211" i="19"/>
  <c r="K211" i="19" s="1"/>
  <c r="D275" i="19"/>
  <c r="J275" i="19" s="1"/>
  <c r="D339" i="19"/>
  <c r="J339" i="19" s="1"/>
  <c r="D355" i="19"/>
  <c r="J355" i="19" s="1"/>
  <c r="E363" i="19"/>
  <c r="K363" i="19" s="1"/>
  <c r="E371" i="19"/>
  <c r="K371" i="19" s="1"/>
  <c r="D123" i="19"/>
  <c r="J123" i="19" s="1"/>
  <c r="E143" i="19"/>
  <c r="K143" i="19" s="1"/>
  <c r="D187" i="19"/>
  <c r="J187" i="19" s="1"/>
  <c r="D207" i="19"/>
  <c r="J207" i="19" s="1"/>
  <c r="E251" i="19"/>
  <c r="K251" i="19" s="1"/>
  <c r="E271" i="19"/>
  <c r="K271" i="19" s="1"/>
  <c r="E315" i="19"/>
  <c r="K315" i="19" s="1"/>
  <c r="E335" i="19"/>
  <c r="K335" i="19" s="1"/>
  <c r="D185" i="19"/>
  <c r="J185" i="19" s="1"/>
  <c r="D249" i="19"/>
  <c r="J249" i="19" s="1"/>
  <c r="D313" i="19"/>
  <c r="J313" i="19" s="1"/>
  <c r="D361" i="19"/>
  <c r="J361" i="19" s="1"/>
  <c r="D115" i="19"/>
  <c r="J115" i="19" s="1"/>
  <c r="D179" i="19"/>
  <c r="J179" i="19" s="1"/>
  <c r="D243" i="19"/>
  <c r="J243" i="19" s="1"/>
  <c r="E307" i="19"/>
  <c r="K307" i="19" s="1"/>
  <c r="D351" i="19"/>
  <c r="J351" i="19" s="1"/>
  <c r="E359" i="19"/>
  <c r="K359" i="19" s="1"/>
  <c r="E367" i="19"/>
  <c r="K367" i="19" s="1"/>
  <c r="E32" i="19"/>
  <c r="K32" i="19" s="1"/>
  <c r="E272" i="19"/>
  <c r="K272" i="19" s="1"/>
  <c r="D337" i="19"/>
  <c r="J337" i="19" s="1"/>
  <c r="E24" i="19"/>
  <c r="K24" i="19" s="1"/>
  <c r="D48" i="19"/>
  <c r="J48" i="19" s="1"/>
  <c r="D64" i="19"/>
  <c r="J64" i="19" s="1"/>
  <c r="E76" i="19"/>
  <c r="K76" i="19" s="1"/>
  <c r="E92" i="19"/>
  <c r="K92" i="19" s="1"/>
  <c r="E104" i="19"/>
  <c r="K104" i="19" s="1"/>
  <c r="E120" i="19"/>
  <c r="K120" i="19" s="1"/>
  <c r="D144" i="19"/>
  <c r="J144" i="19" s="1"/>
  <c r="E156" i="19"/>
  <c r="K156" i="19" s="1"/>
  <c r="E168" i="19"/>
  <c r="K168" i="19" s="1"/>
  <c r="E184" i="19"/>
  <c r="K184" i="19" s="1"/>
  <c r="E200" i="19"/>
  <c r="K200" i="19" s="1"/>
  <c r="D208" i="19"/>
  <c r="J208" i="19" s="1"/>
  <c r="E220" i="19"/>
  <c r="K220" i="19" s="1"/>
  <c r="E232" i="19"/>
  <c r="K232" i="19" s="1"/>
  <c r="D240" i="19"/>
  <c r="J240" i="19" s="1"/>
  <c r="E252" i="19"/>
  <c r="K252" i="19" s="1"/>
  <c r="E268" i="19"/>
  <c r="K268" i="19" s="1"/>
  <c r="E280" i="19"/>
  <c r="K280" i="19" s="1"/>
  <c r="D288" i="19"/>
  <c r="J288" i="19" s="1"/>
  <c r="D304" i="19"/>
  <c r="J304" i="19" s="1"/>
  <c r="E316" i="19"/>
  <c r="K316" i="19" s="1"/>
  <c r="E328" i="19"/>
  <c r="K328" i="19" s="1"/>
  <c r="D336" i="19"/>
  <c r="J336" i="19" s="1"/>
  <c r="E348" i="19"/>
  <c r="K348" i="19" s="1"/>
  <c r="D352" i="19"/>
  <c r="J352" i="19" s="1"/>
  <c r="E66" i="19"/>
  <c r="K66" i="19" s="1"/>
  <c r="E98" i="19"/>
  <c r="K98" i="19" s="1"/>
  <c r="E194" i="19"/>
  <c r="K194" i="19" s="1"/>
  <c r="E226" i="19"/>
  <c r="K226" i="19" s="1"/>
  <c r="E258" i="19"/>
  <c r="K258" i="19" s="1"/>
  <c r="E290" i="19"/>
  <c r="K290" i="19" s="1"/>
  <c r="E322" i="19"/>
  <c r="K322" i="19" s="1"/>
  <c r="E366" i="19"/>
  <c r="K366" i="19" s="1"/>
  <c r="E15" i="19"/>
  <c r="K15" i="19" s="1"/>
  <c r="D23" i="19"/>
  <c r="J23" i="19" s="1"/>
  <c r="D39" i="19"/>
  <c r="J39" i="19" s="1"/>
  <c r="E55" i="19"/>
  <c r="K55" i="19" s="1"/>
  <c r="E71" i="19"/>
  <c r="K71" i="19" s="1"/>
  <c r="E87" i="19"/>
  <c r="K87" i="19" s="1"/>
  <c r="D103" i="19"/>
  <c r="J103" i="19" s="1"/>
  <c r="E119" i="19"/>
  <c r="K119" i="19" s="1"/>
  <c r="E135" i="19"/>
  <c r="K135" i="19" s="1"/>
  <c r="E151" i="19"/>
  <c r="K151" i="19" s="1"/>
  <c r="D167" i="19"/>
  <c r="J167" i="19" s="1"/>
  <c r="D183" i="19"/>
  <c r="J183" i="19" s="1"/>
  <c r="E199" i="19"/>
  <c r="K199" i="19" s="1"/>
  <c r="E215" i="19"/>
  <c r="K215" i="19" s="1"/>
  <c r="D231" i="19"/>
  <c r="J231" i="19" s="1"/>
  <c r="E247" i="19"/>
  <c r="K247" i="19" s="1"/>
  <c r="E263" i="19"/>
  <c r="K263" i="19" s="1"/>
  <c r="D279" i="19"/>
  <c r="J279" i="19" s="1"/>
  <c r="E295" i="19"/>
  <c r="K295" i="19" s="1"/>
  <c r="E311" i="19"/>
  <c r="K311" i="19" s="1"/>
  <c r="E327" i="19"/>
  <c r="K327" i="19" s="1"/>
  <c r="E343" i="19"/>
  <c r="K343" i="19" s="1"/>
  <c r="E353" i="19"/>
  <c r="K353" i="19" s="1"/>
  <c r="E369" i="19"/>
  <c r="K369" i="19" s="1"/>
  <c r="E16" i="19"/>
  <c r="K16" i="19" s="1"/>
  <c r="E80" i="19"/>
  <c r="K80" i="19" s="1"/>
  <c r="E96" i="19"/>
  <c r="K96" i="19" s="1"/>
  <c r="E112" i="19"/>
  <c r="K112" i="19" s="1"/>
  <c r="E128" i="19"/>
  <c r="K128" i="19" s="1"/>
  <c r="E160" i="19"/>
  <c r="K160" i="19" s="1"/>
  <c r="E176" i="19"/>
  <c r="K176" i="19" s="1"/>
  <c r="E192" i="19"/>
  <c r="K192" i="19" s="1"/>
  <c r="E224" i="19"/>
  <c r="K224" i="19" s="1"/>
  <c r="E256" i="19"/>
  <c r="K256" i="19" s="1"/>
  <c r="E320" i="19"/>
  <c r="K320" i="19" s="1"/>
  <c r="D356" i="19"/>
  <c r="J356" i="19" s="1"/>
  <c r="D372" i="19"/>
  <c r="J372" i="19" s="1"/>
  <c r="E349" i="19"/>
  <c r="K349" i="19" s="1"/>
  <c r="E26" i="19"/>
  <c r="K26" i="19" s="1"/>
  <c r="E28" i="19"/>
  <c r="K28" i="19" s="1"/>
  <c r="E40" i="19"/>
  <c r="K40" i="19" s="1"/>
  <c r="E44" i="19"/>
  <c r="K44" i="19" s="1"/>
  <c r="E56" i="19"/>
  <c r="K56" i="19" s="1"/>
  <c r="E60" i="19"/>
  <c r="K60" i="19" s="1"/>
  <c r="E72" i="19"/>
  <c r="K72" i="19" s="1"/>
  <c r="E88" i="19"/>
  <c r="K88" i="19" s="1"/>
  <c r="E108" i="19"/>
  <c r="K108" i="19" s="1"/>
  <c r="E124" i="19"/>
  <c r="K124" i="19" s="1"/>
  <c r="E136" i="19"/>
  <c r="K136" i="19" s="1"/>
  <c r="E140" i="19"/>
  <c r="K140" i="19" s="1"/>
  <c r="E152" i="19"/>
  <c r="K152" i="19" s="1"/>
  <c r="E172" i="19"/>
  <c r="K172" i="19" s="1"/>
  <c r="E188" i="19"/>
  <c r="K188" i="19" s="1"/>
  <c r="E204" i="19"/>
  <c r="K204" i="19" s="1"/>
  <c r="E216" i="19"/>
  <c r="K216" i="19" s="1"/>
  <c r="E236" i="19"/>
  <c r="K236" i="19" s="1"/>
  <c r="E248" i="19"/>
  <c r="K248" i="19" s="1"/>
  <c r="E264" i="19"/>
  <c r="K264" i="19" s="1"/>
  <c r="E284" i="19"/>
  <c r="K284" i="19" s="1"/>
  <c r="E296" i="19"/>
  <c r="K296" i="19" s="1"/>
  <c r="E300" i="19"/>
  <c r="K300" i="19" s="1"/>
  <c r="E312" i="19"/>
  <c r="K312" i="19" s="1"/>
  <c r="E332" i="19"/>
  <c r="K332" i="19" s="1"/>
  <c r="E344" i="19"/>
  <c r="K344" i="19" s="1"/>
  <c r="E34" i="19"/>
  <c r="K34" i="19" s="1"/>
  <c r="E130" i="19"/>
  <c r="K130" i="19" s="1"/>
  <c r="E162" i="19"/>
  <c r="K162" i="19" s="1"/>
  <c r="E86" i="19"/>
  <c r="K86" i="19" s="1"/>
  <c r="E118" i="19"/>
  <c r="K118" i="19" s="1"/>
  <c r="E150" i="19"/>
  <c r="K150" i="19" s="1"/>
  <c r="E182" i="19"/>
  <c r="K182" i="19" s="1"/>
  <c r="E214" i="19"/>
  <c r="K214" i="19" s="1"/>
  <c r="E246" i="19"/>
  <c r="K246" i="19" s="1"/>
  <c r="E278" i="19"/>
  <c r="K278" i="19" s="1"/>
  <c r="E310" i="19"/>
  <c r="K310" i="19" s="1"/>
  <c r="E342" i="19"/>
  <c r="K342" i="19" s="1"/>
  <c r="C75" i="2"/>
  <c r="G200" i="7"/>
  <c r="H200" i="7" s="1"/>
  <c r="G16" i="5"/>
  <c r="H16" i="5" s="1"/>
  <c r="G22" i="5"/>
  <c r="H22" i="5" s="1"/>
  <c r="G28" i="5"/>
  <c r="H28" i="5" s="1"/>
  <c r="G34" i="5"/>
  <c r="H34" i="5" s="1"/>
  <c r="G40" i="5"/>
  <c r="H40" i="5" s="1"/>
  <c r="G46" i="5"/>
  <c r="H46" i="5" s="1"/>
  <c r="G52" i="5"/>
  <c r="H52" i="5" s="1"/>
  <c r="G58" i="5"/>
  <c r="H58" i="5" s="1"/>
  <c r="G64" i="5"/>
  <c r="H64" i="5" s="1"/>
  <c r="G70" i="5"/>
  <c r="H70" i="5" s="1"/>
  <c r="G76" i="5"/>
  <c r="H76" i="5" s="1"/>
  <c r="G82" i="5"/>
  <c r="H82" i="5" s="1"/>
  <c r="G88" i="5"/>
  <c r="H88" i="5" s="1"/>
  <c r="G94" i="5"/>
  <c r="H94" i="5" s="1"/>
  <c r="F39" i="4"/>
  <c r="I39" i="4" s="1"/>
  <c r="C38" i="20" s="1"/>
  <c r="J379" i="19" l="1"/>
  <c r="K379" i="19"/>
  <c r="G38" i="20"/>
  <c r="H38" i="20"/>
  <c r="G39" i="4"/>
  <c r="J35" i="15"/>
  <c r="I34" i="1" s="1"/>
  <c r="K35" i="15"/>
  <c r="J34" i="1" s="1"/>
  <c r="L35" i="15"/>
  <c r="K34" i="1" s="1"/>
  <c r="M35" i="15"/>
  <c r="I35" i="15" l="1"/>
  <c r="H34" i="1" s="1"/>
  <c r="L34" i="1"/>
  <c r="I328" i="16"/>
  <c r="J328" i="16"/>
  <c r="K328" i="16"/>
  <c r="L328" i="16"/>
  <c r="M328" i="16"/>
  <c r="C74" i="2" l="1"/>
  <c r="G199" i="7" l="1"/>
  <c r="H199" i="7" s="1"/>
  <c r="G21" i="5"/>
  <c r="H21" i="5" s="1"/>
  <c r="G27" i="5"/>
  <c r="H27" i="5" s="1"/>
  <c r="G33" i="5"/>
  <c r="H33" i="5" s="1"/>
  <c r="G39" i="5"/>
  <c r="H39" i="5" s="1"/>
  <c r="G45" i="5"/>
  <c r="H45" i="5" s="1"/>
  <c r="G51" i="5"/>
  <c r="H51" i="5" s="1"/>
  <c r="G57" i="5"/>
  <c r="H57" i="5" s="1"/>
  <c r="G63" i="5"/>
  <c r="H63" i="5" s="1"/>
  <c r="G69" i="5"/>
  <c r="H69" i="5" s="1"/>
  <c r="G75" i="5"/>
  <c r="H75" i="5" s="1"/>
  <c r="G81" i="5"/>
  <c r="H81" i="5" s="1"/>
  <c r="G87" i="5"/>
  <c r="H87" i="5" s="1"/>
  <c r="G93" i="5"/>
  <c r="H93" i="5" s="1"/>
  <c r="G15" i="5"/>
  <c r="H15" i="5" s="1"/>
  <c r="F38" i="4"/>
  <c r="G38" i="4" l="1"/>
  <c r="I38" i="4"/>
  <c r="C37" i="20" s="1"/>
  <c r="J34" i="15"/>
  <c r="I33" i="1" s="1"/>
  <c r="K34" i="15"/>
  <c r="J33" i="1" s="1"/>
  <c r="L34" i="15"/>
  <c r="K33" i="1" s="1"/>
  <c r="M34" i="15"/>
  <c r="G37" i="20" l="1"/>
  <c r="H37" i="20"/>
  <c r="I34" i="15"/>
  <c r="H33" i="1" s="1"/>
  <c r="L33" i="1"/>
  <c r="I327" i="16"/>
  <c r="J327" i="16"/>
  <c r="K327" i="16"/>
  <c r="L327" i="16"/>
  <c r="M327" i="16"/>
  <c r="C71" i="9" l="1"/>
  <c r="C72" i="9"/>
  <c r="I319" i="16" l="1"/>
  <c r="J319" i="16"/>
  <c r="K319" i="16"/>
  <c r="L319" i="16"/>
  <c r="M319" i="16"/>
  <c r="I320" i="16"/>
  <c r="J320" i="16"/>
  <c r="K320" i="16"/>
  <c r="L320" i="16"/>
  <c r="M320" i="16"/>
  <c r="I321" i="16"/>
  <c r="J321" i="16"/>
  <c r="K321" i="16"/>
  <c r="L321" i="16"/>
  <c r="M321" i="16"/>
  <c r="I322" i="16"/>
  <c r="J322" i="16"/>
  <c r="K322" i="16"/>
  <c r="L322" i="16"/>
  <c r="M322" i="16"/>
  <c r="I323" i="16"/>
  <c r="J323" i="16"/>
  <c r="K323" i="16"/>
  <c r="L323" i="16"/>
  <c r="M323" i="16"/>
  <c r="I324" i="16"/>
  <c r="J324" i="16"/>
  <c r="K324" i="16"/>
  <c r="L324" i="16"/>
  <c r="M324" i="16"/>
  <c r="I325" i="16"/>
  <c r="J325" i="16"/>
  <c r="K325" i="16"/>
  <c r="L325" i="16"/>
  <c r="M325" i="16"/>
  <c r="I326" i="16"/>
  <c r="J326" i="16"/>
  <c r="K326" i="16"/>
  <c r="L326" i="16"/>
  <c r="M326" i="16"/>
  <c r="G198" i="7" l="1"/>
  <c r="H198" i="7" s="1"/>
  <c r="G92" i="5"/>
  <c r="H92" i="5" s="1"/>
  <c r="G86" i="5"/>
  <c r="H86" i="5" s="1"/>
  <c r="G80" i="5"/>
  <c r="H80" i="5" s="1"/>
  <c r="G74" i="5"/>
  <c r="H74" i="5" s="1"/>
  <c r="G68" i="5"/>
  <c r="H68" i="5" s="1"/>
  <c r="G62" i="5"/>
  <c r="H62" i="5" s="1"/>
  <c r="G56" i="5"/>
  <c r="H56" i="5" s="1"/>
  <c r="G50" i="5"/>
  <c r="H50" i="5" s="1"/>
  <c r="G44" i="5"/>
  <c r="H44" i="5" s="1"/>
  <c r="G38" i="5"/>
  <c r="H38" i="5" s="1"/>
  <c r="G32" i="5"/>
  <c r="H32" i="5" s="1"/>
  <c r="G26" i="5"/>
  <c r="H26" i="5" s="1"/>
  <c r="G20" i="5"/>
  <c r="H20" i="5" s="1"/>
  <c r="G14" i="5"/>
  <c r="H14" i="5" s="1"/>
  <c r="F37" i="4"/>
  <c r="G37" i="4" l="1"/>
  <c r="I37" i="4"/>
  <c r="C36" i="20" s="1"/>
  <c r="C73" i="2"/>
  <c r="G36" i="20" l="1"/>
  <c r="H36" i="20"/>
  <c r="J9" i="15"/>
  <c r="I8" i="1" s="1"/>
  <c r="K9" i="15"/>
  <c r="J8" i="1" s="1"/>
  <c r="L9" i="15"/>
  <c r="K8" i="1" s="1"/>
  <c r="M9" i="15"/>
  <c r="J10" i="15"/>
  <c r="I9" i="1" s="1"/>
  <c r="K10" i="15"/>
  <c r="J9" i="1" s="1"/>
  <c r="L10" i="15"/>
  <c r="K9" i="1" s="1"/>
  <c r="M10" i="15"/>
  <c r="J11" i="15"/>
  <c r="I10" i="1" s="1"/>
  <c r="K11" i="15"/>
  <c r="J10" i="1" s="1"/>
  <c r="L11" i="15"/>
  <c r="K10" i="1" s="1"/>
  <c r="M11" i="15"/>
  <c r="J12" i="15"/>
  <c r="I11" i="1" s="1"/>
  <c r="K12" i="15"/>
  <c r="J11" i="1" s="1"/>
  <c r="L12" i="15"/>
  <c r="K11" i="1" s="1"/>
  <c r="M12" i="15"/>
  <c r="J13" i="15"/>
  <c r="I12" i="1" s="1"/>
  <c r="K13" i="15"/>
  <c r="J12" i="1" s="1"/>
  <c r="L13" i="15"/>
  <c r="K12" i="1" s="1"/>
  <c r="M13" i="15"/>
  <c r="J14" i="15"/>
  <c r="I13" i="1" s="1"/>
  <c r="K14" i="15"/>
  <c r="J13" i="1" s="1"/>
  <c r="L14" i="15"/>
  <c r="K13" i="1" s="1"/>
  <c r="M14" i="15"/>
  <c r="J15" i="15"/>
  <c r="I14" i="1" s="1"/>
  <c r="K15" i="15"/>
  <c r="J14" i="1" s="1"/>
  <c r="L15" i="15"/>
  <c r="K14" i="1" s="1"/>
  <c r="M15" i="15"/>
  <c r="J16" i="15"/>
  <c r="I15" i="1" s="1"/>
  <c r="K16" i="15"/>
  <c r="J15" i="1" s="1"/>
  <c r="L16" i="15"/>
  <c r="K15" i="1" s="1"/>
  <c r="M16" i="15"/>
  <c r="J17" i="15"/>
  <c r="I16" i="1" s="1"/>
  <c r="K17" i="15"/>
  <c r="J16" i="1" s="1"/>
  <c r="L17" i="15"/>
  <c r="K16" i="1" s="1"/>
  <c r="M17" i="15"/>
  <c r="J18" i="15"/>
  <c r="I17" i="1" s="1"/>
  <c r="K18" i="15"/>
  <c r="J17" i="1" s="1"/>
  <c r="L18" i="15"/>
  <c r="K17" i="1" s="1"/>
  <c r="M18" i="15"/>
  <c r="J19" i="15"/>
  <c r="I18" i="1" s="1"/>
  <c r="K19" i="15"/>
  <c r="J18" i="1" s="1"/>
  <c r="L19" i="15"/>
  <c r="K18" i="1" s="1"/>
  <c r="M19" i="15"/>
  <c r="J20" i="15"/>
  <c r="I19" i="1" s="1"/>
  <c r="K20" i="15"/>
  <c r="J19" i="1" s="1"/>
  <c r="L20" i="15"/>
  <c r="K19" i="1" s="1"/>
  <c r="M20" i="15"/>
  <c r="J21" i="15"/>
  <c r="I20" i="1" s="1"/>
  <c r="K21" i="15"/>
  <c r="J20" i="1" s="1"/>
  <c r="L21" i="15"/>
  <c r="K20" i="1" s="1"/>
  <c r="M21" i="15"/>
  <c r="J22" i="15"/>
  <c r="I21" i="1" s="1"/>
  <c r="K22" i="15"/>
  <c r="J21" i="1" s="1"/>
  <c r="L22" i="15"/>
  <c r="K21" i="1" s="1"/>
  <c r="M22" i="15"/>
  <c r="J23" i="15"/>
  <c r="I22" i="1" s="1"/>
  <c r="K23" i="15"/>
  <c r="J22" i="1" s="1"/>
  <c r="L23" i="15"/>
  <c r="K22" i="1" s="1"/>
  <c r="M23" i="15"/>
  <c r="J24" i="15"/>
  <c r="I23" i="1" s="1"/>
  <c r="K24" i="15"/>
  <c r="J23" i="1" s="1"/>
  <c r="L24" i="15"/>
  <c r="K23" i="1" s="1"/>
  <c r="M24" i="15"/>
  <c r="J25" i="15"/>
  <c r="I24" i="1" s="1"/>
  <c r="K25" i="15"/>
  <c r="J24" i="1" s="1"/>
  <c r="L25" i="15"/>
  <c r="K24" i="1" s="1"/>
  <c r="M25" i="15"/>
  <c r="J26" i="15"/>
  <c r="I25" i="1" s="1"/>
  <c r="K26" i="15"/>
  <c r="J25" i="1" s="1"/>
  <c r="L26" i="15"/>
  <c r="K25" i="1" s="1"/>
  <c r="M26" i="15"/>
  <c r="J27" i="15"/>
  <c r="I26" i="1" s="1"/>
  <c r="K27" i="15"/>
  <c r="J26" i="1" s="1"/>
  <c r="L27" i="15"/>
  <c r="K26" i="1" s="1"/>
  <c r="M27" i="15"/>
  <c r="J28" i="15"/>
  <c r="I27" i="1" s="1"/>
  <c r="K28" i="15"/>
  <c r="J27" i="1" s="1"/>
  <c r="L28" i="15"/>
  <c r="K27" i="1" s="1"/>
  <c r="M28" i="15"/>
  <c r="J29" i="15"/>
  <c r="I28" i="1" s="1"/>
  <c r="K29" i="15"/>
  <c r="J28" i="1" s="1"/>
  <c r="L29" i="15"/>
  <c r="K28" i="1" s="1"/>
  <c r="M29" i="15"/>
  <c r="J30" i="15"/>
  <c r="I29" i="1" s="1"/>
  <c r="K30" i="15"/>
  <c r="J29" i="1" s="1"/>
  <c r="L30" i="15"/>
  <c r="K29" i="1" s="1"/>
  <c r="M30" i="15"/>
  <c r="J31" i="15"/>
  <c r="I30" i="1" s="1"/>
  <c r="K31" i="15"/>
  <c r="J30" i="1" s="1"/>
  <c r="L31" i="15"/>
  <c r="K30" i="1" s="1"/>
  <c r="M31" i="15"/>
  <c r="J32" i="15"/>
  <c r="I31" i="1" s="1"/>
  <c r="K32" i="15"/>
  <c r="J31" i="1" s="1"/>
  <c r="L32" i="15"/>
  <c r="K31" i="1" s="1"/>
  <c r="M32" i="15"/>
  <c r="J33" i="15"/>
  <c r="I32" i="1" s="1"/>
  <c r="K33" i="15"/>
  <c r="J32" i="1" s="1"/>
  <c r="L33" i="15"/>
  <c r="K32" i="1" s="1"/>
  <c r="M33" i="15"/>
  <c r="M8" i="15"/>
  <c r="L7" i="1" s="1"/>
  <c r="L8" i="15"/>
  <c r="K7" i="1" s="1"/>
  <c r="K8" i="15"/>
  <c r="J7" i="1" s="1"/>
  <c r="J8" i="15"/>
  <c r="I7" i="1" s="1"/>
  <c r="I33" i="15" l="1"/>
  <c r="H32" i="1" s="1"/>
  <c r="I32" i="15"/>
  <c r="H31" i="1" s="1"/>
  <c r="I31" i="15"/>
  <c r="H30" i="1" s="1"/>
  <c r="I30" i="15"/>
  <c r="H29" i="1" s="1"/>
  <c r="I29" i="15"/>
  <c r="H28" i="1" s="1"/>
  <c r="I28" i="15"/>
  <c r="H27" i="1" s="1"/>
  <c r="I27" i="15"/>
  <c r="H26" i="1" s="1"/>
  <c r="I26" i="15"/>
  <c r="H25" i="1" s="1"/>
  <c r="I25" i="15"/>
  <c r="H24" i="1" s="1"/>
  <c r="I24" i="15"/>
  <c r="H23" i="1" s="1"/>
  <c r="I23" i="15"/>
  <c r="H22" i="1" s="1"/>
  <c r="I22" i="15"/>
  <c r="H21" i="1" s="1"/>
  <c r="I21" i="15"/>
  <c r="H20" i="1" s="1"/>
  <c r="I20" i="15"/>
  <c r="H19" i="1" s="1"/>
  <c r="I19" i="15"/>
  <c r="H18" i="1" s="1"/>
  <c r="I18" i="15"/>
  <c r="H17" i="1" s="1"/>
  <c r="I17" i="15"/>
  <c r="H16" i="1" s="1"/>
  <c r="I16" i="15"/>
  <c r="H15" i="1" s="1"/>
  <c r="I15" i="15"/>
  <c r="H14" i="1" s="1"/>
  <c r="I14" i="15"/>
  <c r="H13" i="1" s="1"/>
  <c r="I13" i="15"/>
  <c r="H12" i="1" s="1"/>
  <c r="I12" i="15"/>
  <c r="H11" i="1" s="1"/>
  <c r="I11" i="15"/>
  <c r="H10" i="1" s="1"/>
  <c r="I10" i="15"/>
  <c r="H9" i="1" s="1"/>
  <c r="L31" i="1"/>
  <c r="L27" i="1"/>
  <c r="L23" i="1"/>
  <c r="L19" i="1"/>
  <c r="L15" i="1"/>
  <c r="L11" i="1"/>
  <c r="I8" i="15"/>
  <c r="H7" i="1" s="1"/>
  <c r="L30" i="1"/>
  <c r="L26" i="1"/>
  <c r="L22" i="1"/>
  <c r="L18" i="1"/>
  <c r="L14" i="1"/>
  <c r="L10" i="1"/>
  <c r="I9" i="15"/>
  <c r="H8" i="1" s="1"/>
  <c r="L29" i="1"/>
  <c r="L25" i="1"/>
  <c r="L21" i="1"/>
  <c r="L17" i="1"/>
  <c r="L13" i="1"/>
  <c r="L9" i="1"/>
  <c r="L32" i="1"/>
  <c r="L28" i="1"/>
  <c r="L24" i="1"/>
  <c r="L20" i="1"/>
  <c r="L16" i="1"/>
  <c r="L12" i="1"/>
  <c r="L8" i="1"/>
  <c r="C72" i="2"/>
  <c r="F36" i="4" l="1"/>
  <c r="G36" i="4" l="1"/>
  <c r="I36" i="4"/>
  <c r="C35" i="20" s="1"/>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H35" i="20" l="1"/>
  <c r="G35" i="20"/>
  <c r="F12" i="4"/>
  <c r="I12" i="4" s="1"/>
  <c r="G12" i="4"/>
  <c r="F13" i="4"/>
  <c r="F14" i="4"/>
  <c r="F15" i="4"/>
  <c r="F16" i="4"/>
  <c r="I16" i="4" s="1"/>
  <c r="G16" i="4"/>
  <c r="F17" i="4"/>
  <c r="F18" i="4"/>
  <c r="I18" i="4" s="1"/>
  <c r="G18" i="4"/>
  <c r="F19" i="4"/>
  <c r="F20" i="4"/>
  <c r="I20" i="4" s="1"/>
  <c r="F21" i="4"/>
  <c r="F22" i="4"/>
  <c r="F23" i="4"/>
  <c r="F24" i="4"/>
  <c r="I24" i="4" s="1"/>
  <c r="G24" i="4"/>
  <c r="F25" i="4"/>
  <c r="F26" i="4"/>
  <c r="I26" i="4" s="1"/>
  <c r="F27" i="4"/>
  <c r="F28" i="4"/>
  <c r="I28" i="4" s="1"/>
  <c r="G28" i="4"/>
  <c r="F29" i="4"/>
  <c r="F30" i="4"/>
  <c r="I30" i="4" s="1"/>
  <c r="G30" i="4"/>
  <c r="F31" i="4"/>
  <c r="F32" i="4"/>
  <c r="I32" i="4" s="1"/>
  <c r="G32" i="4"/>
  <c r="F33" i="4"/>
  <c r="F34" i="4"/>
  <c r="I34" i="4" s="1"/>
  <c r="C33" i="20" s="1"/>
  <c r="F35" i="4"/>
  <c r="G33" i="20" l="1"/>
  <c r="H33" i="20"/>
  <c r="G17" i="4"/>
  <c r="I17" i="4"/>
  <c r="G25" i="4"/>
  <c r="I25" i="4"/>
  <c r="G22" i="4"/>
  <c r="I22" i="4"/>
  <c r="G19" i="4"/>
  <c r="I19" i="4"/>
  <c r="G13" i="4"/>
  <c r="I13" i="4"/>
  <c r="G31" i="4"/>
  <c r="I31" i="4"/>
  <c r="G33" i="4"/>
  <c r="I33" i="4"/>
  <c r="G27" i="4"/>
  <c r="I27" i="4"/>
  <c r="G21" i="4"/>
  <c r="I21" i="4"/>
  <c r="G23" i="4"/>
  <c r="I23" i="4"/>
  <c r="G14" i="4"/>
  <c r="I14" i="4"/>
  <c r="G35" i="4"/>
  <c r="I35" i="4"/>
  <c r="C34" i="20" s="1"/>
  <c r="G34" i="4"/>
  <c r="G29" i="4"/>
  <c r="I29" i="4"/>
  <c r="G26" i="4"/>
  <c r="G20" i="4"/>
  <c r="G15" i="4"/>
  <c r="I15" i="4"/>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G34" i="20" l="1"/>
  <c r="H34" i="20"/>
</calcChain>
</file>

<file path=xl/sharedStrings.xml><?xml version="1.0" encoding="utf-8"?>
<sst xmlns="http://schemas.openxmlformats.org/spreadsheetml/2006/main" count="2855" uniqueCount="314">
  <si>
    <t>0-64</t>
  </si>
  <si>
    <t>65-74</t>
  </si>
  <si>
    <t>75-84</t>
  </si>
  <si>
    <t>85+</t>
  </si>
  <si>
    <t>All ages</t>
  </si>
  <si>
    <t>1990/91</t>
  </si>
  <si>
    <t>1991/92</t>
  </si>
  <si>
    <t>1992/93</t>
  </si>
  <si>
    <t>1993/94</t>
  </si>
  <si>
    <t>1994/95</t>
  </si>
  <si>
    <t>1995/96</t>
  </si>
  <si>
    <t>1996/97</t>
  </si>
  <si>
    <t>1997/98</t>
  </si>
  <si>
    <t>1998/99</t>
  </si>
  <si>
    <t>1999/2000</t>
  </si>
  <si>
    <t>2000/01</t>
  </si>
  <si>
    <t>2001/02</t>
  </si>
  <si>
    <t>2002/03</t>
  </si>
  <si>
    <t>2003/04</t>
  </si>
  <si>
    <t>2004/05</t>
  </si>
  <si>
    <t>2005/06</t>
  </si>
  <si>
    <t>2006/07</t>
  </si>
  <si>
    <t>2007/08</t>
  </si>
  <si>
    <t>2008/09</t>
  </si>
  <si>
    <t>Footnotes</t>
  </si>
  <si>
    <t>2) Because of the approximate nature of this measure, numbers have been rounded independently to the nearest 10. The sum of the age group figures may, therefore, differ from the 'all ages' total.</t>
  </si>
  <si>
    <t>2010/11</t>
  </si>
  <si>
    <t>2011/12</t>
  </si>
  <si>
    <t>2012/13</t>
  </si>
  <si>
    <t xml:space="preserve">Please note that since the 'fluspotter' and 'SISRS' systems measure activity using different methods and definitions, their results are not directly comparable. </t>
  </si>
  <si>
    <t xml:space="preserve">2009/10 </t>
  </si>
  <si>
    <t>1999/00</t>
  </si>
  <si>
    <t>1989/90</t>
  </si>
  <si>
    <t>1988/89</t>
  </si>
  <si>
    <t>1987/88</t>
  </si>
  <si>
    <t>1986/87</t>
  </si>
  <si>
    <t>1985/86</t>
  </si>
  <si>
    <t>1984/85</t>
  </si>
  <si>
    <t>1983/84</t>
  </si>
  <si>
    <t>1982/83</t>
  </si>
  <si>
    <t>1981/82</t>
  </si>
  <si>
    <t>1980/81</t>
  </si>
  <si>
    <t>1979/80</t>
  </si>
  <si>
    <t>1978/79</t>
  </si>
  <si>
    <t>1977/78</t>
  </si>
  <si>
    <t>1976/77</t>
  </si>
  <si>
    <t>1975/76</t>
  </si>
  <si>
    <t>1974/75</t>
  </si>
  <si>
    <t>1973/74</t>
  </si>
  <si>
    <t>1972/73</t>
  </si>
  <si>
    <t>1971/72</t>
  </si>
  <si>
    <t>1970/71</t>
  </si>
  <si>
    <t>1969/70</t>
  </si>
  <si>
    <t>1968/69</t>
  </si>
  <si>
    <t>1967/68</t>
  </si>
  <si>
    <t>1966/67</t>
  </si>
  <si>
    <t>1965/66</t>
  </si>
  <si>
    <t>1964/65</t>
  </si>
  <si>
    <t>1963/64</t>
  </si>
  <si>
    <t>1962/63</t>
  </si>
  <si>
    <t>1961/62</t>
  </si>
  <si>
    <t>1960/61</t>
  </si>
  <si>
    <t>1959/60</t>
  </si>
  <si>
    <t>1958/59</t>
  </si>
  <si>
    <t>1957/58</t>
  </si>
  <si>
    <t>1956/57</t>
  </si>
  <si>
    <t>1955/56</t>
  </si>
  <si>
    <t>1954/55</t>
  </si>
  <si>
    <t>1953/54</t>
  </si>
  <si>
    <t>1952/53</t>
  </si>
  <si>
    <t>1951/52</t>
  </si>
  <si>
    <t>5-year moving average</t>
  </si>
  <si>
    <t>Additional deaths (Dec-Mar)</t>
  </si>
  <si>
    <t>Year</t>
  </si>
  <si>
    <t>(P) Data for the latest year are provisional.</t>
  </si>
  <si>
    <t>4) The IWM Index has not been calculated when the number of 'additional' winter deaths was negative.</t>
  </si>
  <si>
    <t xml:space="preserve">3) The Increased Winter Mortality (IWM) Index is the (unrounded) number of 'additional' winter deaths divided by the (unrounded) average number of deaths in a four month 'non-winter' period, expressed as a percentage. </t>
  </si>
  <si>
    <t>2) Because of the approximate nature of this measure, numbers have been rounded independently to the nearest 10. The sum of the age group figures may therefore appear to differ from the 'all ages' total.</t>
  </si>
  <si>
    <t>.</t>
  </si>
  <si>
    <t xml:space="preserve">2010/11 </t>
  </si>
  <si>
    <t>Western Isles</t>
  </si>
  <si>
    <t>Tayside</t>
  </si>
  <si>
    <t>Shetland</t>
  </si>
  <si>
    <t>Orkney</t>
  </si>
  <si>
    <t>Lothian</t>
  </si>
  <si>
    <t>Lanarkshire</t>
  </si>
  <si>
    <t>Grampian</t>
  </si>
  <si>
    <t>Forth Valley</t>
  </si>
  <si>
    <t>Fife</t>
  </si>
  <si>
    <t>Borders</t>
  </si>
  <si>
    <t>Scotland</t>
  </si>
  <si>
    <t>Footnote</t>
  </si>
  <si>
    <t>2009/10</t>
  </si>
  <si>
    <t>(rounded)</t>
  </si>
  <si>
    <t>(actual)</t>
  </si>
  <si>
    <t>Preceding      period      (Aug - Nov)</t>
  </si>
  <si>
    <t>Period</t>
  </si>
  <si>
    <t>Number of deaths registered</t>
  </si>
  <si>
    <t>Highland</t>
  </si>
  <si>
    <t>Following      period       (Apr - Jul)</t>
  </si>
  <si>
    <t>West Lothian</t>
  </si>
  <si>
    <t>West Dunbartonshire</t>
  </si>
  <si>
    <t>Stirling</t>
  </si>
  <si>
    <t>South Lanarkshire</t>
  </si>
  <si>
    <t>South Ayrshire</t>
  </si>
  <si>
    <t>Scottish Borders</t>
  </si>
  <si>
    <t>Renfrewshire</t>
  </si>
  <si>
    <t>North Lanarkshire</t>
  </si>
  <si>
    <t>North Ayrshire</t>
  </si>
  <si>
    <t>Moray</t>
  </si>
  <si>
    <t>Midlothian</t>
  </si>
  <si>
    <t>Inverclyde</t>
  </si>
  <si>
    <t>Glasgow</t>
  </si>
  <si>
    <t>Falkirk</t>
  </si>
  <si>
    <t>East Renfrewshire</t>
  </si>
  <si>
    <t>East Lothian</t>
  </si>
  <si>
    <t>East Dunbartonshire</t>
  </si>
  <si>
    <t>East Ayrshire</t>
  </si>
  <si>
    <t>Dundee</t>
  </si>
  <si>
    <t>Clackmannanshire</t>
  </si>
  <si>
    <t>Angus</t>
  </si>
  <si>
    <t>Aberdeenshire</t>
  </si>
  <si>
    <t>Aberdeen City</t>
  </si>
  <si>
    <t>Seas Incr. Mort.</t>
  </si>
  <si>
    <t>Mean winter temp (deg. C.)</t>
  </si>
  <si>
    <t>(a) winters and 'flu seasons' - 1971/72 to 2007/08, inclusive</t>
  </si>
  <si>
    <t>Seas. Incr. Mort</t>
  </si>
  <si>
    <t>Seas. Incr. Mort.</t>
  </si>
  <si>
    <t>2013/14</t>
  </si>
  <si>
    <r>
      <t>Seasonal increase in mortality in the winter</t>
    </r>
    <r>
      <rPr>
        <b/>
        <vertAlign val="superscript"/>
        <sz val="10"/>
        <rFont val="Arial"/>
        <family val="2"/>
      </rPr>
      <t>1</t>
    </r>
  </si>
  <si>
    <t>Seasonal increase in mortality in the winter</t>
  </si>
  <si>
    <t>Local authority</t>
  </si>
  <si>
    <t xml:space="preserve"> </t>
  </si>
  <si>
    <t>Following   period     (Apr - Jul)</t>
  </si>
  <si>
    <t>Winter             (Dec - Mar)</t>
  </si>
  <si>
    <t>Winter    (Dec - Mar)</t>
  </si>
  <si>
    <t>Preceding  period     (Aug - Nov)</t>
  </si>
  <si>
    <t>Winter     (Dec - Mar)</t>
  </si>
  <si>
    <r>
      <t>Mean winter temperature</t>
    </r>
    <r>
      <rPr>
        <b/>
        <vertAlign val="superscript"/>
        <sz val="10"/>
        <rFont val="Arial"/>
        <family val="2"/>
      </rPr>
      <t>2</t>
    </r>
    <r>
      <rPr>
        <b/>
        <sz val="10"/>
        <rFont val="Arial"/>
        <family val="2"/>
      </rPr>
      <t xml:space="preserve"> (deg. C.)</t>
    </r>
  </si>
  <si>
    <t>Notes</t>
  </si>
  <si>
    <t xml:space="preserve"> 'prov.' is provisional.</t>
  </si>
  <si>
    <t xml:space="preserve"> 'Seas. Incr. Mort.' is the seasonal increase in mortality.</t>
  </si>
  <si>
    <r>
      <t>Seasonal increase in mortality in the winter (or seasonal difference)</t>
    </r>
    <r>
      <rPr>
        <b/>
        <vertAlign val="superscript"/>
        <sz val="10"/>
        <rFont val="Arial"/>
        <family val="2"/>
      </rPr>
      <t>1</t>
    </r>
  </si>
  <si>
    <r>
      <t>Indicators of influenza activity</t>
    </r>
    <r>
      <rPr>
        <b/>
        <vertAlign val="superscript"/>
        <sz val="10"/>
        <rFont val="Arial"/>
        <family val="2"/>
      </rPr>
      <t xml:space="preserve">3    </t>
    </r>
    <r>
      <rPr>
        <sz val="10"/>
        <rFont val="Arial"/>
        <family val="2"/>
      </rPr>
      <t>(Index: 2004/05 = 100)</t>
    </r>
  </si>
  <si>
    <r>
      <t xml:space="preserve">Seasonal increase in mortality in the winter </t>
    </r>
    <r>
      <rPr>
        <b/>
        <vertAlign val="superscript"/>
        <sz val="10"/>
        <rFont val="Arial"/>
        <family val="2"/>
      </rPr>
      <t>1, 2</t>
    </r>
  </si>
  <si>
    <r>
      <t>Increased Winter Mortality Index</t>
    </r>
    <r>
      <rPr>
        <b/>
        <vertAlign val="superscript"/>
        <sz val="10"/>
        <rFont val="Arial"/>
        <family val="2"/>
      </rPr>
      <t>3, 4</t>
    </r>
  </si>
  <si>
    <r>
      <t>Seasonal increase in mortality in the winter</t>
    </r>
    <r>
      <rPr>
        <b/>
        <vertAlign val="superscript"/>
        <sz val="10"/>
        <rFont val="Arial"/>
        <family val="2"/>
      </rPr>
      <t>1, 2</t>
    </r>
  </si>
  <si>
    <t>1) The 'Seasonal Increase in Mortality in the Winter' has been defined as the difference between the number of deaths in the four 'winter' months (December - March) and the average of the numbers of deaths in the preceding (August - November) and following (April - July) non-winter four-month periods.</t>
  </si>
  <si>
    <t xml:space="preserve">1) The 'Seasonal Increase in Mortality in the Winter' has been defined as the difference between the number of deaths in the four 'winter' months (December - March) and the average of the numbers of deaths in the preceding (August - November) and following (April - July) non-winter four-month periods. </t>
  </si>
  <si>
    <t>3) Indicators of the numbers of General Practitioner (GP) consultations for influenza-like illness, calculated from figures which were supplied by Health Protection Scotland (HPS).</t>
  </si>
  <si>
    <t>Contents</t>
  </si>
  <si>
    <t>Table 1</t>
  </si>
  <si>
    <t>Table 2</t>
  </si>
  <si>
    <t>Table 3</t>
  </si>
  <si>
    <t>Table 4</t>
  </si>
  <si>
    <t>Table 5</t>
  </si>
  <si>
    <t>Table 6</t>
  </si>
  <si>
    <t>Table 7</t>
  </si>
  <si>
    <t>Figure 1</t>
  </si>
  <si>
    <t>Figure 2</t>
  </si>
  <si>
    <t>Figure 3</t>
  </si>
  <si>
    <t>Seasonal increase per 1,000 population</t>
  </si>
  <si>
    <t>2014/15</t>
  </si>
  <si>
    <t>by age at death</t>
  </si>
  <si>
    <t>Persons</t>
  </si>
  <si>
    <t>All Ages</t>
  </si>
  <si>
    <t>65 - 69</t>
  </si>
  <si>
    <t>70 - 74</t>
  </si>
  <si>
    <t>75 - 79</t>
  </si>
  <si>
    <t>80 - 84</t>
  </si>
  <si>
    <t>85 &amp; over</t>
  </si>
  <si>
    <t xml:space="preserve">2014/15 </t>
  </si>
  <si>
    <t>All causes of death</t>
  </si>
  <si>
    <t>Coronary (ischaemic) Heart Disease (I20-I25)</t>
  </si>
  <si>
    <t>Cerebrovascular disease (I60-I69)</t>
  </si>
  <si>
    <t>Other circulatory system diseases (other I00-I99)</t>
  </si>
  <si>
    <t>Cancer (malignant neoplasms) (C00-C97)</t>
  </si>
  <si>
    <t>Chronic lower respiratory diseases (J40-J47)</t>
  </si>
  <si>
    <t>Other respiratory system diseases (other J00-J99)</t>
  </si>
  <si>
    <t>Certain infectious and parasitic diseases (A00-B99)</t>
  </si>
  <si>
    <t>Endocrine, nutritional and metabolic diseases (E00-E90)</t>
  </si>
  <si>
    <t>Digestive system diseases (K00-K93)</t>
  </si>
  <si>
    <t>Genitourinary system diseases (N00-N99)</t>
  </si>
  <si>
    <t>Accidental falls (W00-W19)</t>
  </si>
  <si>
    <t>Other external causes of death (other V01-Y98)</t>
  </si>
  <si>
    <t>Ill-defined and unknown causes (R95-R99)</t>
  </si>
  <si>
    <t>All other underlying causes of death</t>
  </si>
  <si>
    <t>Table 8</t>
  </si>
  <si>
    <t>Percentage of total seasonal increase</t>
  </si>
  <si>
    <t>1) The 'Seasonal Increase in Mortality in the Winter' has been defined as the difference between the number of deaths in the four 'winter' months (December to March) and the average of the numbers of deaths in the preceding (August to November) and following (April to July) non-winter four-month periods.</t>
  </si>
  <si>
    <r>
      <t>Seasonal increase in mortality</t>
    </r>
    <r>
      <rPr>
        <vertAlign val="superscript"/>
        <sz val="10"/>
        <rFont val="Arial"/>
        <family val="2"/>
      </rPr>
      <t xml:space="preserve"> 1, 2</t>
    </r>
  </si>
  <si>
    <r>
      <t xml:space="preserve">at the mid-year before the winter </t>
    </r>
    <r>
      <rPr>
        <vertAlign val="superscript"/>
        <sz val="10"/>
        <rFont val="Arial"/>
        <family val="2"/>
      </rPr>
      <t>3</t>
    </r>
  </si>
  <si>
    <r>
      <t>Underlying cause of death</t>
    </r>
    <r>
      <rPr>
        <b/>
        <vertAlign val="superscript"/>
        <sz val="10"/>
        <rFont val="Arial"/>
        <family val="2"/>
      </rPr>
      <t>5</t>
    </r>
  </si>
  <si>
    <t>may exceed 100% due to negative 'increases' for some of the other causes</t>
  </si>
  <si>
    <t>3) For example the (rounded) seasonal increase in mortality for those who died aged 85+ in winter 1990/91, expressed per 1,000 population aged 85+ in mid-1990. There is a minor discrepancy between the numerator and the denominator, because they cover slightly different populations. For example, some of the people who died aged 85+ in winter 1990/91, or in the preceding and subsequent four-month non-winter periods, would have been aged only 84 at mid-1990, and so would have been counted in the '75-84 at mid-1990' age-group (rather than in the '85+ at mid-1990' age-group). However, this should not affect greatly the rates per 1,000 population, and so should not alter significantly the main patterns shown by the figures or the conclusions that may be drawn from them.</t>
  </si>
  <si>
    <t>1) The 'Seasonal Increase in Mortality in the Winter' has been defined as the difference between the number of deaths in the four 'winter' months (December - March) and the average of the numbers of deaths in the preceding (August - November) and following (April - July) non-winter four-month periods. A negative figure occurs when there were fewer deaths during the winter period than the average of the two 'non-winter' periods.</t>
  </si>
  <si>
    <t>Refer to the footnotes in Table 2</t>
  </si>
  <si>
    <t xml:space="preserve">2015/16 </t>
  </si>
  <si>
    <t>2015/16</t>
  </si>
  <si>
    <t>Na h-Eileanan Siar</t>
  </si>
  <si>
    <t>Mid-year population estimates: Scotland by quinary age and sex</t>
  </si>
  <si>
    <t>Note</t>
  </si>
  <si>
    <t>5) Showing the relevant codes from the International Statistical Classification of Diseases and Related Health Problems, Tenth Revision (ICD-10).</t>
  </si>
  <si>
    <r>
      <rPr>
        <b/>
        <sz val="8"/>
        <rFont val="Arial"/>
        <family val="2"/>
      </rPr>
      <t>Note</t>
    </r>
    <r>
      <rPr>
        <sz val="8"/>
        <rFont val="Arial"/>
        <family val="2"/>
      </rPr>
      <t xml:space="preserve"> in that period, the maximum 'fluspotter' index value was 3,412 for winter 1971/72 (refer to Table 2)</t>
    </r>
  </si>
  <si>
    <t xml:space="preserve"> 'Fluspotter' (INDEX VALUE)</t>
  </si>
  <si>
    <t>2016/17</t>
  </si>
  <si>
    <t>2016/17.</t>
  </si>
  <si>
    <t>2017/18 prov.</t>
  </si>
  <si>
    <t>NHS Board area</t>
  </si>
  <si>
    <t>City of Edinburgh</t>
  </si>
  <si>
    <t>Changes in the cause of death coding software have caused breaks in the continuity of the figures for some causes of death between (a) 2009/10, 2010/11 and 2011/12, and (b) 2015/16, 2016/17 and 2017/18. More information about this is available from paragraphs 2.8, 4.8 and 4.9.</t>
  </si>
  <si>
    <t xml:space="preserve">5) The statistics for each board's area are based on the boundaries that apply with effect from 1 April 2014. Figures for earlier years show what the numbers would have been had the new boundaries applied in those years (and up to 2012-13 have been revised, where appropriate, from what was published up until Autumn 2013). </t>
  </si>
  <si>
    <t>Index value 'SISRS' season peak</t>
  </si>
  <si>
    <t>Index value 'SISRS' weeks 49 to 13 total</t>
  </si>
  <si>
    <r>
      <rPr>
        <b/>
        <sz val="8"/>
        <rFont val="Arial"/>
        <family val="2"/>
      </rPr>
      <t>Note</t>
    </r>
    <r>
      <rPr>
        <sz val="8"/>
        <rFont val="Arial"/>
        <family val="2"/>
      </rPr>
      <t xml:space="preserve"> in that period, the maximum SISRS 'season peak' index value was 230 for winter 2008/09 (refer to Table 2)</t>
    </r>
  </si>
  <si>
    <r>
      <rPr>
        <b/>
        <sz val="8"/>
        <rFont val="Arial"/>
        <family val="2"/>
      </rPr>
      <t>Note</t>
    </r>
    <r>
      <rPr>
        <sz val="8"/>
        <rFont val="Arial"/>
        <family val="2"/>
      </rPr>
      <t xml:space="preserve"> in that period, the maximum SISRS 'weeks 49 to 13 total' index value was 130 for winter 2006/07 (refer to Table 2)</t>
    </r>
  </si>
  <si>
    <t>SISRS 'season peak'</t>
  </si>
  <si>
    <t>SISRS 'weeks 49 to 13 total'</t>
  </si>
  <si>
    <r>
      <t xml:space="preserve">The </t>
    </r>
    <r>
      <rPr>
        <b/>
        <sz val="8"/>
        <rFont val="Arial"/>
        <family val="2"/>
      </rPr>
      <t>‘fluspotter’</t>
    </r>
    <r>
      <rPr>
        <sz val="8"/>
        <rFont val="Arial"/>
        <family val="2"/>
      </rPr>
      <t xml:space="preserve"> surveillance scheme, which ran from 1971 to 2008, was superseded by the Pandemic Influenza Primary Care Reporting (PIPeR) sentinel scheme, which started in 2004. However, due to a change in the software used by GP practices, it was not possible to use PIPeR for the surveillance of GP consultation rates for influenza-like illnesses (ILI) with effect from winter 2011/12. </t>
    </r>
  </si>
  <si>
    <r>
      <t xml:space="preserve">Since 2009/10 the </t>
    </r>
    <r>
      <rPr>
        <b/>
        <sz val="8"/>
        <rFont val="Arial"/>
        <family val="2"/>
      </rPr>
      <t>Scottish Influenza Surveillance Reporting Scheme (SISRS)</t>
    </r>
    <r>
      <rPr>
        <sz val="8"/>
        <rFont val="Arial"/>
        <family val="2"/>
      </rPr>
      <t xml:space="preserve"> has provided aggregate level data on GP consultation for ILI, based on automated software extracts from 99% of Scottish GP practices. These data are now used for routine surveillance of ILI in Scotland, and data from the PIPeR sentinel scheme have been used retrospectively to calculate comparable historical rates for SISRS for the period 2003/04 to 2008/09. A technical guide providing more details on SISRS data is available from the HPS website on seasonal influenza surveillance.</t>
    </r>
  </si>
  <si>
    <t xml:space="preserve">The first two index values have been calculated from the maximum rate (per 100,000 population) in each flu season.  The third index value has been calculated from the total of the rates for week 49 to week 13, because (broadly speaking) they cover the period from the start of December to the end of March.  For example, the third index value for winter 2003/04 was calculated from the sum of the rates for weeks 49-52 of 2003 and weeks 1-13 of 2004. </t>
  </si>
  <si>
    <t>Ayrshire and Arran</t>
  </si>
  <si>
    <t>Dumfries and Galloway</t>
  </si>
  <si>
    <t>Greater Glasgow and Clyde</t>
  </si>
  <si>
    <t>Argyll and Bute</t>
  </si>
  <si>
    <t>Perth and Kinross</t>
  </si>
  <si>
    <t>Seasonal Increase in Mortality in the Winter and mean winter temperature (deg. C.), Scotland</t>
  </si>
  <si>
    <t>Seasonal Increase in Mortality in the Winter and indicators of influenza activity, Scotland</t>
  </si>
  <si>
    <t>Figure 1: Seasonal Increase in Mortality in the Winter, Scotland, 1951/52 onwards</t>
  </si>
  <si>
    <t>Figure 2: Seasonal Increase in Mortality in the Winter and mean winter temperature (deg. C.), Scotland</t>
  </si>
  <si>
    <t>Figure 3: Seasonal Increase in Mortality in the Winter and indicators of influenza activity, Scotland</t>
  </si>
  <si>
    <t>Figure 3: Seasonal Increase in Mortality in the Winter and indicators of influenza activity, Scotland (data)</t>
  </si>
  <si>
    <t>Date of Death</t>
  </si>
  <si>
    <t>Number of deaths</t>
  </si>
  <si>
    <t>7-day moving average</t>
  </si>
  <si>
    <t>likely range: lower</t>
  </si>
  <si>
    <t>likely range: upper</t>
  </si>
  <si>
    <t>Figure 4: Deaths by day, August 2018 to July 2019, with a 7-day moving average, the likely range of values, and the daily average for each 4-month period</t>
  </si>
  <si>
    <t>to calculate the likely range of values:</t>
  </si>
  <si>
    <t>average for each 4-month period</t>
  </si>
  <si>
    <t>Figure 4: Deaths by day, 1 August 2018 to 31 July 2019, showing the 7-day moving average, the likely range of values around the moving average (if that represents the underlying rate of deaths occurring at that time), and the daily average for each 4-month period</t>
  </si>
  <si>
    <t>1.96 times the standard deviation</t>
  </si>
  <si>
    <t>Seasonal Increase in Mortality in the Winter by age group, Scotland, 1990/91 to 2018/19</t>
  </si>
  <si>
    <t>Seasonal Increase in Mortality in the Winter, mean winter temperature and indicators of the level of influenza activity, Scotland, 1951/52 to 2018/19</t>
  </si>
  <si>
    <t>Seasonal Increase in Mortality in the Winter and Increased Winter Mortality Index, by age-group and NHS Board area of usual residence, 2009/10 to 2018/19</t>
  </si>
  <si>
    <t>Seasonal Increase in Mortality in the Winter - underlying numbers of registrations of deaths, Scotland, 1990/91 to 2018/19</t>
  </si>
  <si>
    <t>Seasonal Increase in Mortality in the Winter - underlying numbers of registrations of deaths, by local authority of usual residence, 2015/16 to 2018/19</t>
  </si>
  <si>
    <t>Seasonal Increase in Mortality in the Winter and Increased Winter Mortality Index, by age-group and underlying cause of death, Scotland, 2008/09 to 2018/19</t>
  </si>
  <si>
    <t>Seasonal Increase in Mortality in the Winter, Scotland, 1951/52 to 2018/19</t>
  </si>
  <si>
    <t>Figure 4</t>
  </si>
  <si>
    <t>Deaths by day, 1 August 2018 to 31 July 2019, showing the 7-day moving average, the likely range of values around the moving average (if that represents the underlying rate of deaths occurring at that time) and the daily average for each 4-month period</t>
  </si>
  <si>
    <t>© Crown Copyright 2019</t>
  </si>
  <si>
    <t>Winter Mortality in Scotland 2018/19</t>
  </si>
  <si>
    <t>Increased Winter Mortality Index</t>
  </si>
  <si>
    <r>
      <t>Increased Winter Mortality Index</t>
    </r>
    <r>
      <rPr>
        <vertAlign val="superscript"/>
        <sz val="10"/>
        <rFont val="Arial"/>
        <family val="2"/>
      </rPr>
      <t>2</t>
    </r>
  </si>
  <si>
    <r>
      <t>Seasonal increase in mortality in the winter             (or seasonal difference)</t>
    </r>
    <r>
      <rPr>
        <b/>
        <vertAlign val="superscript"/>
        <sz val="10"/>
        <rFont val="Arial"/>
        <family val="2"/>
      </rPr>
      <t>1</t>
    </r>
  </si>
  <si>
    <t xml:space="preserve">2017/18 </t>
  </si>
  <si>
    <t>2018/19 provisional</t>
  </si>
  <si>
    <t>© Crown copyright 2019</t>
  </si>
  <si>
    <t>Table 1: Seasonal Increase in Mortality in the Winter by age group, Scotland, 1990/91 to 2018/19</t>
  </si>
  <si>
    <t>Table 2: Seasonal Increase in Mortality in the Winter, mean winter temperature and indicators of the level of influenza activity, Scotland, 1951/52 to 2018/19</t>
  </si>
  <si>
    <t>2017/18</t>
  </si>
  <si>
    <t>2018/19 prov.</t>
  </si>
  <si>
    <r>
      <t>Table 3: Seasonal Increase in Mortality in the Winter</t>
    </r>
    <r>
      <rPr>
        <b/>
        <vertAlign val="superscript"/>
        <sz val="12"/>
        <rFont val="Arial"/>
        <family val="2"/>
      </rPr>
      <t>1, 2</t>
    </r>
    <r>
      <rPr>
        <b/>
        <sz val="12"/>
        <rFont val="Arial"/>
        <family val="2"/>
      </rPr>
      <t xml:space="preserve"> and Increased Winter Mortality Index</t>
    </r>
    <r>
      <rPr>
        <b/>
        <vertAlign val="superscript"/>
        <sz val="12"/>
        <rFont val="Arial"/>
        <family val="2"/>
      </rPr>
      <t>3, 4</t>
    </r>
    <r>
      <rPr>
        <b/>
        <sz val="12"/>
        <rFont val="Arial"/>
        <family val="2"/>
      </rPr>
      <t>, by age-group and NHS Board</t>
    </r>
    <r>
      <rPr>
        <b/>
        <vertAlign val="superscript"/>
        <sz val="12"/>
        <rFont val="Arial"/>
        <family val="2"/>
      </rPr>
      <t>5</t>
    </r>
    <r>
      <rPr>
        <b/>
        <sz val="12"/>
        <rFont val="Arial"/>
        <family val="2"/>
      </rPr>
      <t xml:space="preserve"> area of usual residence, 2009/10 to 2018/19</t>
    </r>
  </si>
  <si>
    <t>2018/19 (P)</t>
  </si>
  <si>
    <t>Table 4: Seasonal Increase in Mortality in the Winter - underlying numbers of registrations of deaths and Increased Winter Mortality Index, Scotland, 1990/91 to 2018/19</t>
  </si>
  <si>
    <t>Table 5: Seasonal Increase in Mortality in the Winter - underlying numbers of registrations of deaths, by NHS Board area of usual residence, 2015/16 to 2018/19</t>
  </si>
  <si>
    <r>
      <t>Table 6: Seasonal Increase in Mortality in the Winter</t>
    </r>
    <r>
      <rPr>
        <b/>
        <vertAlign val="superscript"/>
        <sz val="12"/>
        <rFont val="Arial"/>
        <family val="2"/>
      </rPr>
      <t>1,2</t>
    </r>
    <r>
      <rPr>
        <b/>
        <sz val="12"/>
        <rFont val="Arial"/>
        <family val="2"/>
      </rPr>
      <t xml:space="preserve"> and Increased Winter Mortality Index</t>
    </r>
    <r>
      <rPr>
        <b/>
        <vertAlign val="superscript"/>
        <sz val="12"/>
        <rFont val="Arial"/>
        <family val="2"/>
      </rPr>
      <t>3,4</t>
    </r>
    <r>
      <rPr>
        <b/>
        <sz val="12"/>
        <rFont val="Arial"/>
        <family val="2"/>
      </rPr>
      <t>, by age-group and local authority of usual residence, 2009/10 to 2018/19</t>
    </r>
  </si>
  <si>
    <t>Table 7: Seasonal Increase in Mortality in the Winter - underlying numbers of registrations of deaths, by local authority of usual residence, 2015/16 to 2018/19</t>
  </si>
  <si>
    <t>Figure 1: Seasonal Increase in Mortality in the Winter, Scotland, 1951/52 to 2018/19</t>
  </si>
  <si>
    <t>(a) winter 1951/52 to winter 2018/19</t>
  </si>
  <si>
    <t>(b) winter 1999/2000 to winter 2018/19</t>
  </si>
  <si>
    <t>(b) winters - 2003/04 to 2018/19, inclusive - using SISRS 'season peak' index value</t>
  </si>
  <si>
    <t>(c) winters - 2003/04 to 2018/19, inclusive - using SISRS 'weeks 49 to 13 total' index value</t>
  </si>
  <si>
    <t>outwith likely range of values?</t>
  </si>
  <si>
    <t>below "lower"?</t>
  </si>
  <si>
    <t>above "upper"?</t>
  </si>
  <si>
    <t>Number of days with "outwith likely range" values</t>
  </si>
  <si>
    <t>(out of the 359 [occasionally 360] days for which the likely range can be calculated)</t>
  </si>
  <si>
    <t>Winter</t>
  </si>
  <si>
    <t>England and Wales</t>
  </si>
  <si>
    <t>England &amp; Wales minus Scotland</t>
  </si>
  <si>
    <t>n-a</t>
  </si>
  <si>
    <t xml:space="preserve">2) The Increased Winter Mortality (IWM) Index is the (unrounded) number of 'additional' winter deaths divided by the (unrounded) average number of deaths in a four month 'non-winter' period, expressed as a percentage. </t>
  </si>
  <si>
    <t>Table 9</t>
  </si>
  <si>
    <t>Copied from relevant Population Estimates Time-Series table on the National Records of Scotland website on 29 August 2017 (the figures for 1990 to 2001, and for 2011 to 2016),</t>
  </si>
  <si>
    <r>
      <t xml:space="preserve">The estimates for 2002 to 2010 are </t>
    </r>
    <r>
      <rPr>
        <u/>
        <sz val="10"/>
        <rFont val="Arial"/>
        <family val="2"/>
      </rPr>
      <t>revised</t>
    </r>
    <r>
      <rPr>
        <sz val="10"/>
        <rFont val="Arial"/>
        <family val="2"/>
      </rPr>
      <t xml:space="preserve"> ones that were published on the NRS website on 25 September 2018</t>
    </r>
  </si>
  <si>
    <r>
      <t xml:space="preserve">31 July 2018 (the figures for 2017), and 21 August 2019 (the figures for 2018).  </t>
    </r>
    <r>
      <rPr>
        <b/>
        <sz val="10"/>
        <rFont val="Arial"/>
        <family val="2"/>
      </rPr>
      <t/>
    </r>
  </si>
  <si>
    <t>Northern Ireland</t>
  </si>
  <si>
    <t xml:space="preserve">1) The difference between the number of deaths in the four 'winter' months (December - March) and the average of the numbers of deaths in the preceding (August - November) and following (April - July) non-winter four-month periods is called 'the Seasonal Increase In Mortality' by National Records of Scotland (NRS), and 'Excess Winter Deaths' by the Office for National Statistics (ONS) and by the Northern Ireland Statistics and Research Agency (NISRA). </t>
  </si>
  <si>
    <r>
      <t xml:space="preserve">3) Figures for England and Wales were taken from the reference tables for the ONS publication 'Excess Winter Mortality in England and Wales', which are available from  </t>
    </r>
    <r>
      <rPr>
        <sz val="8"/>
        <color theme="3" tint="0.39994506668294322"/>
        <rFont val="Arial"/>
        <family val="2"/>
      </rPr>
      <t>https://www.ons.gov.uk/peoplepopulationandcommunity/birthsdeathsandmarriages/deaths/datasets/excesswintermortalityinenglandandwalesreferencetables</t>
    </r>
    <r>
      <rPr>
        <sz val="8"/>
        <rFont val="Arial"/>
        <family val="2"/>
      </rPr>
      <t xml:space="preserve"> .  Such figures were not available for the latest winter shown in this publication when it was produced, as they were not due to be released until November (and this publication, with the Scottish figures, was published in October)</t>
    </r>
  </si>
  <si>
    <r>
      <t xml:space="preserve">4) Figures for Northern Ireland were calculated from the numbers given in NISRA's 'Excess Winter Mortality' tables, which are available from  </t>
    </r>
    <r>
      <rPr>
        <sz val="8"/>
        <color theme="3" tint="0.39994506668294322"/>
        <rFont val="Arial"/>
        <family val="2"/>
      </rPr>
      <t>https://www.nisra.gov.uk/statistics/cause-death/excess-winter-mortality</t>
    </r>
    <r>
      <rPr>
        <sz val="8"/>
        <rFont val="Arial"/>
        <family val="2"/>
      </rPr>
      <t xml:space="preserve">   .  Again, such figures were not available for the latest winter shown in this publication.</t>
    </r>
  </si>
  <si>
    <t>differences</t>
  </si>
  <si>
    <t>Northern Ireland minus Scotland</t>
  </si>
  <si>
    <r>
      <t>Equivalent measures of winter mortality</t>
    </r>
    <r>
      <rPr>
        <b/>
        <vertAlign val="superscript"/>
        <sz val="10"/>
        <rFont val="Arial"/>
        <family val="2"/>
      </rPr>
      <t xml:space="preserve"> 1 2</t>
    </r>
  </si>
  <si>
    <r>
      <t xml:space="preserve">Excess Winter Mortality Index </t>
    </r>
    <r>
      <rPr>
        <vertAlign val="superscript"/>
        <sz val="10"/>
        <rFont val="Arial"/>
        <family val="2"/>
      </rPr>
      <t>4</t>
    </r>
  </si>
  <si>
    <r>
      <t xml:space="preserve">Excess Winter Mortality Index </t>
    </r>
    <r>
      <rPr>
        <vertAlign val="superscript"/>
        <sz val="10"/>
        <rFont val="Arial"/>
        <family val="2"/>
      </rPr>
      <t>3</t>
    </r>
  </si>
  <si>
    <t>Table 9: Increased Winter Mortality Index or Excess Winter Mortality Index, Scotland, England &amp; Wales and Northern Ireland, 1991/92 to 2018/19</t>
  </si>
  <si>
    <t xml:space="preserve">2) The number of 'additional' winter deaths divided by the average number of deaths in a four month 'non-winter' period, expressed as a percentage, is called the 'Increased Winter Mortality Index' by NRS and the 'Excess Winter Mortality Index' by ONS and NISRA. </t>
  </si>
  <si>
    <t>Influenza  (J09-J11)</t>
  </si>
  <si>
    <t>Pneumonia (J12-J18)</t>
  </si>
  <si>
    <t>Dementia and Alzheimer's disease (F01, F03, G30)</t>
  </si>
  <si>
    <t>Other mental and behavioural disorders and nervous system diseases (F04-G26, G31-G99)</t>
  </si>
  <si>
    <t>Circulatory system diseases (I00-I99), Respiratory system diseases (J00-J99), Dementia (F01, F03) and Alzheimer's disease (G30)</t>
  </si>
  <si>
    <r>
      <t>Table 8: Seasonal Increase in Mortality in the Winter</t>
    </r>
    <r>
      <rPr>
        <b/>
        <vertAlign val="superscript"/>
        <sz val="12"/>
        <rFont val="Arial"/>
        <family val="2"/>
      </rPr>
      <t>1, 2</t>
    </r>
    <r>
      <rPr>
        <b/>
        <sz val="12"/>
        <rFont val="Arial"/>
        <family val="2"/>
      </rPr>
      <t xml:space="preserve"> and Increased Winter Mortality Index</t>
    </r>
    <r>
      <rPr>
        <b/>
        <vertAlign val="superscript"/>
        <sz val="12"/>
        <rFont val="Arial"/>
        <family val="2"/>
      </rPr>
      <t>3, 4</t>
    </r>
    <r>
      <rPr>
        <b/>
        <sz val="12"/>
        <rFont val="Arial"/>
        <family val="2"/>
      </rPr>
      <t>, by age-group and underlying cause of death</t>
    </r>
    <r>
      <rPr>
        <b/>
        <vertAlign val="superscript"/>
        <sz val="12"/>
        <rFont val="Arial"/>
        <family val="2"/>
      </rPr>
      <t>5</t>
    </r>
    <r>
      <rPr>
        <b/>
        <sz val="12"/>
        <rFont val="Arial"/>
        <family val="2"/>
      </rPr>
      <t>, Scotland, 2008/09 to 2018/19</t>
    </r>
  </si>
  <si>
    <t xml:space="preserve">        total for the specified causes of death</t>
  </si>
  <si>
    <t>Increased Winter Mortality Index or Excess Winter Mortality Index, Scotland, England &amp; Wales and Northern Ireland, 1991/92 to 2018/19</t>
  </si>
  <si>
    <t>Seasonal Increase in Mortality in the Winter - underlying numbers of registrations of deaths, by NHS Board area of usual residence, 2015/16 to 2018/19</t>
  </si>
  <si>
    <t>Seasonal Increase in Mortality in the Winter and Increased Winter Mortality Index, by age-group and local authority of usual residence, 2009/10 to 2018/19</t>
  </si>
  <si>
    <t>LATEST 20 YEARS ONLY</t>
  </si>
  <si>
    <t>In 2019, HPS provided NRS with revised SISRS figures for the 2017/18 flu season.  As a result, the 'SISRS season peak'  and 'SISRS weeks 49 to 13 total' index values for 2017/18 were revised for the publication of 'Winter Mortality in Scotland 2018/19'.  It should also be noted that some of the 'SISRS' figures that are given here for earlier winters may have been revised from those that appeared in the '2016/17' or earlier editions of this publication, again following revisions by HPS.</t>
  </si>
  <si>
    <t>2) The mean winter temperature for Scotland (for December to February), as obtained from the Met Office website.  From the "Home" page, click on the links for:  'Research programmes'  then  'Climate science'  then  'UK climate maps and data'  then  'UK and regional series' (NB: this is over halfway down the page).  Then use the buttons and menus to select 'Year ordered statistics', 'Scotland', 'Mean temp' and click on 'Download'.</t>
  </si>
  <si>
    <t>Fluspotter' (season peak)</t>
  </si>
  <si>
    <t>back to contents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</si>
</sst>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_-;\-* #,##0_-;_-* &quot;-&quot;??_-;_-@_-"/>
    <numFmt numFmtId="165" formatCode="####.00"/>
    <numFmt numFmtId="166" formatCode="0.0;[Red]0.0"/>
    <numFmt numFmtId="167" formatCode="0.0"/>
    <numFmt numFmtId="168" formatCode="[$-809]d\ mmmm\ yyyy;@"/>
    <numFmt numFmtId="169" formatCode="#,##0.0"/>
  </numFmts>
  <fonts count="44" x14ac:knownFonts="1">
    <font>
      <sz val="10"/>
      <name val="Arial"/>
      <family val="2"/>
    </font>
    <font>
      <sz val="11"/>
      <color theme="1"/>
      <name val="Calibri"/>
      <family val="2"/>
      <scheme val="minor"/>
    </font>
    <font>
      <sz val="10"/>
      <color theme="1"/>
      <name val="Arial"/>
      <family val="2"/>
    </font>
    <font>
      <sz val="10"/>
      <color theme="1"/>
      <name val="Arial"/>
      <family val="2"/>
    </font>
    <font>
      <sz val="8"/>
      <name val="Arial"/>
      <family val="2"/>
    </font>
    <font>
      <sz val="12"/>
      <name val="Arial"/>
      <family val="2"/>
    </font>
    <font>
      <b/>
      <sz val="12"/>
      <name val="Arial"/>
      <family val="2"/>
    </font>
    <font>
      <b/>
      <vertAlign val="superscript"/>
      <sz val="12"/>
      <name val="Arial"/>
      <family val="2"/>
    </font>
    <font>
      <sz val="10"/>
      <name val="Arial"/>
      <family val="2"/>
    </font>
    <font>
      <b/>
      <sz val="10"/>
      <name val="Arial"/>
      <family val="2"/>
    </font>
    <font>
      <b/>
      <sz val="8"/>
      <name val="Arial"/>
      <family val="2"/>
    </font>
    <font>
      <sz val="10"/>
      <color indexed="8"/>
      <name val="Arial"/>
      <family val="2"/>
    </font>
    <font>
      <b/>
      <vertAlign val="superscript"/>
      <sz val="10"/>
      <name val="Arial"/>
      <family val="2"/>
    </font>
    <font>
      <i/>
      <sz val="10"/>
      <name val="Arial"/>
      <family val="2"/>
    </font>
    <font>
      <vertAlign val="superscript"/>
      <sz val="10"/>
      <name val="Arial"/>
      <family val="2"/>
    </font>
    <font>
      <sz val="10"/>
      <name val="Arial"/>
      <family val="2"/>
    </font>
    <font>
      <sz val="10"/>
      <color rgb="FF000000"/>
      <name val="Arial"/>
      <family val="2"/>
    </font>
    <font>
      <u/>
      <sz val="10"/>
      <color indexed="12"/>
      <name val="Arial"/>
      <family val="2"/>
    </font>
    <font>
      <sz val="10"/>
      <name val="Helv"/>
    </font>
    <font>
      <b/>
      <u/>
      <sz val="10"/>
      <name val="Arial"/>
      <family val="2"/>
    </font>
    <font>
      <sz val="12"/>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u/>
      <sz val="10"/>
      <color rgb="FF0000FF"/>
      <name val="Arial"/>
      <family val="2"/>
    </font>
    <font>
      <u/>
      <sz val="10"/>
      <color rgb="FF800080"/>
      <name val="Arial"/>
      <family val="2"/>
    </font>
    <font>
      <sz val="12"/>
      <color rgb="FFFF0000"/>
      <name val="Arial"/>
      <family val="2"/>
    </font>
    <font>
      <b/>
      <sz val="12"/>
      <color rgb="FFFF0000"/>
      <name val="Arial"/>
      <family val="2"/>
    </font>
    <font>
      <sz val="14"/>
      <color rgb="FF595959"/>
      <name val="Arial"/>
    </font>
    <font>
      <sz val="8"/>
      <color theme="3" tint="0.39994506668294322"/>
      <name val="Arial"/>
      <family val="2"/>
    </font>
    <font>
      <u/>
      <sz val="10"/>
      <name val="Arial"/>
      <family val="2"/>
    </font>
  </fonts>
  <fills count="36">
    <fill>
      <patternFill patternType="none"/>
    </fill>
    <fill>
      <patternFill patternType="gray125"/>
    </fill>
    <fill>
      <patternFill patternType="solid">
        <fgColor rgb="FFFAFBFE"/>
        <bgColor indexed="64"/>
      </patternFill>
    </fill>
    <fill>
      <patternFill patternType="solid">
        <fgColor theme="0"/>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09">
    <xf numFmtId="0" fontId="0" fillId="0" borderId="0"/>
    <xf numFmtId="0" fontId="15" fillId="0" borderId="0"/>
    <xf numFmtId="0" fontId="17" fillId="0" borderId="0" applyNumberFormat="0" applyFill="0" applyBorder="0" applyAlignment="0" applyProtection="0">
      <alignment vertical="top"/>
      <protection locked="0"/>
    </xf>
    <xf numFmtId="0" fontId="18" fillId="0" borderId="0"/>
    <xf numFmtId="3" fontId="4" fillId="0" borderId="0"/>
    <xf numFmtId="9" fontId="20" fillId="0" borderId="0" applyFont="0" applyFill="0" applyBorder="0" applyAlignment="0" applyProtection="0"/>
    <xf numFmtId="0" fontId="21" fillId="0" borderId="0" applyNumberFormat="0" applyFill="0" applyBorder="0" applyAlignment="0" applyProtection="0"/>
    <xf numFmtId="0" fontId="22" fillId="0" borderId="4" applyNumberFormat="0" applyFill="0" applyAlignment="0" applyProtection="0"/>
    <xf numFmtId="0" fontId="23" fillId="0" borderId="5" applyNumberFormat="0" applyFill="0" applyAlignment="0" applyProtection="0"/>
    <xf numFmtId="0" fontId="24" fillId="0" borderId="6" applyNumberFormat="0" applyFill="0" applyAlignment="0" applyProtection="0"/>
    <xf numFmtId="0" fontId="24" fillId="0" borderId="0" applyNumberFormat="0" applyFill="0" applyBorder="0" applyAlignment="0" applyProtection="0"/>
    <xf numFmtId="0" fontId="25" fillId="5" borderId="0" applyNumberFormat="0" applyBorder="0" applyAlignment="0" applyProtection="0"/>
    <xf numFmtId="0" fontId="26" fillId="6" borderId="0" applyNumberFormat="0" applyBorder="0" applyAlignment="0" applyProtection="0"/>
    <xf numFmtId="0" fontId="27" fillId="7" borderId="0" applyNumberFormat="0" applyBorder="0" applyAlignment="0" applyProtection="0"/>
    <xf numFmtId="0" fontId="28" fillId="8" borderId="7" applyNumberFormat="0" applyAlignment="0" applyProtection="0"/>
    <xf numFmtId="0" fontId="29" fillId="9" borderId="8" applyNumberFormat="0" applyAlignment="0" applyProtection="0"/>
    <xf numFmtId="0" fontId="30" fillId="9" borderId="7" applyNumberFormat="0" applyAlignment="0" applyProtection="0"/>
    <xf numFmtId="0" fontId="31" fillId="0" borderId="9" applyNumberFormat="0" applyFill="0" applyAlignment="0" applyProtection="0"/>
    <xf numFmtId="0" fontId="32" fillId="10" borderId="10"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12" applyNumberFormat="0" applyFill="0" applyAlignment="0" applyProtection="0"/>
    <xf numFmtId="0" fontId="3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6" fillId="35" borderId="0" applyNumberFormat="0" applyBorder="0" applyAlignment="0" applyProtection="0"/>
    <xf numFmtId="0" fontId="8" fillId="0" borderId="0" applyFill="0"/>
    <xf numFmtId="0" fontId="3" fillId="0" borderId="0"/>
    <xf numFmtId="0" fontId="3" fillId="11" borderId="11" applyNumberFormat="0" applyFon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 fillId="0" borderId="0"/>
    <xf numFmtId="0" fontId="3" fillId="11" borderId="11"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11" borderId="11"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11" borderId="11"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2" fillId="0" borderId="0"/>
    <xf numFmtId="0" fontId="2" fillId="11" borderId="11"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1" fillId="0" borderId="1"/>
    <xf numFmtId="0" fontId="8" fillId="0" borderId="0"/>
  </cellStyleXfs>
  <cellXfs count="283">
    <xf numFmtId="0" fontId="0" fillId="0" borderId="0" xfId="0"/>
    <xf numFmtId="0" fontId="5" fillId="0" borderId="0" xfId="0" applyFont="1"/>
    <xf numFmtId="0" fontId="8" fillId="0" borderId="0" xfId="0" applyFont="1"/>
    <xf numFmtId="0" fontId="9" fillId="0" borderId="2" xfId="0" applyFont="1" applyBorder="1"/>
    <xf numFmtId="0" fontId="9" fillId="0" borderId="2" xfId="0" applyFont="1" applyBorder="1" applyAlignment="1">
      <alignment horizontal="right"/>
    </xf>
    <xf numFmtId="3" fontId="8" fillId="0" borderId="0" xfId="0" applyNumberFormat="1" applyFont="1"/>
    <xf numFmtId="0" fontId="8" fillId="0" borderId="0" xfId="0" applyFont="1" applyBorder="1"/>
    <xf numFmtId="3" fontId="8" fillId="0" borderId="0" xfId="0" applyNumberFormat="1" applyFont="1" applyBorder="1"/>
    <xf numFmtId="3" fontId="8" fillId="0" borderId="0" xfId="0" applyNumberFormat="1" applyFont="1" applyFill="1" applyBorder="1"/>
    <xf numFmtId="0" fontId="8" fillId="0" borderId="0" xfId="0" applyFont="1" applyFill="1" applyBorder="1"/>
    <xf numFmtId="0" fontId="10" fillId="0" borderId="0" xfId="0" applyFont="1"/>
    <xf numFmtId="3" fontId="4" fillId="0" borderId="0" xfId="0" applyNumberFormat="1" applyFont="1"/>
    <xf numFmtId="3" fontId="8" fillId="0" borderId="1" xfId="0" applyNumberFormat="1" applyFont="1" applyBorder="1"/>
    <xf numFmtId="3" fontId="11" fillId="0" borderId="0" xfId="0" applyNumberFormat="1" applyFont="1" applyFill="1" applyAlignment="1">
      <alignment horizontal="right" wrapText="1"/>
    </xf>
    <xf numFmtId="4" fontId="8" fillId="0" borderId="0" xfId="0" applyNumberFormat="1" applyFont="1" applyFill="1" applyAlignment="1">
      <alignment horizontal="center"/>
    </xf>
    <xf numFmtId="3" fontId="8" fillId="0" borderId="0" xfId="0" applyNumberFormat="1" applyFont="1" applyAlignment="1">
      <alignment horizontal="center"/>
    </xf>
    <xf numFmtId="3" fontId="8" fillId="0" borderId="0" xfId="0" applyNumberFormat="1" applyFont="1" applyFill="1" applyAlignment="1">
      <alignment horizontal="center"/>
    </xf>
    <xf numFmtId="3" fontId="11" fillId="0" borderId="0" xfId="0" applyNumberFormat="1" applyFont="1" applyFill="1" applyAlignment="1" applyProtection="1">
      <alignment horizontal="right" wrapText="1"/>
      <protection locked="0"/>
    </xf>
    <xf numFmtId="0" fontId="9" fillId="0" borderId="0" xfId="0" applyFont="1"/>
    <xf numFmtId="0" fontId="9" fillId="0" borderId="0" xfId="0" applyFont="1" applyBorder="1" applyAlignment="1">
      <alignment horizontal="right" vertical="center" wrapText="1"/>
    </xf>
    <xf numFmtId="0" fontId="9" fillId="0" borderId="0" xfId="0" applyFont="1" applyBorder="1"/>
    <xf numFmtId="0" fontId="9" fillId="0" borderId="0" xfId="0" applyFont="1" applyBorder="1" applyAlignment="1">
      <alignment wrapText="1"/>
    </xf>
    <xf numFmtId="0" fontId="9" fillId="0" borderId="0" xfId="0" applyFont="1" applyBorder="1" applyAlignment="1">
      <alignment horizontal="center"/>
    </xf>
    <xf numFmtId="0" fontId="9" fillId="0" borderId="1" xfId="0" applyFont="1" applyBorder="1"/>
    <xf numFmtId="0" fontId="8" fillId="0" borderId="1" xfId="0" applyFont="1" applyBorder="1"/>
    <xf numFmtId="166" fontId="4" fillId="0" borderId="0" xfId="0" applyNumberFormat="1" applyFont="1" applyAlignment="1">
      <alignment horizontal="right"/>
    </xf>
    <xf numFmtId="167" fontId="4" fillId="0" borderId="0" xfId="0" applyNumberFormat="1" applyFont="1"/>
    <xf numFmtId="0" fontId="4" fillId="0" borderId="0" xfId="0" applyFont="1" applyAlignment="1"/>
    <xf numFmtId="0" fontId="13" fillId="0" borderId="0" xfId="0" applyFont="1" applyAlignment="1">
      <alignment horizontal="right" wrapText="1"/>
    </xf>
    <xf numFmtId="0" fontId="8" fillId="0" borderId="0" xfId="0" applyFont="1" applyAlignment="1">
      <alignment vertical="top"/>
    </xf>
    <xf numFmtId="3" fontId="8" fillId="0" borderId="0" xfId="0" applyNumberFormat="1" applyFont="1" applyFill="1"/>
    <xf numFmtId="167" fontId="8" fillId="0" borderId="0" xfId="0" applyNumberFormat="1" applyFont="1"/>
    <xf numFmtId="1" fontId="8" fillId="0" borderId="0" xfId="0" applyNumberFormat="1" applyFont="1"/>
    <xf numFmtId="166" fontId="9" fillId="0" borderId="0" xfId="0" applyNumberFormat="1" applyFont="1" applyAlignment="1">
      <alignment horizontal="right"/>
    </xf>
    <xf numFmtId="0" fontId="9" fillId="0" borderId="0" xfId="0" applyFont="1" applyAlignment="1">
      <alignment horizontal="right"/>
    </xf>
    <xf numFmtId="166" fontId="8" fillId="0" borderId="0" xfId="0" applyNumberFormat="1" applyFont="1" applyAlignment="1">
      <alignment horizontal="right"/>
    </xf>
    <xf numFmtId="0" fontId="8" fillId="0" borderId="0" xfId="0" applyFont="1" applyFill="1"/>
    <xf numFmtId="3" fontId="8" fillId="0" borderId="0" xfId="1" applyNumberFormat="1" applyFont="1" applyAlignment="1">
      <alignment vertical="top"/>
    </xf>
    <xf numFmtId="0" fontId="4" fillId="0" borderId="0" xfId="0" applyFont="1" applyAlignment="1">
      <alignment vertical="top" wrapText="1"/>
    </xf>
    <xf numFmtId="3" fontId="8" fillId="0" borderId="0" xfId="0" applyNumberFormat="1" applyFont="1" applyFill="1" applyBorder="1" applyAlignment="1">
      <alignment horizontal="center"/>
    </xf>
    <xf numFmtId="3" fontId="8" fillId="0" borderId="0" xfId="0" quotePrefix="1" applyNumberFormat="1" applyFont="1"/>
    <xf numFmtId="3" fontId="8" fillId="0" borderId="0" xfId="0" applyNumberFormat="1" applyFont="1" applyBorder="1" applyAlignment="1">
      <alignment horizontal="center"/>
    </xf>
    <xf numFmtId="0" fontId="9" fillId="0" borderId="1" xfId="0" applyFont="1" applyBorder="1" applyAlignment="1">
      <alignment horizontal="left" wrapText="1"/>
    </xf>
    <xf numFmtId="3" fontId="8" fillId="0" borderId="0" xfId="0" applyNumberFormat="1" applyFont="1" applyFill="1" applyBorder="1" applyAlignment="1">
      <alignment horizontal="right"/>
    </xf>
    <xf numFmtId="3" fontId="8" fillId="0" borderId="0" xfId="0" applyNumberFormat="1" applyFont="1" applyAlignment="1">
      <alignment horizontal="right"/>
    </xf>
    <xf numFmtId="3" fontId="8" fillId="0" borderId="0" xfId="0" applyNumberFormat="1" applyFont="1" applyFill="1" applyAlignment="1">
      <alignment horizontal="right"/>
    </xf>
    <xf numFmtId="0" fontId="8" fillId="0" borderId="0" xfId="0" applyFont="1" applyBorder="1" applyAlignment="1">
      <alignment horizontal="center" vertical="top" wrapText="1"/>
    </xf>
    <xf numFmtId="0" fontId="8" fillId="0" borderId="0" xfId="0" applyFont="1" applyBorder="1" applyAlignment="1">
      <alignment horizontal="right" wrapText="1"/>
    </xf>
    <xf numFmtId="0" fontId="8" fillId="0" borderId="0" xfId="0" applyFont="1" applyBorder="1" applyAlignment="1">
      <alignment horizontal="center" wrapText="1"/>
    </xf>
    <xf numFmtId="0" fontId="8" fillId="0" borderId="0" xfId="0" applyFont="1" applyAlignment="1">
      <alignment horizontal="right" vertical="top"/>
    </xf>
    <xf numFmtId="0" fontId="13" fillId="0" borderId="0" xfId="0" applyFont="1" applyAlignment="1">
      <alignment horizontal="right" vertical="top"/>
    </xf>
    <xf numFmtId="0" fontId="8" fillId="0" borderId="0" xfId="0" applyFont="1" applyAlignment="1"/>
    <xf numFmtId="2" fontId="8" fillId="0" borderId="0" xfId="0" applyNumberFormat="1" applyFont="1"/>
    <xf numFmtId="0" fontId="16" fillId="2" borderId="0" xfId="0" applyFont="1" applyFill="1" applyBorder="1" applyAlignment="1">
      <alignment horizontal="right" vertical="top"/>
    </xf>
    <xf numFmtId="0" fontId="8" fillId="0" borderId="0" xfId="0" applyFont="1" applyAlignment="1">
      <alignment horizontal="right"/>
    </xf>
    <xf numFmtId="0" fontId="9" fillId="0" borderId="0" xfId="0" applyFont="1" applyAlignment="1"/>
    <xf numFmtId="0" fontId="4" fillId="0" borderId="0" xfId="0" applyFont="1"/>
    <xf numFmtId="3" fontId="9" fillId="0" borderId="0" xfId="0" applyNumberFormat="1" applyFont="1" applyBorder="1" applyAlignment="1">
      <alignment horizontal="center" wrapText="1"/>
    </xf>
    <xf numFmtId="0" fontId="9" fillId="0" borderId="0" xfId="0" applyFont="1" applyAlignment="1">
      <alignment horizontal="center"/>
    </xf>
    <xf numFmtId="0" fontId="9" fillId="0" borderId="0" xfId="0" applyFont="1" applyAlignment="1">
      <alignment horizontal="left"/>
    </xf>
    <xf numFmtId="0" fontId="9" fillId="0" borderId="1" xfId="0" applyFont="1" applyBorder="1" applyAlignment="1">
      <alignment horizontal="right" vertical="center" wrapText="1"/>
    </xf>
    <xf numFmtId="0" fontId="9" fillId="0" borderId="1" xfId="0" applyFont="1" applyFill="1" applyBorder="1"/>
    <xf numFmtId="3" fontId="8" fillId="0" borderId="1" xfId="0" applyNumberFormat="1" applyFont="1" applyFill="1" applyBorder="1"/>
    <xf numFmtId="164" fontId="8" fillId="0" borderId="0" xfId="0" applyNumberFormat="1" applyFont="1"/>
    <xf numFmtId="0" fontId="8" fillId="0" borderId="0" xfId="0" applyFont="1" applyBorder="1" applyAlignment="1">
      <alignment horizontal="center"/>
    </xf>
    <xf numFmtId="165" fontId="11" fillId="0" borderId="0" xfId="0" applyNumberFormat="1" applyFont="1" applyFill="1" applyBorder="1" applyAlignment="1">
      <alignment horizontal="right" vertical="top"/>
    </xf>
    <xf numFmtId="3" fontId="8" fillId="0" borderId="0" xfId="0" applyNumberFormat="1" applyFont="1" applyAlignment="1"/>
    <xf numFmtId="0" fontId="4" fillId="0" borderId="0" xfId="0" applyFont="1" applyAlignment="1">
      <alignment vertical="center"/>
    </xf>
    <xf numFmtId="0" fontId="4" fillId="0" borderId="0" xfId="0" applyFont="1" applyBorder="1" applyAlignment="1">
      <alignment vertical="center"/>
    </xf>
    <xf numFmtId="0" fontId="9" fillId="0" borderId="1" xfId="0" applyFont="1" applyBorder="1" applyAlignment="1">
      <alignment horizontal="left"/>
    </xf>
    <xf numFmtId="0" fontId="8" fillId="0" borderId="0" xfId="0" applyFont="1" applyAlignment="1">
      <alignment horizontal="right" wrapText="1"/>
    </xf>
    <xf numFmtId="0" fontId="8" fillId="0" borderId="0" xfId="0" quotePrefix="1" applyFont="1"/>
    <xf numFmtId="0" fontId="9" fillId="0" borderId="0" xfId="0" applyFont="1" applyBorder="1" applyAlignment="1">
      <alignment vertical="center"/>
    </xf>
    <xf numFmtId="0" fontId="9" fillId="0" borderId="0" xfId="0" applyFont="1" applyAlignment="1">
      <alignment vertical="center"/>
    </xf>
    <xf numFmtId="0" fontId="9" fillId="0" borderId="1" xfId="0" applyFont="1" applyBorder="1" applyAlignment="1">
      <alignment vertical="center"/>
    </xf>
    <xf numFmtId="0" fontId="4" fillId="0" borderId="0" xfId="0" applyFont="1"/>
    <xf numFmtId="0" fontId="6" fillId="0" borderId="0" xfId="0" applyFont="1" applyAlignment="1">
      <alignment horizontal="left" vertical="top" wrapText="1"/>
    </xf>
    <xf numFmtId="0" fontId="0" fillId="3" borderId="0" xfId="0" applyFill="1"/>
    <xf numFmtId="0" fontId="6" fillId="3" borderId="0" xfId="0" applyFont="1" applyFill="1"/>
    <xf numFmtId="0" fontId="8" fillId="3" borderId="0" xfId="0" applyFont="1" applyFill="1"/>
    <xf numFmtId="0" fontId="8" fillId="3" borderId="0" xfId="0" applyFont="1" applyFill="1" applyAlignment="1">
      <alignment horizontal="left"/>
    </xf>
    <xf numFmtId="0" fontId="6" fillId="0" borderId="0" xfId="0" applyFont="1" applyAlignment="1">
      <alignment horizontal="left" wrapText="1"/>
    </xf>
    <xf numFmtId="0" fontId="6" fillId="0" borderId="0" xfId="0" applyFont="1" applyAlignment="1">
      <alignment wrapText="1"/>
    </xf>
    <xf numFmtId="0" fontId="6" fillId="0" borderId="0" xfId="0" applyFont="1" applyAlignment="1"/>
    <xf numFmtId="0" fontId="8" fillId="4" borderId="0" xfId="3" applyFont="1" applyFill="1" applyBorder="1" applyAlignment="1">
      <alignment horizontal="center"/>
    </xf>
    <xf numFmtId="3" fontId="8" fillId="4" borderId="0" xfId="3" applyNumberFormat="1" applyFont="1" applyFill="1" applyAlignment="1">
      <alignment horizontal="right"/>
    </xf>
    <xf numFmtId="0" fontId="8" fillId="4" borderId="0" xfId="3" applyNumberFormat="1" applyFont="1" applyFill="1" applyAlignment="1">
      <alignment horizontal="center"/>
    </xf>
    <xf numFmtId="0" fontId="8" fillId="4" borderId="0" xfId="4" applyNumberFormat="1" applyFont="1" applyFill="1" applyAlignment="1">
      <alignment horizontal="center"/>
    </xf>
    <xf numFmtId="3" fontId="8" fillId="4" borderId="0" xfId="4" applyNumberFormat="1" applyFont="1" applyFill="1" applyAlignment="1">
      <alignment horizontal="right"/>
    </xf>
    <xf numFmtId="0" fontId="9" fillId="4" borderId="0" xfId="3" applyFont="1" applyFill="1" applyBorder="1" applyAlignment="1">
      <alignment horizontal="center"/>
    </xf>
    <xf numFmtId="0" fontId="9" fillId="4" borderId="0" xfId="3" applyFont="1" applyFill="1" applyAlignment="1">
      <alignment horizontal="right"/>
    </xf>
    <xf numFmtId="3" fontId="8" fillId="4" borderId="0" xfId="0" applyNumberFormat="1" applyFont="1" applyFill="1"/>
    <xf numFmtId="4" fontId="8" fillId="0" borderId="0" xfId="0" applyNumberFormat="1" applyFont="1"/>
    <xf numFmtId="0" fontId="5" fillId="0" borderId="0" xfId="0" applyFont="1" applyAlignment="1"/>
    <xf numFmtId="0" fontId="4" fillId="0" borderId="0" xfId="0" applyFont="1"/>
    <xf numFmtId="0" fontId="4" fillId="0" borderId="0" xfId="0" applyFont="1" applyAlignment="1">
      <alignment horizontal="left" vertical="top" wrapText="1"/>
    </xf>
    <xf numFmtId="0" fontId="5" fillId="3" borderId="0" xfId="0" applyFont="1" applyFill="1"/>
    <xf numFmtId="0" fontId="4" fillId="0" borderId="0" xfId="46" applyFont="1" applyBorder="1"/>
    <xf numFmtId="0" fontId="4" fillId="0" borderId="0" xfId="0" applyFont="1"/>
    <xf numFmtId="0" fontId="9" fillId="0" borderId="3" xfId="0" applyFont="1" applyBorder="1"/>
    <xf numFmtId="0" fontId="9" fillId="0" borderId="0" xfId="0" applyFont="1" applyAlignment="1">
      <alignment horizontal="center"/>
    </xf>
    <xf numFmtId="0" fontId="8" fillId="0" borderId="0" xfId="0" applyFont="1"/>
    <xf numFmtId="0" fontId="39" fillId="3" borderId="0" xfId="0" applyFont="1" applyFill="1"/>
    <xf numFmtId="0" fontId="8" fillId="0" borderId="0" xfId="0" applyFont="1"/>
    <xf numFmtId="0" fontId="16" fillId="2" borderId="0" xfId="0" applyFont="1" applyFill="1" applyBorder="1" applyAlignment="1">
      <alignment vertical="top"/>
    </xf>
    <xf numFmtId="3" fontId="16" fillId="2" borderId="0" xfId="0" applyNumberFormat="1" applyFont="1" applyFill="1" applyBorder="1" applyAlignment="1">
      <alignment vertical="top"/>
    </xf>
    <xf numFmtId="1" fontId="13" fillId="0" borderId="0" xfId="0" applyNumberFormat="1" applyFont="1" applyAlignment="1">
      <alignment horizontal="right"/>
    </xf>
    <xf numFmtId="3" fontId="6" fillId="3" borderId="0" xfId="0" applyNumberFormat="1" applyFont="1" applyFill="1" applyAlignment="1">
      <alignment horizontal="left" wrapText="1"/>
    </xf>
    <xf numFmtId="0" fontId="4" fillId="0" borderId="0" xfId="0" applyFont="1"/>
    <xf numFmtId="0" fontId="4" fillId="0" borderId="0" xfId="0" applyFont="1" applyAlignment="1">
      <alignment horizontal="left" vertical="top" wrapText="1"/>
    </xf>
    <xf numFmtId="0" fontId="4" fillId="0" borderId="0" xfId="0" quotePrefix="1" applyFont="1"/>
    <xf numFmtId="0" fontId="4" fillId="0" borderId="0" xfId="0" applyFont="1"/>
    <xf numFmtId="0" fontId="17" fillId="0" borderId="0" xfId="2" applyAlignment="1" applyProtection="1"/>
    <xf numFmtId="0" fontId="17" fillId="0" borderId="0" xfId="2" applyAlignment="1" applyProtection="1"/>
    <xf numFmtId="0" fontId="8" fillId="0" borderId="0" xfId="0" applyFont="1" applyAlignment="1"/>
    <xf numFmtId="0" fontId="4" fillId="0" borderId="0" xfId="0" applyFont="1"/>
    <xf numFmtId="0" fontId="9" fillId="0" borderId="0" xfId="0" applyFont="1" applyAlignment="1">
      <alignment horizontal="left"/>
    </xf>
    <xf numFmtId="3" fontId="40" fillId="3" borderId="0" xfId="0" applyNumberFormat="1" applyFont="1" applyFill="1" applyAlignment="1">
      <alignment horizontal="left"/>
    </xf>
    <xf numFmtId="0" fontId="8" fillId="0" borderId="0" xfId="0" applyFont="1" applyFill="1" applyAlignment="1">
      <alignment vertical="top"/>
    </xf>
    <xf numFmtId="0" fontId="13" fillId="0" borderId="0" xfId="0" applyFont="1" applyFill="1" applyAlignment="1">
      <alignment horizontal="right" wrapText="1"/>
    </xf>
    <xf numFmtId="0" fontId="0" fillId="0" borderId="0" xfId="0" applyFill="1"/>
    <xf numFmtId="3" fontId="8" fillId="0" borderId="0" xfId="3" applyNumberFormat="1" applyFont="1" applyFill="1" applyAlignment="1">
      <alignment horizontal="right"/>
    </xf>
    <xf numFmtId="4" fontId="8" fillId="0" borderId="0" xfId="0" applyNumberFormat="1" applyFont="1" applyFill="1"/>
    <xf numFmtId="0" fontId="16" fillId="0" borderId="0" xfId="0" applyFont="1" applyFill="1" applyBorder="1" applyAlignment="1">
      <alignment vertical="top"/>
    </xf>
    <xf numFmtId="3" fontId="16" fillId="0" borderId="0" xfId="0" applyNumberFormat="1" applyFont="1" applyFill="1" applyBorder="1" applyAlignment="1">
      <alignment vertical="top"/>
    </xf>
    <xf numFmtId="2" fontId="8" fillId="0" borderId="0" xfId="0" applyNumberFormat="1" applyFont="1" applyFill="1"/>
    <xf numFmtId="0" fontId="4" fillId="0" borderId="0" xfId="0" applyFont="1"/>
    <xf numFmtId="0" fontId="6" fillId="0" borderId="0" xfId="0" applyFont="1" applyAlignment="1">
      <alignment horizontal="left" wrapText="1"/>
    </xf>
    <xf numFmtId="0" fontId="4" fillId="0" borderId="0" xfId="0" applyFont="1" applyAlignment="1"/>
    <xf numFmtId="0" fontId="4" fillId="0" borderId="0" xfId="0" applyFont="1"/>
    <xf numFmtId="0" fontId="9" fillId="0" borderId="0" xfId="0" applyFont="1" applyAlignment="1">
      <alignment horizontal="left"/>
    </xf>
    <xf numFmtId="0" fontId="41" fillId="0" borderId="0" xfId="0" applyFont="1" applyAlignment="1">
      <alignment horizontal="left" vertical="center" readingOrder="1"/>
    </xf>
    <xf numFmtId="0" fontId="4" fillId="0" borderId="0" xfId="0" applyFont="1"/>
    <xf numFmtId="0" fontId="4" fillId="0" borderId="0" xfId="0" applyFont="1" applyAlignment="1">
      <alignment horizontal="left" vertical="top" wrapText="1"/>
    </xf>
    <xf numFmtId="0" fontId="4" fillId="0" borderId="0" xfId="0" applyFont="1"/>
    <xf numFmtId="0" fontId="8" fillId="3" borderId="0" xfId="0" applyFont="1" applyFill="1" applyAlignment="1">
      <alignment horizontal="left" vertical="top"/>
    </xf>
    <xf numFmtId="0" fontId="9" fillId="0" borderId="0" xfId="0" applyFont="1" applyBorder="1" applyAlignment="1">
      <alignment horizontal="center" vertical="center" wrapText="1"/>
    </xf>
    <xf numFmtId="3" fontId="8" fillId="4" borderId="0" xfId="3" applyNumberFormat="1" applyFont="1" applyFill="1" applyAlignment="1">
      <alignment horizontal="right"/>
    </xf>
    <xf numFmtId="3" fontId="8" fillId="4" borderId="0" xfId="3" applyNumberFormat="1" applyFont="1" applyFill="1" applyAlignment="1">
      <alignment horizontal="right"/>
    </xf>
    <xf numFmtId="3" fontId="8" fillId="4" borderId="0" xfId="108" applyNumberFormat="1" applyFont="1" applyFill="1"/>
    <xf numFmtId="0" fontId="8" fillId="0" borderId="0" xfId="3" applyNumberFormat="1" applyFont="1" applyFill="1" applyAlignment="1">
      <alignment horizontal="center"/>
    </xf>
    <xf numFmtId="0" fontId="9" fillId="0" borderId="0" xfId="0" applyFont="1" applyFill="1" applyAlignment="1">
      <alignment horizontal="left"/>
    </xf>
    <xf numFmtId="167" fontId="8" fillId="0" borderId="0" xfId="0" applyNumberFormat="1" applyFont="1" applyAlignment="1">
      <alignment horizontal="right" indent="3"/>
    </xf>
    <xf numFmtId="0" fontId="9" fillId="0" borderId="0" xfId="0" applyFont="1" applyFill="1" applyAlignment="1">
      <alignment horizontal="left"/>
    </xf>
    <xf numFmtId="0" fontId="17" fillId="0" borderId="0" xfId="2" applyFill="1" applyAlignment="1" applyProtection="1"/>
    <xf numFmtId="0" fontId="6" fillId="0" borderId="0" xfId="0" applyFont="1" applyFill="1" applyAlignment="1">
      <alignment horizontal="left" vertical="center" wrapText="1"/>
    </xf>
    <xf numFmtId="167" fontId="8" fillId="0" borderId="0" xfId="0" applyNumberFormat="1" applyFont="1" applyFill="1"/>
    <xf numFmtId="166" fontId="8" fillId="0" borderId="0" xfId="0" applyNumberFormat="1" applyFont="1" applyFill="1" applyAlignment="1">
      <alignment horizontal="right"/>
    </xf>
    <xf numFmtId="0" fontId="19" fillId="0" borderId="0" xfId="0" applyFont="1" applyFill="1" applyAlignment="1">
      <alignment horizontal="left"/>
    </xf>
    <xf numFmtId="0" fontId="9" fillId="0" borderId="0" xfId="0" applyFont="1" applyFill="1" applyAlignment="1">
      <alignment horizontal="center"/>
    </xf>
    <xf numFmtId="0" fontId="9" fillId="0" borderId="0" xfId="0" applyFont="1" applyFill="1" applyAlignment="1">
      <alignment horizontal="right"/>
    </xf>
    <xf numFmtId="166" fontId="9" fillId="0" borderId="0" xfId="0" applyNumberFormat="1" applyFont="1" applyFill="1" applyAlignment="1">
      <alignment horizontal="right"/>
    </xf>
    <xf numFmtId="0" fontId="8" fillId="0" borderId="0" xfId="0" applyFont="1" applyFill="1" applyAlignment="1">
      <alignment horizontal="left"/>
    </xf>
    <xf numFmtId="0" fontId="9" fillId="0" borderId="0" xfId="0" applyFont="1" applyFill="1" applyBorder="1" applyAlignment="1">
      <alignment horizontal="left"/>
    </xf>
    <xf numFmtId="3" fontId="8" fillId="0" borderId="0" xfId="0" applyNumberFormat="1" applyFont="1" applyFill="1" applyAlignment="1"/>
    <xf numFmtId="0" fontId="0" fillId="0" borderId="0" xfId="0" applyFill="1" applyAlignment="1"/>
    <xf numFmtId="0" fontId="13" fillId="0" borderId="0" xfId="0" applyFont="1" applyFill="1" applyAlignment="1">
      <alignment horizontal="right"/>
    </xf>
    <xf numFmtId="9" fontId="8" fillId="0" borderId="0" xfId="5" applyFont="1" applyFill="1" applyAlignment="1">
      <alignment horizontal="right" wrapText="1"/>
    </xf>
    <xf numFmtId="0" fontId="10" fillId="0" borderId="0" xfId="0" applyFont="1" applyFill="1" applyAlignment="1">
      <alignment horizontal="left"/>
    </xf>
    <xf numFmtId="0" fontId="4" fillId="0" borderId="0" xfId="0" applyFont="1" applyFill="1"/>
    <xf numFmtId="167" fontId="4" fillId="0" borderId="0" xfId="0" applyNumberFormat="1" applyFont="1" applyFill="1"/>
    <xf numFmtId="166" fontId="4" fillId="0" borderId="0" xfId="0" applyNumberFormat="1" applyFont="1" applyFill="1" applyAlignment="1">
      <alignment horizontal="right"/>
    </xf>
    <xf numFmtId="0" fontId="4" fillId="0" borderId="0" xfId="0" applyFont="1" applyFill="1" applyAlignment="1">
      <alignment horizontal="left" vertical="top" wrapText="1"/>
    </xf>
    <xf numFmtId="0" fontId="4" fillId="0" borderId="0" xfId="0" applyFont="1" applyFill="1"/>
    <xf numFmtId="0" fontId="9" fillId="0" borderId="0" xfId="0" applyFont="1" applyFill="1"/>
    <xf numFmtId="0" fontId="9" fillId="0" borderId="1" xfId="0" applyFont="1" applyFill="1" applyBorder="1" applyAlignment="1">
      <alignment horizontal="left" wrapText="1"/>
    </xf>
    <xf numFmtId="0" fontId="8" fillId="0" borderId="0" xfId="0" applyFont="1" applyFill="1" applyBorder="1" applyAlignment="1">
      <alignment horizontal="left" wrapText="1"/>
    </xf>
    <xf numFmtId="3" fontId="8" fillId="0" borderId="0" xfId="0" quotePrefix="1" applyNumberFormat="1" applyFont="1" applyFill="1"/>
    <xf numFmtId="0" fontId="8" fillId="0" borderId="1" xfId="0" applyFont="1" applyFill="1" applyBorder="1"/>
    <xf numFmtId="0" fontId="8" fillId="0" borderId="0" xfId="0" applyFont="1" applyFill="1" applyBorder="1" applyAlignment="1">
      <alignment horizontal="center"/>
    </xf>
    <xf numFmtId="0" fontId="8" fillId="0" borderId="0" xfId="0" applyFont="1" applyFill="1" applyAlignment="1">
      <alignment horizontal="right"/>
    </xf>
    <xf numFmtId="0" fontId="10" fillId="0" borderId="0" xfId="0" applyFont="1" applyFill="1" applyAlignment="1">
      <alignment horizontal="center"/>
    </xf>
    <xf numFmtId="169" fontId="8" fillId="0" borderId="0" xfId="0" applyNumberFormat="1" applyFont="1" applyBorder="1" applyAlignment="1">
      <alignment horizontal="right" indent="2"/>
    </xf>
    <xf numFmtId="169" fontId="8" fillId="0" borderId="0" xfId="0" applyNumberFormat="1" applyFont="1" applyFill="1" applyBorder="1" applyAlignment="1">
      <alignment horizontal="right" indent="2"/>
    </xf>
    <xf numFmtId="0" fontId="4" fillId="3" borderId="0" xfId="0" applyFont="1" applyFill="1" applyAlignment="1">
      <alignment horizontal="left"/>
    </xf>
    <xf numFmtId="0" fontId="4" fillId="0" borderId="0" xfId="0" applyFont="1"/>
    <xf numFmtId="0" fontId="6" fillId="0" borderId="0" xfId="0" applyFont="1" applyAlignment="1">
      <alignment horizontal="left" wrapText="1"/>
    </xf>
    <xf numFmtId="0" fontId="17" fillId="0" borderId="0" xfId="2" applyAlignment="1" applyProtection="1"/>
    <xf numFmtId="0" fontId="9" fillId="0" borderId="0" xfId="0" applyFont="1" applyAlignment="1">
      <alignment horizontal="left"/>
    </xf>
    <xf numFmtId="0" fontId="9" fillId="0" borderId="0" xfId="0" applyFont="1" applyFill="1" applyAlignment="1">
      <alignment horizontal="left"/>
    </xf>
    <xf numFmtId="0" fontId="6" fillId="0" borderId="0" xfId="0" applyFont="1" applyAlignment="1">
      <alignment horizontal="left" vertical="top" wrapText="1"/>
    </xf>
    <xf numFmtId="0" fontId="6" fillId="4" borderId="0" xfId="3" applyFont="1" applyFill="1" applyAlignment="1"/>
    <xf numFmtId="0" fontId="0" fillId="3" borderId="0" xfId="0" applyFill="1" applyBorder="1"/>
    <xf numFmtId="0" fontId="8" fillId="0" borderId="0" xfId="46" applyFont="1" applyBorder="1"/>
    <xf numFmtId="0" fontId="9" fillId="0" borderId="0" xfId="0" applyFont="1" applyBorder="1" applyAlignment="1">
      <alignment horizontal="center" vertical="center"/>
    </xf>
    <xf numFmtId="0" fontId="9" fillId="0" borderId="0" xfId="0" applyFont="1" applyFill="1" applyBorder="1"/>
    <xf numFmtId="0" fontId="4" fillId="0" borderId="0" xfId="0" applyFont="1" applyAlignment="1">
      <alignment vertical="center" wrapText="1"/>
    </xf>
    <xf numFmtId="0" fontId="0" fillId="0" borderId="0" xfId="0" applyFont="1"/>
    <xf numFmtId="0" fontId="0" fillId="0" borderId="0" xfId="0" applyFont="1" applyAlignment="1">
      <alignment wrapText="1"/>
    </xf>
    <xf numFmtId="0" fontId="0" fillId="0" borderId="0" xfId="0" applyFont="1" applyAlignment="1">
      <alignment horizontal="center" wrapText="1"/>
    </xf>
    <xf numFmtId="168" fontId="0" fillId="0" borderId="0" xfId="0" applyNumberFormat="1" applyFont="1"/>
    <xf numFmtId="167" fontId="0" fillId="0" borderId="0" xfId="0" applyNumberFormat="1" applyFont="1"/>
    <xf numFmtId="0" fontId="17" fillId="0" borderId="0" xfId="2" applyFont="1" applyAlignment="1" applyProtection="1"/>
    <xf numFmtId="3" fontId="6" fillId="3" borderId="0" xfId="0" applyNumberFormat="1" applyFont="1" applyFill="1" applyAlignment="1">
      <alignment horizontal="left" wrapText="1"/>
    </xf>
    <xf numFmtId="0" fontId="17" fillId="3" borderId="0" xfId="2" applyFill="1" applyAlignment="1" applyProtection="1">
      <alignment horizontal="left"/>
    </xf>
    <xf numFmtId="0" fontId="9" fillId="0" borderId="0" xfId="0" applyFont="1"/>
    <xf numFmtId="0" fontId="4" fillId="3" borderId="0" xfId="0" applyFont="1" applyFill="1" applyAlignment="1">
      <alignment horizontal="left"/>
    </xf>
    <xf numFmtId="0" fontId="17" fillId="0" borderId="0" xfId="2" applyAlignment="1" applyProtection="1">
      <alignment horizontal="left" vertical="center" wrapText="1"/>
    </xf>
    <xf numFmtId="0" fontId="8" fillId="3" borderId="0" xfId="0" applyFont="1" applyFill="1" applyAlignment="1">
      <alignment horizontal="left" vertical="top"/>
    </xf>
    <xf numFmtId="0" fontId="17" fillId="3" borderId="0" xfId="2" applyFill="1" applyAlignment="1" applyProtection="1">
      <alignment horizontal="left" vertical="top" wrapText="1"/>
    </xf>
    <xf numFmtId="0" fontId="17" fillId="0" borderId="0" xfId="2" applyFont="1" applyAlignment="1" applyProtection="1"/>
    <xf numFmtId="0" fontId="4" fillId="0" borderId="0" xfId="0" applyFont="1"/>
    <xf numFmtId="0" fontId="4" fillId="0" borderId="0" xfId="0" applyFont="1" applyBorder="1" applyAlignment="1">
      <alignment horizontal="left" vertical="center"/>
    </xf>
    <xf numFmtId="0" fontId="9" fillId="0" borderId="0" xfId="0" applyFont="1" applyAlignment="1">
      <alignment horizontal="center"/>
    </xf>
    <xf numFmtId="0" fontId="8" fillId="0" borderId="0" xfId="0" applyFont="1" applyAlignment="1">
      <alignment horizontal="center"/>
    </xf>
    <xf numFmtId="0" fontId="9" fillId="0" borderId="0" xfId="0" applyFont="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left" vertical="top" wrapText="1"/>
    </xf>
    <xf numFmtId="0" fontId="6" fillId="0" borderId="0" xfId="0" applyFont="1" applyAlignment="1">
      <alignment horizontal="left" wrapText="1"/>
    </xf>
    <xf numFmtId="0" fontId="4" fillId="0" borderId="0" xfId="0" applyFont="1" applyAlignment="1">
      <alignment horizontal="left" wrapText="1"/>
    </xf>
    <xf numFmtId="0" fontId="4" fillId="0" borderId="0" xfId="0" applyFont="1" applyAlignment="1">
      <alignment horizontal="left"/>
    </xf>
    <xf numFmtId="3" fontId="9" fillId="0" borderId="0" xfId="0" applyNumberFormat="1" applyFont="1" applyBorder="1" applyAlignment="1">
      <alignment horizontal="center" vertical="center" wrapText="1"/>
    </xf>
    <xf numFmtId="0" fontId="8" fillId="0" borderId="0" xfId="0" applyFont="1" applyBorder="1" applyAlignment="1">
      <alignment horizontal="center" vertical="center" wrapText="1"/>
    </xf>
    <xf numFmtId="0" fontId="8" fillId="0" borderId="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 xfId="0" applyFont="1" applyBorder="1" applyAlignment="1">
      <alignment horizontal="center" vertical="center" wrapText="1"/>
    </xf>
    <xf numFmtId="0" fontId="4" fillId="0" borderId="0" xfId="0" applyFont="1" applyAlignment="1">
      <alignment wrapText="1"/>
    </xf>
    <xf numFmtId="3" fontId="9" fillId="0" borderId="3" xfId="0" applyNumberFormat="1" applyFont="1" applyBorder="1" applyAlignment="1">
      <alignment horizontal="center" vertical="center" wrapText="1"/>
    </xf>
    <xf numFmtId="3" fontId="9" fillId="0" borderId="1" xfId="0" applyNumberFormat="1" applyFont="1" applyBorder="1" applyAlignment="1">
      <alignment horizontal="center" vertical="center" wrapText="1"/>
    </xf>
    <xf numFmtId="0" fontId="9" fillId="0" borderId="0" xfId="0" applyFont="1" applyBorder="1" applyAlignment="1">
      <alignment horizontal="center" vertical="center" wrapText="1"/>
    </xf>
    <xf numFmtId="0" fontId="9" fillId="0" borderId="3" xfId="0" quotePrefix="1" applyFont="1" applyBorder="1" applyAlignment="1">
      <alignment horizontal="right" vertical="center" wrapText="1"/>
    </xf>
    <xf numFmtId="0" fontId="9" fillId="0" borderId="0" xfId="0" applyFont="1" applyBorder="1" applyAlignment="1">
      <alignment horizontal="right" vertical="center" wrapText="1"/>
    </xf>
    <xf numFmtId="0" fontId="9" fillId="0" borderId="1" xfId="0" applyFont="1" applyBorder="1" applyAlignment="1">
      <alignment horizontal="right" vertical="center" wrapText="1"/>
    </xf>
    <xf numFmtId="0" fontId="9" fillId="0" borderId="3" xfId="0" applyFont="1" applyFill="1" applyBorder="1" applyAlignment="1">
      <alignment horizontal="right" vertical="center" wrapText="1"/>
    </xf>
    <xf numFmtId="0" fontId="9" fillId="0" borderId="0" xfId="0" applyFont="1" applyFill="1" applyBorder="1" applyAlignment="1">
      <alignment horizontal="right" vertical="center" wrapText="1"/>
    </xf>
    <xf numFmtId="0" fontId="9" fillId="0" borderId="1" xfId="0" applyFont="1" applyFill="1" applyBorder="1" applyAlignment="1">
      <alignment horizontal="right" vertical="center" wrapText="1"/>
    </xf>
    <xf numFmtId="0" fontId="6" fillId="0" borderId="0" xfId="0" applyFont="1" applyAlignment="1">
      <alignment wrapText="1"/>
    </xf>
    <xf numFmtId="0" fontId="9" fillId="0" borderId="0" xfId="0" applyFont="1" applyAlignment="1">
      <alignment horizontal="left"/>
    </xf>
    <xf numFmtId="166" fontId="9" fillId="0" borderId="0" xfId="0" applyNumberFormat="1" applyFont="1" applyAlignment="1">
      <alignment horizontal="center" vertical="center"/>
    </xf>
    <xf numFmtId="0" fontId="6" fillId="0" borderId="0" xfId="0" applyFont="1" applyAlignment="1">
      <alignment horizontal="left" vertical="center" wrapText="1"/>
    </xf>
    <xf numFmtId="0" fontId="4" fillId="0" borderId="0" xfId="0" applyFont="1" applyAlignment="1">
      <alignment horizontal="left" vertical="top"/>
    </xf>
    <xf numFmtId="0" fontId="9" fillId="0" borderId="3" xfId="0" applyFont="1" applyBorder="1" applyAlignment="1">
      <alignment horizontal="center" vertical="center"/>
    </xf>
    <xf numFmtId="0" fontId="9" fillId="0" borderId="0" xfId="0" applyFont="1" applyBorder="1" applyAlignment="1">
      <alignment horizontal="center" vertical="center"/>
    </xf>
    <xf numFmtId="0" fontId="9" fillId="0" borderId="1" xfId="0" applyFont="1" applyBorder="1" applyAlignment="1">
      <alignment horizontal="center" vertical="center"/>
    </xf>
    <xf numFmtId="0" fontId="9" fillId="0" borderId="3" xfId="0" applyFont="1" applyBorder="1" applyAlignment="1">
      <alignment horizontal="right" vertical="center" wrapText="1"/>
    </xf>
    <xf numFmtId="0" fontId="9" fillId="0" borderId="0" xfId="0" applyFont="1" applyBorder="1" applyAlignment="1">
      <alignment horizontal="left" wrapText="1"/>
    </xf>
    <xf numFmtId="0" fontId="9" fillId="0" borderId="1" xfId="0" applyFont="1" applyBorder="1" applyAlignment="1">
      <alignment horizontal="left" wrapText="1"/>
    </xf>
    <xf numFmtId="0" fontId="6" fillId="0" borderId="0" xfId="0" applyFont="1" applyFill="1" applyAlignment="1">
      <alignment horizontal="left" vertical="center" wrapText="1"/>
    </xf>
    <xf numFmtId="166" fontId="9" fillId="0" borderId="0" xfId="0" applyNumberFormat="1" applyFont="1" applyAlignment="1">
      <alignment horizontal="center"/>
    </xf>
    <xf numFmtId="0" fontId="9" fillId="0" borderId="0" xfId="0" applyFont="1" applyFill="1" applyAlignment="1">
      <alignment horizontal="left"/>
    </xf>
    <xf numFmtId="166" fontId="9" fillId="0" borderId="0" xfId="0" applyNumberFormat="1" applyFont="1" applyFill="1" applyAlignment="1">
      <alignment horizontal="center"/>
    </xf>
    <xf numFmtId="0" fontId="6" fillId="0" borderId="0" xfId="0" applyFont="1" applyFill="1" applyAlignment="1">
      <alignment horizontal="left" wrapText="1"/>
    </xf>
    <xf numFmtId="0" fontId="4" fillId="0" borderId="0" xfId="0" applyFont="1" applyFill="1" applyAlignment="1">
      <alignment horizontal="left" vertical="top" wrapText="1"/>
    </xf>
    <xf numFmtId="0" fontId="9" fillId="0" borderId="0" xfId="0" applyFont="1" applyFill="1" applyAlignment="1">
      <alignment horizontal="center"/>
    </xf>
    <xf numFmtId="0" fontId="4" fillId="0" borderId="0" xfId="0" applyFont="1" applyFill="1" applyAlignment="1">
      <alignment horizontal="left" vertical="top"/>
    </xf>
    <xf numFmtId="0" fontId="4" fillId="0" borderId="0" xfId="0" applyFont="1" applyFill="1" applyAlignment="1">
      <alignment horizontal="left"/>
    </xf>
    <xf numFmtId="0" fontId="4" fillId="0" borderId="0" xfId="0" applyFont="1" applyFill="1"/>
    <xf numFmtId="166" fontId="8" fillId="0" borderId="0" xfId="0" applyNumberFormat="1" applyFont="1" applyFill="1" applyAlignment="1">
      <alignment horizontal="left" wrapText="1"/>
    </xf>
    <xf numFmtId="0" fontId="8" fillId="0" borderId="0" xfId="0" applyFont="1" applyFill="1" applyAlignment="1">
      <alignment horizontal="left" vertical="center" wrapText="1"/>
    </xf>
    <xf numFmtId="0" fontId="9" fillId="0" borderId="0" xfId="0" applyFont="1" applyFill="1" applyAlignment="1"/>
    <xf numFmtId="0" fontId="17" fillId="0" borderId="0" xfId="2" applyFont="1" applyFill="1" applyAlignment="1" applyProtection="1"/>
    <xf numFmtId="0" fontId="9" fillId="0" borderId="0" xfId="0" applyFont="1" applyFill="1" applyAlignment="1">
      <alignment horizontal="left" wrapText="1"/>
    </xf>
    <xf numFmtId="0" fontId="9" fillId="0" borderId="0" xfId="0" applyFont="1" applyFill="1" applyBorder="1" applyAlignment="1">
      <alignment horizontal="left"/>
    </xf>
    <xf numFmtId="0" fontId="9" fillId="0" borderId="0" xfId="0" applyFont="1" applyFill="1" applyAlignment="1">
      <alignment horizontal="left" vertical="top"/>
    </xf>
    <xf numFmtId="0" fontId="4" fillId="0" borderId="0" xfId="0" applyFont="1" applyAlignment="1">
      <alignment horizontal="left" vertical="center"/>
    </xf>
    <xf numFmtId="0" fontId="9" fillId="0" borderId="3" xfId="0" applyFont="1" applyBorder="1" applyAlignment="1">
      <alignment horizontal="center"/>
    </xf>
    <xf numFmtId="0" fontId="9" fillId="0" borderId="3" xfId="0" applyFont="1" applyBorder="1" applyAlignment="1">
      <alignment horizontal="center" wrapText="1"/>
    </xf>
    <xf numFmtId="0" fontId="9" fillId="0" borderId="0" xfId="0" applyFont="1" applyAlignment="1">
      <alignment horizontal="center" wrapText="1"/>
    </xf>
    <xf numFmtId="0" fontId="9" fillId="0" borderId="0" xfId="0" applyFont="1" applyBorder="1" applyAlignment="1">
      <alignment horizontal="center"/>
    </xf>
    <xf numFmtId="0" fontId="9" fillId="0" borderId="1" xfId="0" applyFont="1" applyBorder="1" applyAlignment="1">
      <alignment horizontal="center"/>
    </xf>
    <xf numFmtId="0" fontId="8" fillId="0" borderId="0" xfId="0" applyFont="1" applyAlignment="1">
      <alignment horizontal="center" wrapText="1"/>
    </xf>
    <xf numFmtId="0" fontId="8" fillId="0" borderId="3" xfId="0" applyFont="1" applyBorder="1" applyAlignment="1">
      <alignment wrapText="1"/>
    </xf>
    <xf numFmtId="0" fontId="8" fillId="0" borderId="0" xfId="0" applyFont="1" applyAlignment="1">
      <alignment wrapText="1"/>
    </xf>
    <xf numFmtId="0" fontId="17" fillId="0" borderId="0" xfId="2" applyAlignment="1" applyProtection="1"/>
    <xf numFmtId="0" fontId="6" fillId="0" borderId="0" xfId="0" applyFont="1" applyAlignment="1">
      <alignment horizontal="left"/>
    </xf>
    <xf numFmtId="0" fontId="8" fillId="0" borderId="3" xfId="0" applyFont="1" applyBorder="1" applyAlignment="1">
      <alignment horizontal="center" vertical="center" wrapText="1"/>
    </xf>
    <xf numFmtId="0" fontId="4" fillId="0" borderId="0" xfId="0" applyFont="1" applyAlignment="1"/>
    <xf numFmtId="0" fontId="17" fillId="0" borderId="0" xfId="2" applyFont="1" applyAlignment="1" applyProtection="1">
      <alignment horizontal="left" wrapText="1"/>
    </xf>
    <xf numFmtId="0" fontId="4" fillId="0" borderId="0" xfId="0" quotePrefix="1" applyFont="1"/>
    <xf numFmtId="0" fontId="9" fillId="0" borderId="0" xfId="0" applyFont="1" applyBorder="1" applyAlignment="1">
      <alignment wrapText="1"/>
    </xf>
    <xf numFmtId="0" fontId="9" fillId="0" borderId="1" xfId="0" applyFont="1" applyBorder="1" applyAlignment="1">
      <alignment wrapText="1"/>
    </xf>
    <xf numFmtId="0" fontId="9" fillId="0" borderId="0" xfId="0" applyFont="1" applyBorder="1" applyAlignment="1">
      <alignment horizontal="right" wrapText="1"/>
    </xf>
    <xf numFmtId="0" fontId="9" fillId="0" borderId="1" xfId="0" applyFont="1" applyBorder="1" applyAlignment="1">
      <alignment horizontal="right" wrapText="1"/>
    </xf>
    <xf numFmtId="0" fontId="8" fillId="0" borderId="0" xfId="0" applyFont="1" applyAlignment="1">
      <alignment horizontal="right" wrapText="1"/>
    </xf>
    <xf numFmtId="0" fontId="4" fillId="0" borderId="0" xfId="0" quotePrefix="1" applyFont="1" applyAlignment="1">
      <alignment horizontal="left"/>
    </xf>
    <xf numFmtId="0" fontId="9" fillId="0" borderId="0" xfId="0" quotePrefix="1" applyFont="1" applyBorder="1" applyAlignment="1">
      <alignment horizontal="right" wrapText="1"/>
    </xf>
    <xf numFmtId="0" fontId="9" fillId="0" borderId="1" xfId="0" quotePrefix="1" applyFont="1" applyBorder="1" applyAlignment="1">
      <alignment horizontal="right" wrapText="1"/>
    </xf>
    <xf numFmtId="0" fontId="0" fillId="0" borderId="0" xfId="0" applyFont="1" applyAlignment="1">
      <alignment horizontal="center" wrapText="1"/>
    </xf>
    <xf numFmtId="0" fontId="0" fillId="0" borderId="0" xfId="0" applyFont="1" applyAlignment="1">
      <alignment wrapText="1"/>
    </xf>
    <xf numFmtId="0" fontId="0" fillId="0" borderId="0" xfId="0" quotePrefix="1" applyFont="1" applyAlignment="1">
      <alignment wrapText="1"/>
    </xf>
    <xf numFmtId="0" fontId="0" fillId="0" borderId="0" xfId="0" applyFont="1"/>
    <xf numFmtId="0" fontId="8" fillId="0" borderId="0" xfId="0" applyFont="1" applyFill="1" applyAlignment="1"/>
    <xf numFmtId="0" fontId="6" fillId="4" borderId="0" xfId="3" applyFont="1" applyFill="1" applyAlignment="1"/>
  </cellXfs>
  <cellStyles count="109">
    <cellStyle name="20% - Accent1" xfId="23" builtinId="30" customBuiltin="1"/>
    <cellStyle name="20% - Accent1 2" xfId="53"/>
    <cellStyle name="20% - Accent1 3" xfId="67"/>
    <cellStyle name="20% - Accent1 4" xfId="81"/>
    <cellStyle name="20% - Accent1 5" xfId="95"/>
    <cellStyle name="20% - Accent2" xfId="27" builtinId="34" customBuiltin="1"/>
    <cellStyle name="20% - Accent2 2" xfId="55"/>
    <cellStyle name="20% - Accent2 3" xfId="69"/>
    <cellStyle name="20% - Accent2 4" xfId="83"/>
    <cellStyle name="20% - Accent2 5" xfId="97"/>
    <cellStyle name="20% - Accent3" xfId="31" builtinId="38" customBuiltin="1"/>
    <cellStyle name="20% - Accent3 2" xfId="57"/>
    <cellStyle name="20% - Accent3 3" xfId="71"/>
    <cellStyle name="20% - Accent3 4" xfId="85"/>
    <cellStyle name="20% - Accent3 5" xfId="99"/>
    <cellStyle name="20% - Accent4" xfId="35" builtinId="42" customBuiltin="1"/>
    <cellStyle name="20% - Accent4 2" xfId="59"/>
    <cellStyle name="20% - Accent4 3" xfId="73"/>
    <cellStyle name="20% - Accent4 4" xfId="87"/>
    <cellStyle name="20% - Accent4 5" xfId="101"/>
    <cellStyle name="20% - Accent5" xfId="39" builtinId="46" customBuiltin="1"/>
    <cellStyle name="20% - Accent5 2" xfId="61"/>
    <cellStyle name="20% - Accent5 3" xfId="75"/>
    <cellStyle name="20% - Accent5 4" xfId="89"/>
    <cellStyle name="20% - Accent5 5" xfId="103"/>
    <cellStyle name="20% - Accent6" xfId="43" builtinId="50" customBuiltin="1"/>
    <cellStyle name="20% - Accent6 2" xfId="63"/>
    <cellStyle name="20% - Accent6 3" xfId="77"/>
    <cellStyle name="20% - Accent6 4" xfId="91"/>
    <cellStyle name="20% - Accent6 5" xfId="105"/>
    <cellStyle name="40% - Accent1" xfId="24" builtinId="31" customBuiltin="1"/>
    <cellStyle name="40% - Accent1 2" xfId="54"/>
    <cellStyle name="40% - Accent1 3" xfId="68"/>
    <cellStyle name="40% - Accent1 4" xfId="82"/>
    <cellStyle name="40% - Accent1 5" xfId="96"/>
    <cellStyle name="40% - Accent2" xfId="28" builtinId="35" customBuiltin="1"/>
    <cellStyle name="40% - Accent2 2" xfId="56"/>
    <cellStyle name="40% - Accent2 3" xfId="70"/>
    <cellStyle name="40% - Accent2 4" xfId="84"/>
    <cellStyle name="40% - Accent2 5" xfId="98"/>
    <cellStyle name="40% - Accent3" xfId="32" builtinId="39" customBuiltin="1"/>
    <cellStyle name="40% - Accent3 2" xfId="58"/>
    <cellStyle name="40% - Accent3 3" xfId="72"/>
    <cellStyle name="40% - Accent3 4" xfId="86"/>
    <cellStyle name="40% - Accent3 5" xfId="100"/>
    <cellStyle name="40% - Accent4" xfId="36" builtinId="43" customBuiltin="1"/>
    <cellStyle name="40% - Accent4 2" xfId="60"/>
    <cellStyle name="40% - Accent4 3" xfId="74"/>
    <cellStyle name="40% - Accent4 4" xfId="88"/>
    <cellStyle name="40% - Accent4 5" xfId="102"/>
    <cellStyle name="40% - Accent5" xfId="40" builtinId="47" customBuiltin="1"/>
    <cellStyle name="40% - Accent5 2" xfId="62"/>
    <cellStyle name="40% - Accent5 3" xfId="76"/>
    <cellStyle name="40% - Accent5 4" xfId="90"/>
    <cellStyle name="40% - Accent5 5" xfId="104"/>
    <cellStyle name="40% - Accent6" xfId="44" builtinId="51" customBuiltin="1"/>
    <cellStyle name="40% - Accent6 2" xfId="64"/>
    <cellStyle name="40% - Accent6 3" xfId="78"/>
    <cellStyle name="40% - Accent6 4" xfId="92"/>
    <cellStyle name="40% - Accent6 5" xfId="106"/>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2" builtinId="27" customBuiltin="1"/>
    <cellStyle name="Calculation" xfId="16" builtinId="22" customBuiltin="1"/>
    <cellStyle name="Check Cell" xfId="18" builtinId="23" customBuiltin="1"/>
    <cellStyle name="Explanatory Text" xfId="20" builtinId="53" customBuiltin="1"/>
    <cellStyle name="Followed Hyperlink" xfId="50" builtinId="9"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2" builtinId="8"/>
    <cellStyle name="Hyperlink 2" xfId="49"/>
    <cellStyle name="Input" xfId="14" builtinId="20" customBuiltin="1"/>
    <cellStyle name="Linked Cell" xfId="17" builtinId="24" customBuiltin="1"/>
    <cellStyle name="Neutral" xfId="13" builtinId="28" customBuiltin="1"/>
    <cellStyle name="Normal" xfId="0" builtinId="0" customBuiltin="1"/>
    <cellStyle name="Normal 2" xfId="47"/>
    <cellStyle name="Normal 3" xfId="51"/>
    <cellStyle name="Normal 4" xfId="65"/>
    <cellStyle name="Normal 5" xfId="79"/>
    <cellStyle name="Normal 6" xfId="46"/>
    <cellStyle name="Normal 7" xfId="93"/>
    <cellStyle name="Normal 8" xfId="108"/>
    <cellStyle name="Normal_NEWAREAS" xfId="4"/>
    <cellStyle name="Normal_Sheet1" xfId="3"/>
    <cellStyle name="Normal_Table 3" xfId="1"/>
    <cellStyle name="Note 2" xfId="48"/>
    <cellStyle name="Note 3" xfId="52"/>
    <cellStyle name="Note 4" xfId="66"/>
    <cellStyle name="Note 5" xfId="80"/>
    <cellStyle name="Note 6" xfId="94"/>
    <cellStyle name="Output" xfId="15" builtinId="21" customBuiltin="1"/>
    <cellStyle name="Percent" xfId="5" builtinId="5"/>
    <cellStyle name="Style 6" xfId="107"/>
    <cellStyle name="Title" xfId="6" builtinId="15" customBuiltin="1"/>
    <cellStyle name="Total" xfId="21" builtinId="25" customBuiltin="1"/>
    <cellStyle name="Warning Text" xfId="19" builtinId="11" customBuiltin="1"/>
  </cellStyles>
  <dxfs count="0"/>
  <tableStyles count="0" defaultTableStyle="TableStyleMedium2" defaultPivotStyle="PivotStyleLight16"/>
  <colors>
    <mruColors>
      <color rgb="FF284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7.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78120806365006E-2"/>
          <c:y val="3.5087765540345525E-2"/>
          <c:w val="0.74291001956481573"/>
          <c:h val="0.86639790295776264"/>
        </c:manualLayout>
      </c:layout>
      <c:lineChart>
        <c:grouping val="standard"/>
        <c:varyColors val="0"/>
        <c:ser>
          <c:idx val="1"/>
          <c:order val="0"/>
          <c:tx>
            <c:strRef>
              <c:f>'Figure 1 (data)'!$B$7</c:f>
              <c:strCache>
                <c:ptCount val="1"/>
                <c:pt idx="0">
                  <c:v>Additional deaths (Dec-Mar)</c:v>
                </c:pt>
              </c:strCache>
            </c:strRef>
          </c:tx>
          <c:spPr>
            <a:ln w="12700">
              <a:solidFill>
                <a:schemeClr val="bg1">
                  <a:lumMod val="50000"/>
                </a:schemeClr>
              </a:solidFill>
              <a:prstDash val="solid"/>
            </a:ln>
          </c:spPr>
          <c:marker>
            <c:symbol val="none"/>
          </c:marker>
          <c:dLbls>
            <c:dLbl>
              <c:idx val="66"/>
              <c:layout/>
              <c:spPr>
                <a:noFill/>
                <a:ln>
                  <a:noFill/>
                </a:ln>
                <a:effectLst/>
              </c:spPr>
              <c:txPr>
                <a:bodyPr wrap="square" lIns="38100" tIns="19050" rIns="38100" bIns="19050" anchor="ctr">
                  <a:spAutoFit/>
                </a:bodyPr>
                <a:lstStyle/>
                <a:p>
                  <a:pPr>
                    <a:defRPr>
                      <a:solidFill>
                        <a:schemeClr val="bg1">
                          <a:lumMod val="50000"/>
                        </a:schemeClr>
                      </a:solidFill>
                    </a:defRPr>
                  </a:pPr>
                  <a:endParaRPr lang="en-US"/>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3-37E7-41A9-86D1-EC883C803BE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'Figure 1 (data)'!$A$11:$A$78</c:f>
              <c:strCache>
                <c:ptCount val="68"/>
                <c:pt idx="0">
                  <c:v>1951/52</c:v>
                </c:pt>
                <c:pt idx="1">
                  <c:v>1952/53</c:v>
                </c:pt>
                <c:pt idx="2">
                  <c:v>1953/54</c:v>
                </c:pt>
                <c:pt idx="3">
                  <c:v>1954/55</c:v>
                </c:pt>
                <c:pt idx="4">
                  <c:v>1955/56</c:v>
                </c:pt>
                <c:pt idx="5">
                  <c:v>1956/57</c:v>
                </c:pt>
                <c:pt idx="6">
                  <c:v>1957/58</c:v>
                </c:pt>
                <c:pt idx="7">
                  <c:v>1958/59</c:v>
                </c:pt>
                <c:pt idx="8">
                  <c:v>1959/60</c:v>
                </c:pt>
                <c:pt idx="9">
                  <c:v>1960/61</c:v>
                </c:pt>
                <c:pt idx="10">
                  <c:v>1961/62</c:v>
                </c:pt>
                <c:pt idx="11">
                  <c:v>1962/63</c:v>
                </c:pt>
                <c:pt idx="12">
                  <c:v>1963/64</c:v>
                </c:pt>
                <c:pt idx="13">
                  <c:v>1964/65</c:v>
                </c:pt>
                <c:pt idx="14">
                  <c:v>1965/66</c:v>
                </c:pt>
                <c:pt idx="15">
                  <c:v>1966/67</c:v>
                </c:pt>
                <c:pt idx="16">
                  <c:v>1967/68</c:v>
                </c:pt>
                <c:pt idx="17">
                  <c:v>1968/69</c:v>
                </c:pt>
                <c:pt idx="18">
                  <c:v>1969/70</c:v>
                </c:pt>
                <c:pt idx="19">
                  <c:v>1970/71</c:v>
                </c:pt>
                <c:pt idx="20">
                  <c:v>1971/72</c:v>
                </c:pt>
                <c:pt idx="21">
                  <c:v>1972/73</c:v>
                </c:pt>
                <c:pt idx="22">
                  <c:v>1973/74</c:v>
                </c:pt>
                <c:pt idx="23">
                  <c:v>1974/75</c:v>
                </c:pt>
                <c:pt idx="24">
                  <c:v>1975/76</c:v>
                </c:pt>
                <c:pt idx="25">
                  <c:v>1976/77</c:v>
                </c:pt>
                <c:pt idx="26">
                  <c:v>1977/78</c:v>
                </c:pt>
                <c:pt idx="27">
                  <c:v>1978/79</c:v>
                </c:pt>
                <c:pt idx="28">
                  <c:v>1979/80</c:v>
                </c:pt>
                <c:pt idx="29">
                  <c:v>1980/81</c:v>
                </c:pt>
                <c:pt idx="30">
                  <c:v>1981/82</c:v>
                </c:pt>
                <c:pt idx="31">
                  <c:v>1982/83</c:v>
                </c:pt>
                <c:pt idx="32">
                  <c:v>1983/84</c:v>
                </c:pt>
                <c:pt idx="33">
                  <c:v>1984/85</c:v>
                </c:pt>
                <c:pt idx="34">
                  <c:v>1985/86</c:v>
                </c:pt>
                <c:pt idx="35">
                  <c:v>1986/87</c:v>
                </c:pt>
                <c:pt idx="36">
                  <c:v>1987/88</c:v>
                </c:pt>
                <c:pt idx="37">
                  <c:v>1988/89</c:v>
                </c:pt>
                <c:pt idx="38">
                  <c:v>1989/90</c:v>
                </c:pt>
                <c:pt idx="39">
                  <c:v>1990/91</c:v>
                </c:pt>
                <c:pt idx="40">
                  <c:v>1991/92</c:v>
                </c:pt>
                <c:pt idx="41">
                  <c:v>1992/93</c:v>
                </c:pt>
                <c:pt idx="42">
                  <c:v>1993/94</c:v>
                </c:pt>
                <c:pt idx="43">
                  <c:v>1994/95</c:v>
                </c:pt>
                <c:pt idx="44">
                  <c:v>1995/96</c:v>
                </c:pt>
                <c:pt idx="45">
                  <c:v>1996/97</c:v>
                </c:pt>
                <c:pt idx="46">
                  <c:v>1997/98</c:v>
                </c:pt>
                <c:pt idx="47">
                  <c:v>1998/99</c:v>
                </c:pt>
                <c:pt idx="48">
                  <c:v>1999/00</c:v>
                </c:pt>
                <c:pt idx="49">
                  <c:v>2000/01</c:v>
                </c:pt>
                <c:pt idx="50">
                  <c:v>2001/02</c:v>
                </c:pt>
                <c:pt idx="51">
                  <c:v>2002/03</c:v>
                </c:pt>
                <c:pt idx="52">
                  <c:v>2003/04</c:v>
                </c:pt>
                <c:pt idx="53">
                  <c:v>2004/05</c:v>
                </c:pt>
                <c:pt idx="54">
                  <c:v>2005/06</c:v>
                </c:pt>
                <c:pt idx="55">
                  <c:v>2006/07</c:v>
                </c:pt>
                <c:pt idx="56">
                  <c:v>2007/08</c:v>
                </c:pt>
                <c:pt idx="57">
                  <c:v>2008/09</c:v>
                </c:pt>
                <c:pt idx="58">
                  <c:v>2009/10 </c:v>
                </c:pt>
                <c:pt idx="59">
                  <c:v>2010/11</c:v>
                </c:pt>
                <c:pt idx="60">
                  <c:v>2011/12</c:v>
                </c:pt>
                <c:pt idx="61">
                  <c:v>2012/13</c:v>
                </c:pt>
                <c:pt idx="62">
                  <c:v>2013/14</c:v>
                </c:pt>
                <c:pt idx="63">
                  <c:v>2014/15</c:v>
                </c:pt>
                <c:pt idx="64">
                  <c:v>2015/16</c:v>
                </c:pt>
                <c:pt idx="65">
                  <c:v>2016/17</c:v>
                </c:pt>
                <c:pt idx="66">
                  <c:v>2017/18</c:v>
                </c:pt>
                <c:pt idx="67">
                  <c:v>2017/18 prov.</c:v>
                </c:pt>
              </c:strCache>
            </c:strRef>
          </c:cat>
          <c:val>
            <c:numRef>
              <c:f>'Figure 1 (data)'!$B$11:$B$78</c:f>
              <c:numCache>
                <c:formatCode>#,##0</c:formatCode>
                <c:ptCount val="68"/>
                <c:pt idx="0">
                  <c:v>5240</c:v>
                </c:pt>
                <c:pt idx="1">
                  <c:v>5890</c:v>
                </c:pt>
                <c:pt idx="2">
                  <c:v>4770</c:v>
                </c:pt>
                <c:pt idx="3">
                  <c:v>5820</c:v>
                </c:pt>
                <c:pt idx="4">
                  <c:v>6450</c:v>
                </c:pt>
                <c:pt idx="5">
                  <c:v>2770</c:v>
                </c:pt>
                <c:pt idx="6">
                  <c:v>4460</c:v>
                </c:pt>
                <c:pt idx="7">
                  <c:v>9170</c:v>
                </c:pt>
                <c:pt idx="8">
                  <c:v>4090</c:v>
                </c:pt>
                <c:pt idx="9">
                  <c:v>5340</c:v>
                </c:pt>
                <c:pt idx="10">
                  <c:v>5090</c:v>
                </c:pt>
                <c:pt idx="11">
                  <c:v>7110</c:v>
                </c:pt>
                <c:pt idx="12">
                  <c:v>3710</c:v>
                </c:pt>
                <c:pt idx="13">
                  <c:v>4210</c:v>
                </c:pt>
                <c:pt idx="14">
                  <c:v>6350</c:v>
                </c:pt>
                <c:pt idx="15">
                  <c:v>2020</c:v>
                </c:pt>
                <c:pt idx="16">
                  <c:v>5600</c:v>
                </c:pt>
                <c:pt idx="17">
                  <c:v>4800</c:v>
                </c:pt>
                <c:pt idx="18">
                  <c:v>7040</c:v>
                </c:pt>
                <c:pt idx="19">
                  <c:v>2710</c:v>
                </c:pt>
                <c:pt idx="20">
                  <c:v>4970</c:v>
                </c:pt>
                <c:pt idx="21">
                  <c:v>4080</c:v>
                </c:pt>
                <c:pt idx="22">
                  <c:v>2810</c:v>
                </c:pt>
                <c:pt idx="23">
                  <c:v>3460</c:v>
                </c:pt>
                <c:pt idx="24">
                  <c:v>6440</c:v>
                </c:pt>
                <c:pt idx="25">
                  <c:v>3530</c:v>
                </c:pt>
                <c:pt idx="26">
                  <c:v>4850</c:v>
                </c:pt>
                <c:pt idx="27">
                  <c:v>4190</c:v>
                </c:pt>
                <c:pt idx="28">
                  <c:v>2670</c:v>
                </c:pt>
                <c:pt idx="29">
                  <c:v>3770</c:v>
                </c:pt>
                <c:pt idx="30">
                  <c:v>6300</c:v>
                </c:pt>
                <c:pt idx="31">
                  <c:v>4570</c:v>
                </c:pt>
                <c:pt idx="32">
                  <c:v>2790</c:v>
                </c:pt>
                <c:pt idx="33">
                  <c:v>3130</c:v>
                </c:pt>
                <c:pt idx="34">
                  <c:v>4710</c:v>
                </c:pt>
                <c:pt idx="35">
                  <c:v>3240</c:v>
                </c:pt>
                <c:pt idx="36">
                  <c:v>2590</c:v>
                </c:pt>
                <c:pt idx="37">
                  <c:v>2160</c:v>
                </c:pt>
                <c:pt idx="38">
                  <c:v>5460</c:v>
                </c:pt>
                <c:pt idx="39">
                  <c:v>2430</c:v>
                </c:pt>
                <c:pt idx="40">
                  <c:v>2890</c:v>
                </c:pt>
                <c:pt idx="41">
                  <c:v>2740</c:v>
                </c:pt>
                <c:pt idx="42">
                  <c:v>2590</c:v>
                </c:pt>
                <c:pt idx="43">
                  <c:v>2310</c:v>
                </c:pt>
                <c:pt idx="44">
                  <c:v>3650</c:v>
                </c:pt>
                <c:pt idx="45">
                  <c:v>3640</c:v>
                </c:pt>
                <c:pt idx="46">
                  <c:v>2610</c:v>
                </c:pt>
                <c:pt idx="47">
                  <c:v>4750</c:v>
                </c:pt>
                <c:pt idx="48">
                  <c:v>5190</c:v>
                </c:pt>
                <c:pt idx="49">
                  <c:v>2220</c:v>
                </c:pt>
                <c:pt idx="50">
                  <c:v>1840</c:v>
                </c:pt>
                <c:pt idx="51">
                  <c:v>2510</c:v>
                </c:pt>
                <c:pt idx="52">
                  <c:v>2840</c:v>
                </c:pt>
                <c:pt idx="53">
                  <c:v>2760</c:v>
                </c:pt>
                <c:pt idx="54">
                  <c:v>1780</c:v>
                </c:pt>
                <c:pt idx="55">
                  <c:v>2750</c:v>
                </c:pt>
                <c:pt idx="56">
                  <c:v>2180</c:v>
                </c:pt>
                <c:pt idx="57">
                  <c:v>3510</c:v>
                </c:pt>
                <c:pt idx="58">
                  <c:v>2760</c:v>
                </c:pt>
                <c:pt idx="59">
                  <c:v>2450</c:v>
                </c:pt>
                <c:pt idx="60">
                  <c:v>1420</c:v>
                </c:pt>
                <c:pt idx="61">
                  <c:v>2000</c:v>
                </c:pt>
                <c:pt idx="62">
                  <c:v>1600</c:v>
                </c:pt>
                <c:pt idx="63">
                  <c:v>4060</c:v>
                </c:pt>
                <c:pt idx="64">
                  <c:v>2850</c:v>
                </c:pt>
                <c:pt idx="65">
                  <c:v>2720</c:v>
                </c:pt>
                <c:pt idx="66">
                  <c:v>4810</c:v>
                </c:pt>
                <c:pt idx="67">
                  <c:v>2060</c:v>
                </c:pt>
              </c:numCache>
            </c:numRef>
          </c:val>
          <c:smooth val="0"/>
          <c:extLst>
            <c:ext xmlns:c16="http://schemas.microsoft.com/office/drawing/2014/chart" uri="{C3380CC4-5D6E-409C-BE32-E72D297353CC}">
              <c16:uniqueId val="{00000000-37E7-41A9-86D1-EC883C803BEF}"/>
            </c:ext>
          </c:extLst>
        </c:ser>
        <c:ser>
          <c:idx val="0"/>
          <c:order val="1"/>
          <c:tx>
            <c:strRef>
              <c:f>'Figure 1 (data)'!$C$7</c:f>
              <c:strCache>
                <c:ptCount val="1"/>
                <c:pt idx="0">
                  <c:v>5-year moving average</c:v>
                </c:pt>
              </c:strCache>
            </c:strRef>
          </c:tx>
          <c:spPr>
            <a:ln w="38100">
              <a:solidFill>
                <a:srgbClr val="284F99"/>
              </a:solidFill>
              <a:prstDash val="solid"/>
            </a:ln>
          </c:spPr>
          <c:marker>
            <c:symbol val="none"/>
          </c:marker>
          <c:dLbls>
            <c:dLbl>
              <c:idx val="64"/>
              <c:layout>
                <c:manualLayout>
                  <c:x val="3.9858566377370529E-2"/>
                  <c:y val="-7.7847649883434352E-17"/>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37E7-41A9-86D1-EC883C803BEF}"/>
                </c:ext>
              </c:extLst>
            </c:dLbl>
            <c:spPr>
              <a:noFill/>
              <a:ln>
                <a:noFill/>
              </a:ln>
              <a:effectLst/>
            </c:spPr>
            <c:txPr>
              <a:bodyPr wrap="square" lIns="38100" tIns="19050" rIns="38100" bIns="19050" anchor="ctr">
                <a:spAutoFit/>
              </a:bodyPr>
              <a:lstStyle/>
              <a:p>
                <a:pPr>
                  <a:defRPr sz="1100" b="1">
                    <a:solidFill>
                      <a:srgbClr val="284F99"/>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'Figure 1 (data)'!$A$11:$A$78</c:f>
              <c:strCache>
                <c:ptCount val="68"/>
                <c:pt idx="0">
                  <c:v>1951/52</c:v>
                </c:pt>
                <c:pt idx="1">
                  <c:v>1952/53</c:v>
                </c:pt>
                <c:pt idx="2">
                  <c:v>1953/54</c:v>
                </c:pt>
                <c:pt idx="3">
                  <c:v>1954/55</c:v>
                </c:pt>
                <c:pt idx="4">
                  <c:v>1955/56</c:v>
                </c:pt>
                <c:pt idx="5">
                  <c:v>1956/57</c:v>
                </c:pt>
                <c:pt idx="6">
                  <c:v>1957/58</c:v>
                </c:pt>
                <c:pt idx="7">
                  <c:v>1958/59</c:v>
                </c:pt>
                <c:pt idx="8">
                  <c:v>1959/60</c:v>
                </c:pt>
                <c:pt idx="9">
                  <c:v>1960/61</c:v>
                </c:pt>
                <c:pt idx="10">
                  <c:v>1961/62</c:v>
                </c:pt>
                <c:pt idx="11">
                  <c:v>1962/63</c:v>
                </c:pt>
                <c:pt idx="12">
                  <c:v>1963/64</c:v>
                </c:pt>
                <c:pt idx="13">
                  <c:v>1964/65</c:v>
                </c:pt>
                <c:pt idx="14">
                  <c:v>1965/66</c:v>
                </c:pt>
                <c:pt idx="15">
                  <c:v>1966/67</c:v>
                </c:pt>
                <c:pt idx="16">
                  <c:v>1967/68</c:v>
                </c:pt>
                <c:pt idx="17">
                  <c:v>1968/69</c:v>
                </c:pt>
                <c:pt idx="18">
                  <c:v>1969/70</c:v>
                </c:pt>
                <c:pt idx="19">
                  <c:v>1970/71</c:v>
                </c:pt>
                <c:pt idx="20">
                  <c:v>1971/72</c:v>
                </c:pt>
                <c:pt idx="21">
                  <c:v>1972/73</c:v>
                </c:pt>
                <c:pt idx="22">
                  <c:v>1973/74</c:v>
                </c:pt>
                <c:pt idx="23">
                  <c:v>1974/75</c:v>
                </c:pt>
                <c:pt idx="24">
                  <c:v>1975/76</c:v>
                </c:pt>
                <c:pt idx="25">
                  <c:v>1976/77</c:v>
                </c:pt>
                <c:pt idx="26">
                  <c:v>1977/78</c:v>
                </c:pt>
                <c:pt idx="27">
                  <c:v>1978/79</c:v>
                </c:pt>
                <c:pt idx="28">
                  <c:v>1979/80</c:v>
                </c:pt>
                <c:pt idx="29">
                  <c:v>1980/81</c:v>
                </c:pt>
                <c:pt idx="30">
                  <c:v>1981/82</c:v>
                </c:pt>
                <c:pt idx="31">
                  <c:v>1982/83</c:v>
                </c:pt>
                <c:pt idx="32">
                  <c:v>1983/84</c:v>
                </c:pt>
                <c:pt idx="33">
                  <c:v>1984/85</c:v>
                </c:pt>
                <c:pt idx="34">
                  <c:v>1985/86</c:v>
                </c:pt>
                <c:pt idx="35">
                  <c:v>1986/87</c:v>
                </c:pt>
                <c:pt idx="36">
                  <c:v>1987/88</c:v>
                </c:pt>
                <c:pt idx="37">
                  <c:v>1988/89</c:v>
                </c:pt>
                <c:pt idx="38">
                  <c:v>1989/90</c:v>
                </c:pt>
                <c:pt idx="39">
                  <c:v>1990/91</c:v>
                </c:pt>
                <c:pt idx="40">
                  <c:v>1991/92</c:v>
                </c:pt>
                <c:pt idx="41">
                  <c:v>1992/93</c:v>
                </c:pt>
                <c:pt idx="42">
                  <c:v>1993/94</c:v>
                </c:pt>
                <c:pt idx="43">
                  <c:v>1994/95</c:v>
                </c:pt>
                <c:pt idx="44">
                  <c:v>1995/96</c:v>
                </c:pt>
                <c:pt idx="45">
                  <c:v>1996/97</c:v>
                </c:pt>
                <c:pt idx="46">
                  <c:v>1997/98</c:v>
                </c:pt>
                <c:pt idx="47">
                  <c:v>1998/99</c:v>
                </c:pt>
                <c:pt idx="48">
                  <c:v>1999/00</c:v>
                </c:pt>
                <c:pt idx="49">
                  <c:v>2000/01</c:v>
                </c:pt>
                <c:pt idx="50">
                  <c:v>2001/02</c:v>
                </c:pt>
                <c:pt idx="51">
                  <c:v>2002/03</c:v>
                </c:pt>
                <c:pt idx="52">
                  <c:v>2003/04</c:v>
                </c:pt>
                <c:pt idx="53">
                  <c:v>2004/05</c:v>
                </c:pt>
                <c:pt idx="54">
                  <c:v>2005/06</c:v>
                </c:pt>
                <c:pt idx="55">
                  <c:v>2006/07</c:v>
                </c:pt>
                <c:pt idx="56">
                  <c:v>2007/08</c:v>
                </c:pt>
                <c:pt idx="57">
                  <c:v>2008/09</c:v>
                </c:pt>
                <c:pt idx="58">
                  <c:v>2009/10 </c:v>
                </c:pt>
                <c:pt idx="59">
                  <c:v>2010/11</c:v>
                </c:pt>
                <c:pt idx="60">
                  <c:v>2011/12</c:v>
                </c:pt>
                <c:pt idx="61">
                  <c:v>2012/13</c:v>
                </c:pt>
                <c:pt idx="62">
                  <c:v>2013/14</c:v>
                </c:pt>
                <c:pt idx="63">
                  <c:v>2014/15</c:v>
                </c:pt>
                <c:pt idx="64">
                  <c:v>2015/16</c:v>
                </c:pt>
                <c:pt idx="65">
                  <c:v>2016/17</c:v>
                </c:pt>
                <c:pt idx="66">
                  <c:v>2017/18</c:v>
                </c:pt>
                <c:pt idx="67">
                  <c:v>2017/18 prov.</c:v>
                </c:pt>
              </c:strCache>
            </c:strRef>
          </c:cat>
          <c:val>
            <c:numRef>
              <c:f>'Figure 1 (data)'!$C$11:$C$78</c:f>
              <c:numCache>
                <c:formatCode>General</c:formatCode>
                <c:ptCount val="68"/>
                <c:pt idx="2" formatCode="#,##0">
                  <c:v>5634</c:v>
                </c:pt>
                <c:pt idx="3" formatCode="#,##0">
                  <c:v>5140</c:v>
                </c:pt>
                <c:pt idx="4" formatCode="#,##0">
                  <c:v>4854</c:v>
                </c:pt>
                <c:pt idx="5" formatCode="#,##0">
                  <c:v>5734</c:v>
                </c:pt>
                <c:pt idx="6" formatCode="#,##0">
                  <c:v>5388</c:v>
                </c:pt>
                <c:pt idx="7" formatCode="#,##0">
                  <c:v>5166</c:v>
                </c:pt>
                <c:pt idx="8" formatCode="#,##0">
                  <c:v>5630</c:v>
                </c:pt>
                <c:pt idx="9" formatCode="#,##0">
                  <c:v>6160</c:v>
                </c:pt>
                <c:pt idx="10" formatCode="#,##0">
                  <c:v>5068</c:v>
                </c:pt>
                <c:pt idx="11" formatCode="#,##0">
                  <c:v>5092</c:v>
                </c:pt>
                <c:pt idx="12" formatCode="#,##0">
                  <c:v>5294</c:v>
                </c:pt>
                <c:pt idx="13" formatCode="#,##0">
                  <c:v>4680</c:v>
                </c:pt>
                <c:pt idx="14" formatCode="#,##0">
                  <c:v>4378</c:v>
                </c:pt>
                <c:pt idx="15" formatCode="#,##0">
                  <c:v>4596</c:v>
                </c:pt>
                <c:pt idx="16" formatCode="#,##0">
                  <c:v>5162</c:v>
                </c:pt>
                <c:pt idx="17" formatCode="#,##0">
                  <c:v>4434</c:v>
                </c:pt>
                <c:pt idx="18" formatCode="#,##0">
                  <c:v>5024</c:v>
                </c:pt>
                <c:pt idx="19" formatCode="#,##0">
                  <c:v>4720</c:v>
                </c:pt>
                <c:pt idx="20" formatCode="#,##0">
                  <c:v>4322</c:v>
                </c:pt>
                <c:pt idx="21" formatCode="#,##0">
                  <c:v>3606</c:v>
                </c:pt>
                <c:pt idx="22" formatCode="#,##0">
                  <c:v>4352</c:v>
                </c:pt>
                <c:pt idx="23" formatCode="#,##0">
                  <c:v>4064</c:v>
                </c:pt>
                <c:pt idx="24" formatCode="#,##0">
                  <c:v>4218</c:v>
                </c:pt>
                <c:pt idx="25" formatCode="#,##0">
                  <c:v>4494</c:v>
                </c:pt>
                <c:pt idx="26" formatCode="#,##0">
                  <c:v>4336</c:v>
                </c:pt>
                <c:pt idx="27" formatCode="#,##0">
                  <c:v>3802</c:v>
                </c:pt>
                <c:pt idx="28" formatCode="#,##0">
                  <c:v>4356</c:v>
                </c:pt>
                <c:pt idx="29" formatCode="#,##0">
                  <c:v>4300</c:v>
                </c:pt>
                <c:pt idx="30" formatCode="#,##0">
                  <c:v>4020</c:v>
                </c:pt>
                <c:pt idx="31" formatCode="#,##0">
                  <c:v>4112</c:v>
                </c:pt>
                <c:pt idx="32" formatCode="#,##0">
                  <c:v>4300</c:v>
                </c:pt>
                <c:pt idx="33" formatCode="#,##0">
                  <c:v>3688</c:v>
                </c:pt>
                <c:pt idx="34" formatCode="#,##0">
                  <c:v>3292</c:v>
                </c:pt>
                <c:pt idx="35" formatCode="#,##0">
                  <c:v>3166</c:v>
                </c:pt>
                <c:pt idx="36" formatCode="#,##0">
                  <c:v>3632</c:v>
                </c:pt>
                <c:pt idx="37" formatCode="#,##0">
                  <c:v>3176</c:v>
                </c:pt>
                <c:pt idx="38" formatCode="#,##0">
                  <c:v>3106</c:v>
                </c:pt>
                <c:pt idx="39" formatCode="#,##0">
                  <c:v>3136</c:v>
                </c:pt>
                <c:pt idx="40" formatCode="#,##0">
                  <c:v>3222</c:v>
                </c:pt>
                <c:pt idx="41" formatCode="#,##0">
                  <c:v>2592</c:v>
                </c:pt>
                <c:pt idx="42" formatCode="#,##0">
                  <c:v>2836</c:v>
                </c:pt>
                <c:pt idx="43" formatCode="#,##0">
                  <c:v>2986</c:v>
                </c:pt>
                <c:pt idx="44" formatCode="#,##0">
                  <c:v>2960</c:v>
                </c:pt>
                <c:pt idx="45" formatCode="#,##0">
                  <c:v>3392</c:v>
                </c:pt>
                <c:pt idx="46" formatCode="#,##0">
                  <c:v>3968</c:v>
                </c:pt>
                <c:pt idx="47" formatCode="#,##0">
                  <c:v>3682</c:v>
                </c:pt>
                <c:pt idx="48" formatCode="#,##0">
                  <c:v>3322</c:v>
                </c:pt>
                <c:pt idx="49" formatCode="#,##0">
                  <c:v>3302</c:v>
                </c:pt>
                <c:pt idx="50" formatCode="#,##0">
                  <c:v>2920</c:v>
                </c:pt>
                <c:pt idx="51" formatCode="#,##0">
                  <c:v>2434</c:v>
                </c:pt>
                <c:pt idx="52" formatCode="#,##0">
                  <c:v>2346</c:v>
                </c:pt>
                <c:pt idx="53" formatCode="#,##0">
                  <c:v>2528</c:v>
                </c:pt>
                <c:pt idx="54" formatCode="#,##0">
                  <c:v>2462</c:v>
                </c:pt>
                <c:pt idx="55" formatCode="#,##0">
                  <c:v>2596</c:v>
                </c:pt>
                <c:pt idx="56" formatCode="#,##0">
                  <c:v>2596</c:v>
                </c:pt>
                <c:pt idx="57" formatCode="#,##0">
                  <c:v>2730</c:v>
                </c:pt>
                <c:pt idx="58" formatCode="#,##0">
                  <c:v>2464</c:v>
                </c:pt>
                <c:pt idx="59" formatCode="#,##0">
                  <c:v>2428</c:v>
                </c:pt>
                <c:pt idx="60" formatCode="#,##0">
                  <c:v>2046</c:v>
                </c:pt>
                <c:pt idx="61" formatCode="#,##0">
                  <c:v>2306</c:v>
                </c:pt>
                <c:pt idx="62" formatCode="#,##0">
                  <c:v>2386</c:v>
                </c:pt>
                <c:pt idx="63" formatCode="#,##0">
                  <c:v>2646</c:v>
                </c:pt>
                <c:pt idx="64" formatCode="#,##0">
                  <c:v>3208</c:v>
                </c:pt>
                <c:pt idx="65" formatCode="#,##0">
                  <c:v>3300</c:v>
                </c:pt>
              </c:numCache>
            </c:numRef>
          </c:val>
          <c:smooth val="0"/>
          <c:extLst>
            <c:ext xmlns:c16="http://schemas.microsoft.com/office/drawing/2014/chart" uri="{C3380CC4-5D6E-409C-BE32-E72D297353CC}">
              <c16:uniqueId val="{00000001-37E7-41A9-86D1-EC883C803BEF}"/>
            </c:ext>
          </c:extLst>
        </c:ser>
        <c:dLbls>
          <c:showLegendKey val="0"/>
          <c:showVal val="0"/>
          <c:showCatName val="0"/>
          <c:showSerName val="0"/>
          <c:showPercent val="0"/>
          <c:showBubbleSize val="0"/>
        </c:dLbls>
        <c:smooth val="0"/>
        <c:axId val="174134784"/>
        <c:axId val="174136320"/>
      </c:lineChart>
      <c:dateAx>
        <c:axId val="1741347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74136320"/>
        <c:crosses val="autoZero"/>
        <c:auto val="0"/>
        <c:lblOffset val="100"/>
        <c:baseTimeUnit val="days"/>
        <c:majorUnit val="5"/>
        <c:minorUnit val="5"/>
      </c:dateAx>
      <c:valAx>
        <c:axId val="174136320"/>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74134784"/>
        <c:crosses val="autoZero"/>
        <c:crossBetween val="between"/>
      </c:valAx>
      <c:spPr>
        <a:noFill/>
        <a:ln w="12700">
          <a:noFill/>
          <a:prstDash val="solid"/>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82615764391775"/>
          <c:y val="5.6367432150313153E-2"/>
          <c:w val="0.83241477548159026"/>
          <c:h val="0.78079331941544883"/>
        </c:manualLayout>
      </c:layout>
      <c:scatterChart>
        <c:scatterStyle val="lineMarker"/>
        <c:varyColors val="0"/>
        <c:ser>
          <c:idx val="0"/>
          <c:order val="0"/>
          <c:tx>
            <c:strRef>
              <c:f>'Figure 2 (data)'!$C$4</c:f>
              <c:strCache>
                <c:ptCount val="1"/>
                <c:pt idx="0">
                  <c:v>Seas Incr. Mort.</c:v>
                </c:pt>
              </c:strCache>
            </c:strRef>
          </c:tx>
          <c:spPr>
            <a:ln w="28575">
              <a:noFill/>
            </a:ln>
          </c:spPr>
          <c:marker>
            <c:symbol val="circle"/>
            <c:size val="4"/>
            <c:spPr>
              <a:solidFill>
                <a:srgbClr val="000080"/>
              </a:solidFill>
              <a:ln>
                <a:solidFill>
                  <a:srgbClr val="000080"/>
                </a:solidFill>
                <a:prstDash val="solid"/>
              </a:ln>
            </c:spPr>
          </c:marker>
          <c:xVal>
            <c:numRef>
              <c:f>'Figure 2 (data)'!$B$6:$B$73</c:f>
              <c:numCache>
                <c:formatCode>0.00</c:formatCode>
                <c:ptCount val="68"/>
                <c:pt idx="0">
                  <c:v>1.89</c:v>
                </c:pt>
                <c:pt idx="1">
                  <c:v>2.94</c:v>
                </c:pt>
                <c:pt idx="2">
                  <c:v>2.7</c:v>
                </c:pt>
                <c:pt idx="3">
                  <c:v>1.41</c:v>
                </c:pt>
                <c:pt idx="4">
                  <c:v>1.52</c:v>
                </c:pt>
                <c:pt idx="5">
                  <c:v>3.47</c:v>
                </c:pt>
                <c:pt idx="6">
                  <c:v>2.06</c:v>
                </c:pt>
                <c:pt idx="7">
                  <c:v>1.66</c:v>
                </c:pt>
                <c:pt idx="8">
                  <c:v>2.12</c:v>
                </c:pt>
                <c:pt idx="9">
                  <c:v>2.56</c:v>
                </c:pt>
                <c:pt idx="10">
                  <c:v>2.13</c:v>
                </c:pt>
                <c:pt idx="11">
                  <c:v>0.16</c:v>
                </c:pt>
                <c:pt idx="12">
                  <c:v>3.09</c:v>
                </c:pt>
                <c:pt idx="13">
                  <c:v>1.87</c:v>
                </c:pt>
                <c:pt idx="14">
                  <c:v>1.6</c:v>
                </c:pt>
                <c:pt idx="15">
                  <c:v>3</c:v>
                </c:pt>
                <c:pt idx="16">
                  <c:v>1.91</c:v>
                </c:pt>
                <c:pt idx="17">
                  <c:v>1.55</c:v>
                </c:pt>
                <c:pt idx="18">
                  <c:v>1.52</c:v>
                </c:pt>
                <c:pt idx="19">
                  <c:v>3.41</c:v>
                </c:pt>
                <c:pt idx="20">
                  <c:v>3.56</c:v>
                </c:pt>
                <c:pt idx="21">
                  <c:v>3.23</c:v>
                </c:pt>
                <c:pt idx="22">
                  <c:v>3.5</c:v>
                </c:pt>
                <c:pt idx="23">
                  <c:v>3.88</c:v>
                </c:pt>
                <c:pt idx="24">
                  <c:v>3.72</c:v>
                </c:pt>
                <c:pt idx="25">
                  <c:v>1.02</c:v>
                </c:pt>
                <c:pt idx="26">
                  <c:v>1.77</c:v>
                </c:pt>
                <c:pt idx="27">
                  <c:v>0.45</c:v>
                </c:pt>
                <c:pt idx="28">
                  <c:v>2.4700000000000002</c:v>
                </c:pt>
                <c:pt idx="29">
                  <c:v>2.97</c:v>
                </c:pt>
                <c:pt idx="30">
                  <c:v>1.36</c:v>
                </c:pt>
                <c:pt idx="31">
                  <c:v>2.4900000000000002</c:v>
                </c:pt>
                <c:pt idx="32">
                  <c:v>2.5299999999999998</c:v>
                </c:pt>
                <c:pt idx="33">
                  <c:v>2.12</c:v>
                </c:pt>
                <c:pt idx="34">
                  <c:v>1.28</c:v>
                </c:pt>
                <c:pt idx="35">
                  <c:v>2</c:v>
                </c:pt>
                <c:pt idx="36">
                  <c:v>3.14</c:v>
                </c:pt>
                <c:pt idx="37">
                  <c:v>5.12</c:v>
                </c:pt>
                <c:pt idx="38">
                  <c:v>3.34</c:v>
                </c:pt>
                <c:pt idx="39">
                  <c:v>1.99</c:v>
                </c:pt>
                <c:pt idx="40">
                  <c:v>3.94</c:v>
                </c:pt>
                <c:pt idx="41">
                  <c:v>3.42</c:v>
                </c:pt>
                <c:pt idx="42">
                  <c:v>1.77</c:v>
                </c:pt>
                <c:pt idx="43">
                  <c:v>2.89</c:v>
                </c:pt>
                <c:pt idx="44">
                  <c:v>1.76</c:v>
                </c:pt>
                <c:pt idx="45">
                  <c:v>2.48</c:v>
                </c:pt>
                <c:pt idx="46">
                  <c:v>4.51</c:v>
                </c:pt>
                <c:pt idx="47">
                  <c:v>3.26</c:v>
                </c:pt>
                <c:pt idx="48">
                  <c:v>3.03</c:v>
                </c:pt>
                <c:pt idx="49">
                  <c:v>2.16</c:v>
                </c:pt>
                <c:pt idx="50">
                  <c:v>3.39</c:v>
                </c:pt>
                <c:pt idx="51">
                  <c:v>2.96</c:v>
                </c:pt>
                <c:pt idx="52">
                  <c:v>3.2</c:v>
                </c:pt>
                <c:pt idx="53">
                  <c:v>3.94</c:v>
                </c:pt>
                <c:pt idx="54">
                  <c:v>3.35</c:v>
                </c:pt>
                <c:pt idx="55">
                  <c:v>4.34</c:v>
                </c:pt>
                <c:pt idx="56">
                  <c:v>3.61</c:v>
                </c:pt>
                <c:pt idx="57">
                  <c:v>2.6</c:v>
                </c:pt>
                <c:pt idx="58">
                  <c:v>0.39</c:v>
                </c:pt>
                <c:pt idx="59">
                  <c:v>1.28</c:v>
                </c:pt>
                <c:pt idx="60">
                  <c:v>3.56</c:v>
                </c:pt>
                <c:pt idx="61">
                  <c:v>2.4900000000000002</c:v>
                </c:pt>
                <c:pt idx="62">
                  <c:v>4.1500000000000004</c:v>
                </c:pt>
                <c:pt idx="63">
                  <c:v>2.87</c:v>
                </c:pt>
                <c:pt idx="64">
                  <c:v>3.62</c:v>
                </c:pt>
                <c:pt idx="65">
                  <c:v>4.42</c:v>
                </c:pt>
                <c:pt idx="66">
                  <c:v>2.2599999999999998</c:v>
                </c:pt>
                <c:pt idx="67">
                  <c:v>3.99</c:v>
                </c:pt>
              </c:numCache>
            </c:numRef>
          </c:xVal>
          <c:yVal>
            <c:numRef>
              <c:f>'Figure 2 (data)'!$C$6:$C$73</c:f>
              <c:numCache>
                <c:formatCode>#,##0</c:formatCode>
                <c:ptCount val="68"/>
                <c:pt idx="0">
                  <c:v>5240</c:v>
                </c:pt>
                <c:pt idx="1">
                  <c:v>5890</c:v>
                </c:pt>
                <c:pt idx="2">
                  <c:v>4770</c:v>
                </c:pt>
                <c:pt idx="3">
                  <c:v>5820</c:v>
                </c:pt>
                <c:pt idx="4">
                  <c:v>6450</c:v>
                </c:pt>
                <c:pt idx="5">
                  <c:v>2770</c:v>
                </c:pt>
                <c:pt idx="6">
                  <c:v>4460</c:v>
                </c:pt>
                <c:pt idx="7">
                  <c:v>9170</c:v>
                </c:pt>
                <c:pt idx="8">
                  <c:v>4090</c:v>
                </c:pt>
                <c:pt idx="9">
                  <c:v>5340</c:v>
                </c:pt>
                <c:pt idx="10">
                  <c:v>5090</c:v>
                </c:pt>
                <c:pt idx="11">
                  <c:v>7110</c:v>
                </c:pt>
                <c:pt idx="12">
                  <c:v>3710</c:v>
                </c:pt>
                <c:pt idx="13">
                  <c:v>4210</c:v>
                </c:pt>
                <c:pt idx="14">
                  <c:v>6350</c:v>
                </c:pt>
                <c:pt idx="15">
                  <c:v>2020</c:v>
                </c:pt>
                <c:pt idx="16">
                  <c:v>5600</c:v>
                </c:pt>
                <c:pt idx="17">
                  <c:v>4800</c:v>
                </c:pt>
                <c:pt idx="18">
                  <c:v>7040</c:v>
                </c:pt>
                <c:pt idx="19">
                  <c:v>2710</c:v>
                </c:pt>
                <c:pt idx="20">
                  <c:v>4970</c:v>
                </c:pt>
                <c:pt idx="21">
                  <c:v>4080</c:v>
                </c:pt>
                <c:pt idx="22">
                  <c:v>2810</c:v>
                </c:pt>
                <c:pt idx="23">
                  <c:v>3460</c:v>
                </c:pt>
                <c:pt idx="24">
                  <c:v>6440</c:v>
                </c:pt>
                <c:pt idx="25">
                  <c:v>3530</c:v>
                </c:pt>
                <c:pt idx="26">
                  <c:v>4850</c:v>
                </c:pt>
                <c:pt idx="27">
                  <c:v>4190</c:v>
                </c:pt>
                <c:pt idx="28">
                  <c:v>2670</c:v>
                </c:pt>
                <c:pt idx="29">
                  <c:v>3770</c:v>
                </c:pt>
                <c:pt idx="30">
                  <c:v>6300</c:v>
                </c:pt>
                <c:pt idx="31">
                  <c:v>4570</c:v>
                </c:pt>
                <c:pt idx="32">
                  <c:v>2790</c:v>
                </c:pt>
                <c:pt idx="33">
                  <c:v>3130</c:v>
                </c:pt>
                <c:pt idx="34">
                  <c:v>4710</c:v>
                </c:pt>
                <c:pt idx="35">
                  <c:v>3240</c:v>
                </c:pt>
                <c:pt idx="36">
                  <c:v>2590</c:v>
                </c:pt>
                <c:pt idx="37">
                  <c:v>2160</c:v>
                </c:pt>
                <c:pt idx="38">
                  <c:v>5460</c:v>
                </c:pt>
                <c:pt idx="39">
                  <c:v>2430</c:v>
                </c:pt>
                <c:pt idx="40">
                  <c:v>2890</c:v>
                </c:pt>
                <c:pt idx="41">
                  <c:v>2740</c:v>
                </c:pt>
                <c:pt idx="42">
                  <c:v>2590</c:v>
                </c:pt>
                <c:pt idx="43">
                  <c:v>2310</c:v>
                </c:pt>
                <c:pt idx="44">
                  <c:v>3650</c:v>
                </c:pt>
                <c:pt idx="45">
                  <c:v>3640</c:v>
                </c:pt>
                <c:pt idx="46">
                  <c:v>2610</c:v>
                </c:pt>
                <c:pt idx="47">
                  <c:v>4750</c:v>
                </c:pt>
                <c:pt idx="48">
                  <c:v>5190</c:v>
                </c:pt>
                <c:pt idx="49">
                  <c:v>2220</c:v>
                </c:pt>
                <c:pt idx="50">
                  <c:v>1840</c:v>
                </c:pt>
                <c:pt idx="51">
                  <c:v>2510</c:v>
                </c:pt>
                <c:pt idx="52">
                  <c:v>2840</c:v>
                </c:pt>
                <c:pt idx="53">
                  <c:v>2760</c:v>
                </c:pt>
                <c:pt idx="54">
                  <c:v>1780</c:v>
                </c:pt>
                <c:pt idx="55">
                  <c:v>2750</c:v>
                </c:pt>
                <c:pt idx="56">
                  <c:v>2180</c:v>
                </c:pt>
                <c:pt idx="57">
                  <c:v>3510</c:v>
                </c:pt>
                <c:pt idx="58">
                  <c:v>2760</c:v>
                </c:pt>
                <c:pt idx="59">
                  <c:v>2450</c:v>
                </c:pt>
                <c:pt idx="60">
                  <c:v>1420</c:v>
                </c:pt>
                <c:pt idx="61">
                  <c:v>2000</c:v>
                </c:pt>
                <c:pt idx="62">
                  <c:v>1600</c:v>
                </c:pt>
                <c:pt idx="63">
                  <c:v>4060</c:v>
                </c:pt>
                <c:pt idx="64">
                  <c:v>2850</c:v>
                </c:pt>
                <c:pt idx="65">
                  <c:v>2720</c:v>
                </c:pt>
                <c:pt idx="66">
                  <c:v>4810</c:v>
                </c:pt>
                <c:pt idx="67">
                  <c:v>2060</c:v>
                </c:pt>
              </c:numCache>
            </c:numRef>
          </c:yVal>
          <c:smooth val="0"/>
          <c:extLst>
            <c:ext xmlns:c16="http://schemas.microsoft.com/office/drawing/2014/chart" uri="{C3380CC4-5D6E-409C-BE32-E72D297353CC}">
              <c16:uniqueId val="{00000000-2D60-4933-AC20-B0E5DD8C1A84}"/>
            </c:ext>
          </c:extLst>
        </c:ser>
        <c:dLbls>
          <c:showLegendKey val="0"/>
          <c:showVal val="0"/>
          <c:showCatName val="0"/>
          <c:showSerName val="0"/>
          <c:showPercent val="0"/>
          <c:showBubbleSize val="0"/>
        </c:dLbls>
        <c:axId val="174193664"/>
        <c:axId val="174413312"/>
      </c:scatterChart>
      <c:valAx>
        <c:axId val="174193664"/>
        <c:scaling>
          <c:orientation val="minMax"/>
        </c:scaling>
        <c:delete val="0"/>
        <c:axPos val="b"/>
        <c:title>
          <c:tx>
            <c:rich>
              <a:bodyPr/>
              <a:lstStyle/>
              <a:p>
                <a:pPr>
                  <a:defRPr sz="1150" b="1" i="0" u="none" strike="noStrike" baseline="0">
                    <a:solidFill>
                      <a:srgbClr val="000000"/>
                    </a:solidFill>
                    <a:latin typeface="Arial"/>
                    <a:ea typeface="Arial"/>
                    <a:cs typeface="Arial"/>
                  </a:defRPr>
                </a:pPr>
                <a:r>
                  <a:rPr lang="en-GB"/>
                  <a:t>Mean winter temperature (deg. C.)</a:t>
                </a:r>
              </a:p>
            </c:rich>
          </c:tx>
          <c:layout>
            <c:manualLayout>
              <c:xMode val="edge"/>
              <c:yMode val="edge"/>
              <c:x val="0.38947847293175325"/>
              <c:y val="0.9102296450939457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174413312"/>
        <c:crosses val="autoZero"/>
        <c:crossBetween val="midCat"/>
      </c:valAx>
      <c:valAx>
        <c:axId val="174413312"/>
        <c:scaling>
          <c:orientation val="minMax"/>
        </c:scaling>
        <c:delete val="0"/>
        <c:axPos val="l"/>
        <c:title>
          <c:tx>
            <c:rich>
              <a:bodyPr/>
              <a:lstStyle/>
              <a:p>
                <a:pPr>
                  <a:defRPr sz="1150" b="1" i="0" u="none" strike="noStrike" baseline="0">
                    <a:solidFill>
                      <a:srgbClr val="000000"/>
                    </a:solidFill>
                    <a:latin typeface="Arial"/>
                    <a:ea typeface="Arial"/>
                    <a:cs typeface="Arial"/>
                  </a:defRPr>
                </a:pPr>
                <a:r>
                  <a:rPr lang="en-GB"/>
                  <a:t>Seasonal Increase in Mortality in Winter</a:t>
                </a:r>
              </a:p>
            </c:rich>
          </c:tx>
          <c:layout>
            <c:manualLayout>
              <c:xMode val="edge"/>
              <c:yMode val="edge"/>
              <c:x val="2.0364916217533877E-2"/>
              <c:y val="9.0309299572847515E-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174193664"/>
        <c:crosses val="autoZero"/>
        <c:crossBetween val="midCat"/>
      </c:valAx>
      <c:spPr>
        <a:noFill/>
        <a:ln w="25400">
          <a:noFill/>
        </a:ln>
      </c:spPr>
    </c:plotArea>
    <c:plotVisOnly val="1"/>
    <c:dispBlanksAs val="gap"/>
    <c:showDLblsOverMax val="0"/>
  </c:chart>
  <c:spPr>
    <a:solidFill>
      <a:srgbClr val="FFFFFF"/>
    </a:solidFill>
    <a:ln w="3175">
      <a:noFill/>
      <a:prstDash val="solid"/>
    </a:ln>
  </c:spPr>
  <c:txPr>
    <a:bodyPr/>
    <a:lstStyle/>
    <a:p>
      <a:pPr>
        <a:defRPr sz="16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05108556832694"/>
          <c:y val="5.3677932405566599E-2"/>
          <c:w val="0.84163473818646228"/>
          <c:h val="0.79125248508946322"/>
        </c:manualLayout>
      </c:layout>
      <c:scatterChart>
        <c:scatterStyle val="lineMarker"/>
        <c:varyColors val="0"/>
        <c:ser>
          <c:idx val="0"/>
          <c:order val="0"/>
          <c:tx>
            <c:strRef>
              <c:f>'Figure 2 (data)'!$F$47</c:f>
              <c:strCache>
                <c:ptCount val="1"/>
                <c:pt idx="0">
                  <c:v>Seas Incr. Mort.</c:v>
                </c:pt>
              </c:strCache>
            </c:strRef>
          </c:tx>
          <c:spPr>
            <a:ln w="28575">
              <a:noFill/>
            </a:ln>
          </c:spPr>
          <c:marker>
            <c:symbol val="circle"/>
            <c:size val="4"/>
            <c:spPr>
              <a:solidFill>
                <a:srgbClr val="000080"/>
              </a:solidFill>
              <a:ln>
                <a:solidFill>
                  <a:srgbClr val="000080"/>
                </a:solidFill>
                <a:prstDash val="solid"/>
              </a:ln>
            </c:spPr>
          </c:marker>
          <c:xVal>
            <c:numRef>
              <c:f>'Figure 2 (data)'!$E$52:$E$73</c:f>
              <c:numCache>
                <c:formatCode>0.00</c:formatCode>
                <c:ptCount val="22"/>
                <c:pt idx="2">
                  <c:v>3.03</c:v>
                </c:pt>
                <c:pt idx="3">
                  <c:v>2.16</c:v>
                </c:pt>
                <c:pt idx="4">
                  <c:v>3.39</c:v>
                </c:pt>
                <c:pt idx="5">
                  <c:v>2.96</c:v>
                </c:pt>
                <c:pt idx="6">
                  <c:v>3.2</c:v>
                </c:pt>
                <c:pt idx="7">
                  <c:v>3.94</c:v>
                </c:pt>
                <c:pt idx="8">
                  <c:v>3.35</c:v>
                </c:pt>
                <c:pt idx="9">
                  <c:v>4.34</c:v>
                </c:pt>
                <c:pt idx="10">
                  <c:v>3.61</c:v>
                </c:pt>
                <c:pt idx="11">
                  <c:v>2.6</c:v>
                </c:pt>
                <c:pt idx="12">
                  <c:v>0.39</c:v>
                </c:pt>
                <c:pt idx="13">
                  <c:v>1.28</c:v>
                </c:pt>
                <c:pt idx="14">
                  <c:v>3.56</c:v>
                </c:pt>
                <c:pt idx="15">
                  <c:v>2.4900000000000002</c:v>
                </c:pt>
                <c:pt idx="16">
                  <c:v>4.1500000000000004</c:v>
                </c:pt>
                <c:pt idx="17">
                  <c:v>2.87</c:v>
                </c:pt>
                <c:pt idx="18">
                  <c:v>3.62</c:v>
                </c:pt>
                <c:pt idx="19">
                  <c:v>4.42</c:v>
                </c:pt>
                <c:pt idx="20">
                  <c:v>2.2599999999999998</c:v>
                </c:pt>
                <c:pt idx="21">
                  <c:v>3.99</c:v>
                </c:pt>
              </c:numCache>
            </c:numRef>
          </c:xVal>
          <c:yVal>
            <c:numRef>
              <c:f>'Figure 2 (data)'!$F$52:$F$73</c:f>
              <c:numCache>
                <c:formatCode>#,##0</c:formatCode>
                <c:ptCount val="22"/>
                <c:pt idx="2">
                  <c:v>5190</c:v>
                </c:pt>
                <c:pt idx="3">
                  <c:v>2220</c:v>
                </c:pt>
                <c:pt idx="4">
                  <c:v>1840</c:v>
                </c:pt>
                <c:pt idx="5">
                  <c:v>2510</c:v>
                </c:pt>
                <c:pt idx="6">
                  <c:v>2840</c:v>
                </c:pt>
                <c:pt idx="7">
                  <c:v>2760</c:v>
                </c:pt>
                <c:pt idx="8">
                  <c:v>1780</c:v>
                </c:pt>
                <c:pt idx="9">
                  <c:v>2750</c:v>
                </c:pt>
                <c:pt idx="10">
                  <c:v>2180</c:v>
                </c:pt>
                <c:pt idx="11">
                  <c:v>3510</c:v>
                </c:pt>
                <c:pt idx="12">
                  <c:v>2760</c:v>
                </c:pt>
                <c:pt idx="13">
                  <c:v>2450</c:v>
                </c:pt>
                <c:pt idx="14">
                  <c:v>1420</c:v>
                </c:pt>
                <c:pt idx="15">
                  <c:v>2000</c:v>
                </c:pt>
                <c:pt idx="16">
                  <c:v>1600</c:v>
                </c:pt>
                <c:pt idx="17">
                  <c:v>4060</c:v>
                </c:pt>
                <c:pt idx="18">
                  <c:v>2850</c:v>
                </c:pt>
                <c:pt idx="19">
                  <c:v>2720</c:v>
                </c:pt>
                <c:pt idx="20">
                  <c:v>4810</c:v>
                </c:pt>
                <c:pt idx="21">
                  <c:v>2060</c:v>
                </c:pt>
              </c:numCache>
            </c:numRef>
          </c:yVal>
          <c:smooth val="0"/>
          <c:extLst>
            <c:ext xmlns:c16="http://schemas.microsoft.com/office/drawing/2014/chart" uri="{C3380CC4-5D6E-409C-BE32-E72D297353CC}">
              <c16:uniqueId val="{00000000-7E28-4B55-8C36-B29375D669DF}"/>
            </c:ext>
          </c:extLst>
        </c:ser>
        <c:dLbls>
          <c:showLegendKey val="0"/>
          <c:showVal val="0"/>
          <c:showCatName val="0"/>
          <c:showSerName val="0"/>
          <c:showPercent val="0"/>
          <c:showBubbleSize val="0"/>
        </c:dLbls>
        <c:axId val="174424064"/>
        <c:axId val="174426368"/>
      </c:scatterChart>
      <c:valAx>
        <c:axId val="174424064"/>
        <c:scaling>
          <c:orientation val="minMax"/>
          <c:max val="6"/>
        </c:scaling>
        <c:delete val="0"/>
        <c:axPos val="b"/>
        <c:title>
          <c:tx>
            <c:rich>
              <a:bodyPr/>
              <a:lstStyle/>
              <a:p>
                <a:pPr>
                  <a:defRPr sz="1150" b="1" i="0" u="none" strike="noStrike" baseline="0">
                    <a:solidFill>
                      <a:srgbClr val="000000"/>
                    </a:solidFill>
                    <a:latin typeface="Arial"/>
                    <a:ea typeface="Arial"/>
                    <a:cs typeface="Arial"/>
                  </a:defRPr>
                </a:pPr>
                <a:r>
                  <a:rPr lang="en-GB"/>
                  <a:t>Mean winter temperature (deg. C.)</a:t>
                </a:r>
              </a:p>
            </c:rich>
          </c:tx>
          <c:layout>
            <c:manualLayout>
              <c:xMode val="edge"/>
              <c:yMode val="edge"/>
              <c:x val="0.38314176245210729"/>
              <c:y val="0.9145129224652087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174426368"/>
        <c:crosses val="autoZero"/>
        <c:crossBetween val="midCat"/>
        <c:majorUnit val="1"/>
      </c:valAx>
      <c:valAx>
        <c:axId val="174426368"/>
        <c:scaling>
          <c:orientation val="minMax"/>
          <c:max val="6000"/>
        </c:scaling>
        <c:delete val="0"/>
        <c:axPos val="l"/>
        <c:title>
          <c:tx>
            <c:rich>
              <a:bodyPr/>
              <a:lstStyle/>
              <a:p>
                <a:pPr>
                  <a:defRPr sz="1150" b="1" i="0" u="none" strike="noStrike" baseline="0">
                    <a:solidFill>
                      <a:srgbClr val="000000"/>
                    </a:solidFill>
                    <a:latin typeface="Arial"/>
                    <a:ea typeface="Arial"/>
                    <a:cs typeface="Arial"/>
                  </a:defRPr>
                </a:pPr>
                <a:r>
                  <a:rPr lang="en-GB"/>
                  <a:t>Seasonal Increase in Mortality in Winter</a:t>
                </a:r>
              </a:p>
            </c:rich>
          </c:tx>
          <c:layout>
            <c:manualLayout>
              <c:xMode val="edge"/>
              <c:yMode val="edge"/>
              <c:x val="2.0434227330779056E-2"/>
              <c:y val="0.1035656290627223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174424064"/>
        <c:crosses val="autoZero"/>
        <c:crossBetween val="midCat"/>
      </c:valAx>
      <c:spPr>
        <a:noFill/>
        <a:ln w="25400">
          <a:noFill/>
        </a:ln>
      </c:spPr>
    </c:plotArea>
    <c:plotVisOnly val="1"/>
    <c:dispBlanksAs val="gap"/>
    <c:showDLblsOverMax val="0"/>
  </c:chart>
  <c:spPr>
    <a:solidFill>
      <a:srgbClr val="FFFFFF"/>
    </a:solidFill>
    <a:ln w="3175">
      <a:no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84238669594302"/>
          <c:y val="7.124699637950356E-2"/>
          <c:w val="0.79179871706698313"/>
          <c:h val="0.72519264171994702"/>
        </c:manualLayout>
      </c:layout>
      <c:scatterChart>
        <c:scatterStyle val="lineMarker"/>
        <c:varyColors val="0"/>
        <c:ser>
          <c:idx val="0"/>
          <c:order val="0"/>
          <c:tx>
            <c:strRef>
              <c:f>'Figure 3 (data)'!$C$4</c:f>
              <c:strCache>
                <c:ptCount val="1"/>
                <c:pt idx="0">
                  <c:v>Seas. Incr. Mort.</c:v>
                </c:pt>
              </c:strCache>
            </c:strRef>
          </c:tx>
          <c:spPr>
            <a:ln w="28575">
              <a:noFill/>
            </a:ln>
          </c:spPr>
          <c:marker>
            <c:symbol val="circle"/>
            <c:size val="4"/>
            <c:spPr>
              <a:solidFill>
                <a:srgbClr val="000080"/>
              </a:solidFill>
              <a:ln>
                <a:solidFill>
                  <a:srgbClr val="000080"/>
                </a:solidFill>
                <a:prstDash val="solid"/>
              </a:ln>
            </c:spPr>
          </c:marker>
          <c:xVal>
            <c:numRef>
              <c:f>'Figure 3 (data)'!$B$7:$B$47</c:f>
              <c:numCache>
                <c:formatCode>#,##0</c:formatCode>
                <c:ptCount val="41"/>
                <c:pt idx="0">
                  <c:v>3411.6279069767443</c:v>
                </c:pt>
                <c:pt idx="1">
                  <c:v>1286.046511627907</c:v>
                </c:pt>
                <c:pt idx="2">
                  <c:v>2081.3953488372094</c:v>
                </c:pt>
                <c:pt idx="3">
                  <c:v>1144.1860465116279</c:v>
                </c:pt>
                <c:pt idx="4">
                  <c:v>2951.1627906976746</c:v>
                </c:pt>
                <c:pt idx="5">
                  <c:v>655.81395348837214</c:v>
                </c:pt>
                <c:pt idx="6">
                  <c:v>2213.953488372093</c:v>
                </c:pt>
                <c:pt idx="7">
                  <c:v>951.16279069767438</c:v>
                </c:pt>
                <c:pt idx="8">
                  <c:v>967.44186046511629</c:v>
                </c:pt>
                <c:pt idx="9">
                  <c:v>800</c:v>
                </c:pt>
                <c:pt idx="10">
                  <c:v>1541.8604651162791</c:v>
                </c:pt>
                <c:pt idx="11">
                  <c:v>1309.3023255813953</c:v>
                </c:pt>
                <c:pt idx="12">
                  <c:v>1697.6744186046512</c:v>
                </c:pt>
                <c:pt idx="13">
                  <c:v>704.65116279069764</c:v>
                </c:pt>
                <c:pt idx="14">
                  <c:v>1106.9767441860465</c:v>
                </c:pt>
                <c:pt idx="15">
                  <c:v>846.51162790697674</c:v>
                </c:pt>
                <c:pt idx="16">
                  <c:v>337.2093023255814</c:v>
                </c:pt>
                <c:pt idx="17">
                  <c:v>818.60465116279067</c:v>
                </c:pt>
                <c:pt idx="18">
                  <c:v>2753.4883720930234</c:v>
                </c:pt>
                <c:pt idx="19">
                  <c:v>318.60465116279067</c:v>
                </c:pt>
                <c:pt idx="20">
                  <c:v>927.90697674418607</c:v>
                </c:pt>
                <c:pt idx="21">
                  <c:v>979.06976744186045</c:v>
                </c:pt>
                <c:pt idx="22">
                  <c:v>2053.4883720930234</c:v>
                </c:pt>
                <c:pt idx="23">
                  <c:v>218.6046511627907</c:v>
                </c:pt>
                <c:pt idx="24">
                  <c:v>906.97674418604652</c:v>
                </c:pt>
                <c:pt idx="25">
                  <c:v>1762.7906976744187</c:v>
                </c:pt>
                <c:pt idx="26">
                  <c:v>271.71372093023257</c:v>
                </c:pt>
                <c:pt idx="27">
                  <c:v>717.84209302325576</c:v>
                </c:pt>
                <c:pt idx="28">
                  <c:v>1972.5908557312382</c:v>
                </c:pt>
                <c:pt idx="29">
                  <c:v>143.5706982761487</c:v>
                </c:pt>
                <c:pt idx="34">
                  <c:v>95.348837209302332</c:v>
                </c:pt>
                <c:pt idx="35">
                  <c:v>97.503719850967229</c:v>
                </c:pt>
                <c:pt idx="36">
                  <c:v>320.93023255813955</c:v>
                </c:pt>
                <c:pt idx="37">
                  <c:v>100</c:v>
                </c:pt>
                <c:pt idx="38">
                  <c:v>76.744186046511629</c:v>
                </c:pt>
                <c:pt idx="39">
                  <c:v>367.44186046511629</c:v>
                </c:pt>
                <c:pt idx="40">
                  <c:v>116.27906976744185</c:v>
                </c:pt>
              </c:numCache>
            </c:numRef>
          </c:xVal>
          <c:yVal>
            <c:numRef>
              <c:f>'Figure 3 (data)'!$C$7:$C$47</c:f>
              <c:numCache>
                <c:formatCode>#,##0</c:formatCode>
                <c:ptCount val="41"/>
                <c:pt idx="0">
                  <c:v>4970</c:v>
                </c:pt>
                <c:pt idx="1">
                  <c:v>4080</c:v>
                </c:pt>
                <c:pt idx="2">
                  <c:v>2810</c:v>
                </c:pt>
                <c:pt idx="3">
                  <c:v>3460</c:v>
                </c:pt>
                <c:pt idx="4">
                  <c:v>6440</c:v>
                </c:pt>
                <c:pt idx="5">
                  <c:v>3530</c:v>
                </c:pt>
                <c:pt idx="6">
                  <c:v>4850</c:v>
                </c:pt>
                <c:pt idx="7">
                  <c:v>4190</c:v>
                </c:pt>
                <c:pt idx="8">
                  <c:v>2670</c:v>
                </c:pt>
                <c:pt idx="9">
                  <c:v>3770</c:v>
                </c:pt>
                <c:pt idx="10">
                  <c:v>6300</c:v>
                </c:pt>
                <c:pt idx="11">
                  <c:v>4570</c:v>
                </c:pt>
                <c:pt idx="12">
                  <c:v>2790</c:v>
                </c:pt>
                <c:pt idx="13">
                  <c:v>3130</c:v>
                </c:pt>
                <c:pt idx="14">
                  <c:v>4710</c:v>
                </c:pt>
                <c:pt idx="15">
                  <c:v>3240</c:v>
                </c:pt>
                <c:pt idx="16">
                  <c:v>2590</c:v>
                </c:pt>
                <c:pt idx="17">
                  <c:v>2160</c:v>
                </c:pt>
                <c:pt idx="18">
                  <c:v>5460</c:v>
                </c:pt>
                <c:pt idx="19">
                  <c:v>2430</c:v>
                </c:pt>
                <c:pt idx="20">
                  <c:v>2890</c:v>
                </c:pt>
                <c:pt idx="21">
                  <c:v>2740</c:v>
                </c:pt>
                <c:pt idx="22">
                  <c:v>2590</c:v>
                </c:pt>
                <c:pt idx="23">
                  <c:v>2310</c:v>
                </c:pt>
                <c:pt idx="24">
                  <c:v>3650</c:v>
                </c:pt>
                <c:pt idx="25">
                  <c:v>3640</c:v>
                </c:pt>
                <c:pt idx="26">
                  <c:v>2610</c:v>
                </c:pt>
                <c:pt idx="27">
                  <c:v>4750</c:v>
                </c:pt>
                <c:pt idx="28">
                  <c:v>5190</c:v>
                </c:pt>
                <c:pt idx="29">
                  <c:v>2220</c:v>
                </c:pt>
                <c:pt idx="34">
                  <c:v>1840</c:v>
                </c:pt>
                <c:pt idx="35">
                  <c:v>2510</c:v>
                </c:pt>
                <c:pt idx="36">
                  <c:v>2840</c:v>
                </c:pt>
                <c:pt idx="37">
                  <c:v>2760</c:v>
                </c:pt>
                <c:pt idx="38">
                  <c:v>1780</c:v>
                </c:pt>
                <c:pt idx="39">
                  <c:v>2750</c:v>
                </c:pt>
                <c:pt idx="40">
                  <c:v>2180</c:v>
                </c:pt>
              </c:numCache>
            </c:numRef>
          </c:yVal>
          <c:smooth val="0"/>
          <c:extLst>
            <c:ext xmlns:c16="http://schemas.microsoft.com/office/drawing/2014/chart" uri="{C3380CC4-5D6E-409C-BE32-E72D297353CC}">
              <c16:uniqueId val="{00000000-E228-4DA8-839C-AA1770431A8F}"/>
            </c:ext>
          </c:extLst>
        </c:ser>
        <c:dLbls>
          <c:showLegendKey val="0"/>
          <c:showVal val="0"/>
          <c:showCatName val="0"/>
          <c:showSerName val="0"/>
          <c:showPercent val="0"/>
          <c:showBubbleSize val="0"/>
        </c:dLbls>
        <c:axId val="175257856"/>
        <c:axId val="175264512"/>
      </c:scatterChart>
      <c:valAx>
        <c:axId val="175257856"/>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'Fluspotter' (Index: 2004/05 = 100)</a:t>
                </a:r>
              </a:p>
            </c:rich>
          </c:tx>
          <c:layout>
            <c:manualLayout>
              <c:xMode val="edge"/>
              <c:yMode val="edge"/>
              <c:x val="0.34069426869814412"/>
              <c:y val="0.8880429191588122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75264512"/>
        <c:crosses val="autoZero"/>
        <c:crossBetween val="midCat"/>
      </c:valAx>
      <c:valAx>
        <c:axId val="175264512"/>
        <c:scaling>
          <c:orientation val="minMax"/>
        </c:scaling>
        <c:delete val="0"/>
        <c:axPos val="l"/>
        <c:title>
          <c:tx>
            <c:rich>
              <a:bodyPr anchor="t" anchorCtr="1"/>
              <a:lstStyle/>
              <a:p>
                <a:pPr>
                  <a:defRPr sz="950" b="1" i="0" u="none" strike="noStrike" baseline="0">
                    <a:solidFill>
                      <a:srgbClr val="000000"/>
                    </a:solidFill>
                    <a:latin typeface="Arial"/>
                    <a:ea typeface="Arial"/>
                    <a:cs typeface="Arial"/>
                  </a:defRPr>
                </a:pPr>
                <a:r>
                  <a:rPr lang="en-GB"/>
                  <a:t>Seasonal Increase in Mortality in Winter</a:t>
                </a:r>
              </a:p>
            </c:rich>
          </c:tx>
          <c:layout>
            <c:manualLayout>
              <c:xMode val="edge"/>
              <c:yMode val="edge"/>
              <c:x val="2.5236593059936908E-2"/>
              <c:y val="6.4405676835305764E-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75257856"/>
        <c:crosses val="autoZero"/>
        <c:crossBetween val="midCat"/>
      </c:valAx>
      <c:spPr>
        <a:noFill/>
        <a:ln w="25400">
          <a:noFill/>
        </a:ln>
      </c:spPr>
    </c:plotArea>
    <c:plotVisOnly val="1"/>
    <c:dispBlanksAs val="gap"/>
    <c:showDLblsOverMax val="0"/>
  </c:chart>
  <c:spPr>
    <a:solidFill>
      <a:srgbClr val="FFFFFF"/>
    </a:solidFill>
    <a:ln w="3175">
      <a:no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0721003134796"/>
          <c:y val="7.462704696013818E-2"/>
          <c:w val="0.79153605015673978"/>
          <c:h val="0.7164196508173265"/>
        </c:manualLayout>
      </c:layout>
      <c:scatterChart>
        <c:scatterStyle val="lineMarker"/>
        <c:varyColors val="0"/>
        <c:ser>
          <c:idx val="0"/>
          <c:order val="0"/>
          <c:tx>
            <c:strRef>
              <c:f>'Figure 3 (data)'!$E$37</c:f>
              <c:strCache>
                <c:ptCount val="1"/>
                <c:pt idx="0">
                  <c:v>Seas. Incr. Mort</c:v>
                </c:pt>
              </c:strCache>
            </c:strRef>
          </c:tx>
          <c:spPr>
            <a:ln w="28575">
              <a:noFill/>
            </a:ln>
          </c:spPr>
          <c:marker>
            <c:symbol val="circle"/>
            <c:size val="4"/>
            <c:spPr>
              <a:solidFill>
                <a:srgbClr val="000080"/>
              </a:solidFill>
              <a:ln>
                <a:solidFill>
                  <a:srgbClr val="000080"/>
                </a:solidFill>
                <a:prstDash val="solid"/>
              </a:ln>
            </c:spPr>
          </c:marker>
          <c:xVal>
            <c:numRef>
              <c:f>'Figure 3 (data)'!$D$43:$D$58</c:f>
              <c:numCache>
                <c:formatCode>#,##0</c:formatCode>
                <c:ptCount val="16"/>
                <c:pt idx="0">
                  <c:v>107</c:v>
                </c:pt>
                <c:pt idx="1">
                  <c:v>100</c:v>
                </c:pt>
                <c:pt idx="2">
                  <c:v>92</c:v>
                </c:pt>
                <c:pt idx="3">
                  <c:v>221</c:v>
                </c:pt>
                <c:pt idx="4">
                  <c:v>94</c:v>
                </c:pt>
                <c:pt idx="5">
                  <c:v>230</c:v>
                </c:pt>
                <c:pt idx="6">
                  <c:v>159</c:v>
                </c:pt>
                <c:pt idx="7">
                  <c:v>184</c:v>
                </c:pt>
                <c:pt idx="8">
                  <c:v>14</c:v>
                </c:pt>
                <c:pt idx="9">
                  <c:v>41</c:v>
                </c:pt>
                <c:pt idx="10">
                  <c:v>15</c:v>
                </c:pt>
                <c:pt idx="11">
                  <c:v>32</c:v>
                </c:pt>
                <c:pt idx="12">
                  <c:v>21</c:v>
                </c:pt>
                <c:pt idx="13">
                  <c:v>17</c:v>
                </c:pt>
                <c:pt idx="14">
                  <c:v>70</c:v>
                </c:pt>
                <c:pt idx="15">
                  <c:v>23</c:v>
                </c:pt>
              </c:numCache>
            </c:numRef>
          </c:xVal>
          <c:yVal>
            <c:numRef>
              <c:f>'Figure 3 (data)'!$E$43:$E$58</c:f>
              <c:numCache>
                <c:formatCode>#,##0</c:formatCode>
                <c:ptCount val="16"/>
                <c:pt idx="0">
                  <c:v>2840</c:v>
                </c:pt>
                <c:pt idx="1">
                  <c:v>2760</c:v>
                </c:pt>
                <c:pt idx="2">
                  <c:v>1780</c:v>
                </c:pt>
                <c:pt idx="3">
                  <c:v>2750</c:v>
                </c:pt>
                <c:pt idx="4">
                  <c:v>2180</c:v>
                </c:pt>
                <c:pt idx="5">
                  <c:v>3510</c:v>
                </c:pt>
                <c:pt idx="6">
                  <c:v>2760</c:v>
                </c:pt>
                <c:pt idx="7">
                  <c:v>2450</c:v>
                </c:pt>
                <c:pt idx="8">
                  <c:v>1420</c:v>
                </c:pt>
                <c:pt idx="9">
                  <c:v>2000</c:v>
                </c:pt>
                <c:pt idx="10">
                  <c:v>1600</c:v>
                </c:pt>
                <c:pt idx="11">
                  <c:v>4060</c:v>
                </c:pt>
                <c:pt idx="12">
                  <c:v>2850</c:v>
                </c:pt>
                <c:pt idx="13">
                  <c:v>2720</c:v>
                </c:pt>
                <c:pt idx="14">
                  <c:v>4810</c:v>
                </c:pt>
                <c:pt idx="15">
                  <c:v>2060</c:v>
                </c:pt>
              </c:numCache>
            </c:numRef>
          </c:yVal>
          <c:smooth val="0"/>
          <c:extLst>
            <c:ext xmlns:c16="http://schemas.microsoft.com/office/drawing/2014/chart" uri="{C3380CC4-5D6E-409C-BE32-E72D297353CC}">
              <c16:uniqueId val="{00000000-82FF-49D5-AA36-73F27760B84B}"/>
            </c:ext>
          </c:extLst>
        </c:ser>
        <c:dLbls>
          <c:showLegendKey val="0"/>
          <c:showVal val="0"/>
          <c:showCatName val="0"/>
          <c:showSerName val="0"/>
          <c:showPercent val="0"/>
          <c:showBubbleSize val="0"/>
        </c:dLbls>
        <c:axId val="175284608"/>
        <c:axId val="175286912"/>
      </c:scatterChart>
      <c:valAx>
        <c:axId val="175284608"/>
        <c:scaling>
          <c:orientation val="minMax"/>
          <c:max val="250"/>
          <c:min val="0"/>
        </c:scaling>
        <c:delete val="0"/>
        <c:axPos val="b"/>
        <c:title>
          <c:tx>
            <c:rich>
              <a:bodyPr/>
              <a:lstStyle/>
              <a:p>
                <a:pPr>
                  <a:defRPr sz="1200" b="1" i="0" u="none" strike="noStrike" baseline="0">
                    <a:solidFill>
                      <a:srgbClr val="000000"/>
                    </a:solidFill>
                    <a:latin typeface="Arial"/>
                    <a:ea typeface="Arial"/>
                    <a:cs typeface="Arial"/>
                  </a:defRPr>
                </a:pPr>
                <a:r>
                  <a:rPr lang="en-GB"/>
                  <a:t>SISRS 'season peak' (Index: 2004/05 = 100)</a:t>
                </a:r>
              </a:p>
            </c:rich>
          </c:tx>
          <c:layout>
            <c:manualLayout>
              <c:xMode val="edge"/>
              <c:yMode val="edge"/>
              <c:x val="0.29937304075235111"/>
              <c:y val="0.8781114641371583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75286912"/>
        <c:crosses val="autoZero"/>
        <c:crossBetween val="midCat"/>
        <c:majorUnit val="50"/>
        <c:minorUnit val="10"/>
      </c:valAx>
      <c:valAx>
        <c:axId val="175286912"/>
        <c:scaling>
          <c:orientation val="minMax"/>
          <c:max val="7000"/>
        </c:scaling>
        <c:delete val="0"/>
        <c:axPos val="l"/>
        <c:title>
          <c:tx>
            <c:rich>
              <a:bodyPr/>
              <a:lstStyle/>
              <a:p>
                <a:pPr>
                  <a:defRPr sz="925" b="1" i="0" u="none" strike="noStrike" baseline="0">
                    <a:solidFill>
                      <a:srgbClr val="000000"/>
                    </a:solidFill>
                    <a:latin typeface="Arial"/>
                    <a:ea typeface="Arial"/>
                    <a:cs typeface="Arial"/>
                  </a:defRPr>
                </a:pPr>
                <a:r>
                  <a:rPr lang="en-GB"/>
                  <a:t>Seasonal Increase in Mortality in Winter</a:t>
                </a:r>
              </a:p>
            </c:rich>
          </c:tx>
          <c:layout>
            <c:manualLayout>
              <c:xMode val="edge"/>
              <c:yMode val="edge"/>
              <c:x val="3.6050156739811913E-2"/>
              <c:y val="8.2977390984021751E-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75284608"/>
        <c:crosses val="autoZero"/>
        <c:crossBetween val="midCat"/>
      </c:valAx>
      <c:spPr>
        <a:solidFill>
          <a:schemeClr val="bg1"/>
        </a:solidFill>
        <a:ln w="25400">
          <a:noFill/>
        </a:ln>
      </c:spPr>
    </c:plotArea>
    <c:plotVisOnly val="1"/>
    <c:dispBlanksAs val="gap"/>
    <c:showDLblsOverMax val="0"/>
  </c:chart>
  <c:spPr>
    <a:solidFill>
      <a:srgbClr val="FFFFFF"/>
    </a:solidFill>
    <a:ln w="3175">
      <a:no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0721003134796"/>
          <c:y val="7.462704696013818E-2"/>
          <c:w val="0.79153605015673978"/>
          <c:h val="0.7164196508173265"/>
        </c:manualLayout>
      </c:layout>
      <c:scatterChart>
        <c:scatterStyle val="lineMarker"/>
        <c:varyColors val="0"/>
        <c:ser>
          <c:idx val="0"/>
          <c:order val="0"/>
          <c:tx>
            <c:strRef>
              <c:f>'Figure 3 (data)'!$G$37</c:f>
              <c:strCache>
                <c:ptCount val="1"/>
                <c:pt idx="0">
                  <c:v>Seas. Incr. Mort</c:v>
                </c:pt>
              </c:strCache>
            </c:strRef>
          </c:tx>
          <c:spPr>
            <a:ln w="28575">
              <a:noFill/>
            </a:ln>
          </c:spPr>
          <c:marker>
            <c:symbol val="circle"/>
            <c:size val="4"/>
            <c:spPr>
              <a:solidFill>
                <a:srgbClr val="000080"/>
              </a:solidFill>
              <a:ln>
                <a:solidFill>
                  <a:srgbClr val="000080"/>
                </a:solidFill>
                <a:prstDash val="solid"/>
              </a:ln>
            </c:spPr>
          </c:marker>
          <c:xVal>
            <c:numRef>
              <c:f>'Figure 3 (data)'!$F$43:$F$58</c:f>
              <c:numCache>
                <c:formatCode>General</c:formatCode>
                <c:ptCount val="16"/>
                <c:pt idx="0">
                  <c:v>66</c:v>
                </c:pt>
                <c:pt idx="1">
                  <c:v>100</c:v>
                </c:pt>
                <c:pt idx="2">
                  <c:v>86</c:v>
                </c:pt>
                <c:pt idx="3">
                  <c:v>130</c:v>
                </c:pt>
                <c:pt idx="4">
                  <c:v>72</c:v>
                </c:pt>
                <c:pt idx="5">
                  <c:v>114</c:v>
                </c:pt>
                <c:pt idx="6">
                  <c:v>50</c:v>
                </c:pt>
                <c:pt idx="7">
                  <c:v>98</c:v>
                </c:pt>
                <c:pt idx="8">
                  <c:v>21</c:v>
                </c:pt>
                <c:pt idx="9">
                  <c:v>51</c:v>
                </c:pt>
                <c:pt idx="10">
                  <c:v>20</c:v>
                </c:pt>
                <c:pt idx="11">
                  <c:v>34</c:v>
                </c:pt>
                <c:pt idx="12">
                  <c:v>29</c:v>
                </c:pt>
                <c:pt idx="13">
                  <c:v>25</c:v>
                </c:pt>
                <c:pt idx="14">
                  <c:v>59</c:v>
                </c:pt>
                <c:pt idx="15">
                  <c:v>25</c:v>
                </c:pt>
              </c:numCache>
            </c:numRef>
          </c:xVal>
          <c:yVal>
            <c:numRef>
              <c:f>'Figure 3 (data)'!$G$43:$G$58</c:f>
              <c:numCache>
                <c:formatCode>#,##0</c:formatCode>
                <c:ptCount val="16"/>
                <c:pt idx="0">
                  <c:v>2840</c:v>
                </c:pt>
                <c:pt idx="1">
                  <c:v>2760</c:v>
                </c:pt>
                <c:pt idx="2">
                  <c:v>1780</c:v>
                </c:pt>
                <c:pt idx="3">
                  <c:v>2750</c:v>
                </c:pt>
                <c:pt idx="4">
                  <c:v>2180</c:v>
                </c:pt>
                <c:pt idx="5">
                  <c:v>3510</c:v>
                </c:pt>
                <c:pt idx="6">
                  <c:v>2760</c:v>
                </c:pt>
                <c:pt idx="7">
                  <c:v>2450</c:v>
                </c:pt>
                <c:pt idx="8">
                  <c:v>1420</c:v>
                </c:pt>
                <c:pt idx="9">
                  <c:v>2000</c:v>
                </c:pt>
                <c:pt idx="10">
                  <c:v>1600</c:v>
                </c:pt>
                <c:pt idx="11">
                  <c:v>4060</c:v>
                </c:pt>
                <c:pt idx="12">
                  <c:v>2850</c:v>
                </c:pt>
                <c:pt idx="13">
                  <c:v>2720</c:v>
                </c:pt>
                <c:pt idx="14">
                  <c:v>4810</c:v>
                </c:pt>
                <c:pt idx="15">
                  <c:v>2060</c:v>
                </c:pt>
              </c:numCache>
            </c:numRef>
          </c:yVal>
          <c:smooth val="0"/>
          <c:extLst>
            <c:ext xmlns:c16="http://schemas.microsoft.com/office/drawing/2014/chart" uri="{C3380CC4-5D6E-409C-BE32-E72D297353CC}">
              <c16:uniqueId val="{00000000-6BAB-4CA1-824C-2B407A8F2122}"/>
            </c:ext>
          </c:extLst>
        </c:ser>
        <c:dLbls>
          <c:showLegendKey val="0"/>
          <c:showVal val="0"/>
          <c:showCatName val="0"/>
          <c:showSerName val="0"/>
          <c:showPercent val="0"/>
          <c:showBubbleSize val="0"/>
        </c:dLbls>
        <c:axId val="172169472"/>
        <c:axId val="174334720"/>
      </c:scatterChart>
      <c:valAx>
        <c:axId val="172169472"/>
        <c:scaling>
          <c:orientation val="minMax"/>
          <c:max val="150"/>
          <c:min val="0"/>
        </c:scaling>
        <c:delete val="0"/>
        <c:axPos val="b"/>
        <c:title>
          <c:tx>
            <c:rich>
              <a:bodyPr/>
              <a:lstStyle/>
              <a:p>
                <a:pPr>
                  <a:defRPr sz="1200" b="1" i="0" u="none" strike="noStrike" baseline="0">
                    <a:solidFill>
                      <a:srgbClr val="000000"/>
                    </a:solidFill>
                    <a:latin typeface="Arial"/>
                    <a:ea typeface="Arial"/>
                    <a:cs typeface="Arial"/>
                  </a:defRPr>
                </a:pPr>
                <a:r>
                  <a:rPr lang="en-GB"/>
                  <a:t>SISRS 'weeks 49 to 13 total' (Index: 2004/05 = 100)</a:t>
                </a:r>
              </a:p>
            </c:rich>
          </c:tx>
          <c:layout>
            <c:manualLayout>
              <c:xMode val="edge"/>
              <c:yMode val="edge"/>
              <c:x val="0.25285303903941136"/>
              <c:y val="0.8781114786687167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74334720"/>
        <c:crosses val="autoZero"/>
        <c:crossBetween val="midCat"/>
        <c:majorUnit val="25"/>
        <c:minorUnit val="10"/>
      </c:valAx>
      <c:valAx>
        <c:axId val="174334720"/>
        <c:scaling>
          <c:orientation val="minMax"/>
          <c:max val="7000"/>
        </c:scaling>
        <c:delete val="0"/>
        <c:axPos val="l"/>
        <c:title>
          <c:tx>
            <c:rich>
              <a:bodyPr/>
              <a:lstStyle/>
              <a:p>
                <a:pPr>
                  <a:defRPr sz="925" b="1" i="0" u="none" strike="noStrike" baseline="0">
                    <a:solidFill>
                      <a:srgbClr val="000000"/>
                    </a:solidFill>
                    <a:latin typeface="Arial"/>
                    <a:ea typeface="Arial"/>
                    <a:cs typeface="Arial"/>
                  </a:defRPr>
                </a:pPr>
                <a:r>
                  <a:rPr lang="en-GB"/>
                  <a:t>Seasonal Increase in Mortality in Winter</a:t>
                </a:r>
              </a:p>
            </c:rich>
          </c:tx>
          <c:layout>
            <c:manualLayout>
              <c:xMode val="edge"/>
              <c:yMode val="edge"/>
              <c:x val="3.6050178767024203E-2"/>
              <c:y val="7.824814797558588E-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72169472"/>
        <c:crosses val="autoZero"/>
        <c:crossBetween val="midCat"/>
      </c:valAx>
      <c:spPr>
        <a:solidFill>
          <a:schemeClr val="bg1"/>
        </a:solidFill>
        <a:ln w="25400">
          <a:noFill/>
        </a:ln>
      </c:spPr>
    </c:plotArea>
    <c:plotVisOnly val="1"/>
    <c:dispBlanksAs val="gap"/>
    <c:showDLblsOverMax val="0"/>
  </c:chart>
  <c:spPr>
    <a:solidFill>
      <a:srgbClr val="FFFFFF"/>
    </a:solidFill>
    <a:ln w="3175">
      <a:no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4 (data)'!$B$10</c:f>
              <c:strCache>
                <c:ptCount val="1"/>
                <c:pt idx="0">
                  <c:v>Number of deaths</c:v>
                </c:pt>
              </c:strCache>
            </c:strRef>
          </c:tx>
          <c:spPr>
            <a:solidFill>
              <a:schemeClr val="bg1">
                <a:lumMod val="50000"/>
              </a:schemeClr>
            </a:solidFill>
            <a:ln>
              <a:noFill/>
            </a:ln>
            <a:effectLst/>
          </c:spPr>
          <c:invertIfNegative val="0"/>
          <c:cat>
            <c:numRef>
              <c:f>'Figure 4 (data)'!$A$12:$A$376</c:f>
              <c:numCache>
                <c:formatCode>[$-809]d\ mmmm\ yyyy;@</c:formatCode>
                <c:ptCount val="365"/>
                <c:pt idx="0">
                  <c:v>43313</c:v>
                </c:pt>
                <c:pt idx="1">
                  <c:v>43314</c:v>
                </c:pt>
                <c:pt idx="2">
                  <c:v>43315</c:v>
                </c:pt>
                <c:pt idx="3">
                  <c:v>43316</c:v>
                </c:pt>
                <c:pt idx="4">
                  <c:v>43317</c:v>
                </c:pt>
                <c:pt idx="5">
                  <c:v>43318</c:v>
                </c:pt>
                <c:pt idx="6">
                  <c:v>43319</c:v>
                </c:pt>
                <c:pt idx="7">
                  <c:v>43320</c:v>
                </c:pt>
                <c:pt idx="8">
                  <c:v>43321</c:v>
                </c:pt>
                <c:pt idx="9">
                  <c:v>43322</c:v>
                </c:pt>
                <c:pt idx="10">
                  <c:v>43323</c:v>
                </c:pt>
                <c:pt idx="11">
                  <c:v>43324</c:v>
                </c:pt>
                <c:pt idx="12">
                  <c:v>43325</c:v>
                </c:pt>
                <c:pt idx="13">
                  <c:v>43326</c:v>
                </c:pt>
                <c:pt idx="14">
                  <c:v>43327</c:v>
                </c:pt>
                <c:pt idx="15">
                  <c:v>43328</c:v>
                </c:pt>
                <c:pt idx="16">
                  <c:v>43329</c:v>
                </c:pt>
                <c:pt idx="17">
                  <c:v>43330</c:v>
                </c:pt>
                <c:pt idx="18">
                  <c:v>43331</c:v>
                </c:pt>
                <c:pt idx="19">
                  <c:v>43332</c:v>
                </c:pt>
                <c:pt idx="20">
                  <c:v>43333</c:v>
                </c:pt>
                <c:pt idx="21">
                  <c:v>43334</c:v>
                </c:pt>
                <c:pt idx="22">
                  <c:v>43335</c:v>
                </c:pt>
                <c:pt idx="23">
                  <c:v>43336</c:v>
                </c:pt>
                <c:pt idx="24">
                  <c:v>43337</c:v>
                </c:pt>
                <c:pt idx="25">
                  <c:v>43338</c:v>
                </c:pt>
                <c:pt idx="26">
                  <c:v>43339</c:v>
                </c:pt>
                <c:pt idx="27">
                  <c:v>43340</c:v>
                </c:pt>
                <c:pt idx="28">
                  <c:v>43341</c:v>
                </c:pt>
                <c:pt idx="29">
                  <c:v>43342</c:v>
                </c:pt>
                <c:pt idx="30">
                  <c:v>43343</c:v>
                </c:pt>
                <c:pt idx="31">
                  <c:v>43344</c:v>
                </c:pt>
                <c:pt idx="32">
                  <c:v>43345</c:v>
                </c:pt>
                <c:pt idx="33">
                  <c:v>43346</c:v>
                </c:pt>
                <c:pt idx="34">
                  <c:v>43347</c:v>
                </c:pt>
                <c:pt idx="35">
                  <c:v>43348</c:v>
                </c:pt>
                <c:pt idx="36">
                  <c:v>43349</c:v>
                </c:pt>
                <c:pt idx="37">
                  <c:v>43350</c:v>
                </c:pt>
                <c:pt idx="38">
                  <c:v>43351</c:v>
                </c:pt>
                <c:pt idx="39">
                  <c:v>43352</c:v>
                </c:pt>
                <c:pt idx="40">
                  <c:v>43353</c:v>
                </c:pt>
                <c:pt idx="41">
                  <c:v>43354</c:v>
                </c:pt>
                <c:pt idx="42">
                  <c:v>43355</c:v>
                </c:pt>
                <c:pt idx="43">
                  <c:v>43356</c:v>
                </c:pt>
                <c:pt idx="44">
                  <c:v>43357</c:v>
                </c:pt>
                <c:pt idx="45">
                  <c:v>43358</c:v>
                </c:pt>
                <c:pt idx="46">
                  <c:v>43359</c:v>
                </c:pt>
                <c:pt idx="47">
                  <c:v>43360</c:v>
                </c:pt>
                <c:pt idx="48">
                  <c:v>43361</c:v>
                </c:pt>
                <c:pt idx="49">
                  <c:v>43362</c:v>
                </c:pt>
                <c:pt idx="50">
                  <c:v>43363</c:v>
                </c:pt>
                <c:pt idx="51">
                  <c:v>43364</c:v>
                </c:pt>
                <c:pt idx="52">
                  <c:v>43365</c:v>
                </c:pt>
                <c:pt idx="53">
                  <c:v>43366</c:v>
                </c:pt>
                <c:pt idx="54">
                  <c:v>43367</c:v>
                </c:pt>
                <c:pt idx="55">
                  <c:v>43368</c:v>
                </c:pt>
                <c:pt idx="56">
                  <c:v>43369</c:v>
                </c:pt>
                <c:pt idx="57">
                  <c:v>43370</c:v>
                </c:pt>
                <c:pt idx="58">
                  <c:v>43371</c:v>
                </c:pt>
                <c:pt idx="59">
                  <c:v>43372</c:v>
                </c:pt>
                <c:pt idx="60">
                  <c:v>43373</c:v>
                </c:pt>
                <c:pt idx="61">
                  <c:v>43374</c:v>
                </c:pt>
                <c:pt idx="62">
                  <c:v>43375</c:v>
                </c:pt>
                <c:pt idx="63">
                  <c:v>43376</c:v>
                </c:pt>
                <c:pt idx="64">
                  <c:v>43377</c:v>
                </c:pt>
                <c:pt idx="65">
                  <c:v>43378</c:v>
                </c:pt>
                <c:pt idx="66">
                  <c:v>43379</c:v>
                </c:pt>
                <c:pt idx="67">
                  <c:v>43380</c:v>
                </c:pt>
                <c:pt idx="68">
                  <c:v>43381</c:v>
                </c:pt>
                <c:pt idx="69">
                  <c:v>43382</c:v>
                </c:pt>
                <c:pt idx="70">
                  <c:v>43383</c:v>
                </c:pt>
                <c:pt idx="71">
                  <c:v>43384</c:v>
                </c:pt>
                <c:pt idx="72">
                  <c:v>43385</c:v>
                </c:pt>
                <c:pt idx="73">
                  <c:v>43386</c:v>
                </c:pt>
                <c:pt idx="74">
                  <c:v>43387</c:v>
                </c:pt>
                <c:pt idx="75">
                  <c:v>43388</c:v>
                </c:pt>
                <c:pt idx="76">
                  <c:v>43389</c:v>
                </c:pt>
                <c:pt idx="77">
                  <c:v>43390</c:v>
                </c:pt>
                <c:pt idx="78">
                  <c:v>43391</c:v>
                </c:pt>
                <c:pt idx="79">
                  <c:v>43392</c:v>
                </c:pt>
                <c:pt idx="80">
                  <c:v>43393</c:v>
                </c:pt>
                <c:pt idx="81">
                  <c:v>43394</c:v>
                </c:pt>
                <c:pt idx="82">
                  <c:v>43395</c:v>
                </c:pt>
                <c:pt idx="83">
                  <c:v>43396</c:v>
                </c:pt>
                <c:pt idx="84">
                  <c:v>43397</c:v>
                </c:pt>
                <c:pt idx="85">
                  <c:v>43398</c:v>
                </c:pt>
                <c:pt idx="86">
                  <c:v>43399</c:v>
                </c:pt>
                <c:pt idx="87">
                  <c:v>43400</c:v>
                </c:pt>
                <c:pt idx="88">
                  <c:v>43401</c:v>
                </c:pt>
                <c:pt idx="89">
                  <c:v>43402</c:v>
                </c:pt>
                <c:pt idx="90">
                  <c:v>43403</c:v>
                </c:pt>
                <c:pt idx="91">
                  <c:v>43404</c:v>
                </c:pt>
                <c:pt idx="92">
                  <c:v>43405</c:v>
                </c:pt>
                <c:pt idx="93">
                  <c:v>43406</c:v>
                </c:pt>
                <c:pt idx="94">
                  <c:v>43407</c:v>
                </c:pt>
                <c:pt idx="95">
                  <c:v>43408</c:v>
                </c:pt>
                <c:pt idx="96">
                  <c:v>43409</c:v>
                </c:pt>
                <c:pt idx="97">
                  <c:v>43410</c:v>
                </c:pt>
                <c:pt idx="98">
                  <c:v>43411</c:v>
                </c:pt>
                <c:pt idx="99">
                  <c:v>43412</c:v>
                </c:pt>
                <c:pt idx="100">
                  <c:v>43413</c:v>
                </c:pt>
                <c:pt idx="101">
                  <c:v>43414</c:v>
                </c:pt>
                <c:pt idx="102">
                  <c:v>43415</c:v>
                </c:pt>
                <c:pt idx="103">
                  <c:v>43416</c:v>
                </c:pt>
                <c:pt idx="104">
                  <c:v>43417</c:v>
                </c:pt>
                <c:pt idx="105">
                  <c:v>43418</c:v>
                </c:pt>
                <c:pt idx="106">
                  <c:v>43419</c:v>
                </c:pt>
                <c:pt idx="107">
                  <c:v>43420</c:v>
                </c:pt>
                <c:pt idx="108">
                  <c:v>43421</c:v>
                </c:pt>
                <c:pt idx="109">
                  <c:v>43422</c:v>
                </c:pt>
                <c:pt idx="110">
                  <c:v>43423</c:v>
                </c:pt>
                <c:pt idx="111">
                  <c:v>43424</c:v>
                </c:pt>
                <c:pt idx="112">
                  <c:v>43425</c:v>
                </c:pt>
                <c:pt idx="113">
                  <c:v>43426</c:v>
                </c:pt>
                <c:pt idx="114">
                  <c:v>43427</c:v>
                </c:pt>
                <c:pt idx="115">
                  <c:v>43428</c:v>
                </c:pt>
                <c:pt idx="116">
                  <c:v>43429</c:v>
                </c:pt>
                <c:pt idx="117">
                  <c:v>43430</c:v>
                </c:pt>
                <c:pt idx="118">
                  <c:v>43431</c:v>
                </c:pt>
                <c:pt idx="119">
                  <c:v>43432</c:v>
                </c:pt>
                <c:pt idx="120">
                  <c:v>43433</c:v>
                </c:pt>
                <c:pt idx="121">
                  <c:v>43434</c:v>
                </c:pt>
                <c:pt idx="122">
                  <c:v>43435</c:v>
                </c:pt>
                <c:pt idx="123">
                  <c:v>43436</c:v>
                </c:pt>
                <c:pt idx="124">
                  <c:v>43437</c:v>
                </c:pt>
                <c:pt idx="125">
                  <c:v>43438</c:v>
                </c:pt>
                <c:pt idx="126">
                  <c:v>43439</c:v>
                </c:pt>
                <c:pt idx="127">
                  <c:v>43440</c:v>
                </c:pt>
                <c:pt idx="128">
                  <c:v>43441</c:v>
                </c:pt>
                <c:pt idx="129">
                  <c:v>43442</c:v>
                </c:pt>
                <c:pt idx="130">
                  <c:v>43443</c:v>
                </c:pt>
                <c:pt idx="131">
                  <c:v>43444</c:v>
                </c:pt>
                <c:pt idx="132">
                  <c:v>43445</c:v>
                </c:pt>
                <c:pt idx="133">
                  <c:v>43446</c:v>
                </c:pt>
                <c:pt idx="134">
                  <c:v>43447</c:v>
                </c:pt>
                <c:pt idx="135">
                  <c:v>43448</c:v>
                </c:pt>
                <c:pt idx="136">
                  <c:v>43449</c:v>
                </c:pt>
                <c:pt idx="137">
                  <c:v>43450</c:v>
                </c:pt>
                <c:pt idx="138">
                  <c:v>43451</c:v>
                </c:pt>
                <c:pt idx="139">
                  <c:v>43452</c:v>
                </c:pt>
                <c:pt idx="140">
                  <c:v>43453</c:v>
                </c:pt>
                <c:pt idx="141">
                  <c:v>43454</c:v>
                </c:pt>
                <c:pt idx="142">
                  <c:v>43455</c:v>
                </c:pt>
                <c:pt idx="143">
                  <c:v>43456</c:v>
                </c:pt>
                <c:pt idx="144">
                  <c:v>43457</c:v>
                </c:pt>
                <c:pt idx="145">
                  <c:v>43458</c:v>
                </c:pt>
                <c:pt idx="146">
                  <c:v>43459</c:v>
                </c:pt>
                <c:pt idx="147">
                  <c:v>43460</c:v>
                </c:pt>
                <c:pt idx="148">
                  <c:v>43461</c:v>
                </c:pt>
                <c:pt idx="149">
                  <c:v>43462</c:v>
                </c:pt>
                <c:pt idx="150">
                  <c:v>43463</c:v>
                </c:pt>
                <c:pt idx="151">
                  <c:v>43464</c:v>
                </c:pt>
                <c:pt idx="152">
                  <c:v>43465</c:v>
                </c:pt>
                <c:pt idx="153">
                  <c:v>43466</c:v>
                </c:pt>
                <c:pt idx="154">
                  <c:v>43467</c:v>
                </c:pt>
                <c:pt idx="155">
                  <c:v>43468</c:v>
                </c:pt>
                <c:pt idx="156">
                  <c:v>43469</c:v>
                </c:pt>
                <c:pt idx="157">
                  <c:v>43470</c:v>
                </c:pt>
                <c:pt idx="158">
                  <c:v>43471</c:v>
                </c:pt>
                <c:pt idx="159">
                  <c:v>43472</c:v>
                </c:pt>
                <c:pt idx="160">
                  <c:v>43473</c:v>
                </c:pt>
                <c:pt idx="161">
                  <c:v>43474</c:v>
                </c:pt>
                <c:pt idx="162">
                  <c:v>43475</c:v>
                </c:pt>
                <c:pt idx="163">
                  <c:v>43476</c:v>
                </c:pt>
                <c:pt idx="164">
                  <c:v>43477</c:v>
                </c:pt>
                <c:pt idx="165">
                  <c:v>43478</c:v>
                </c:pt>
                <c:pt idx="166">
                  <c:v>43479</c:v>
                </c:pt>
                <c:pt idx="167">
                  <c:v>43480</c:v>
                </c:pt>
                <c:pt idx="168">
                  <c:v>43481</c:v>
                </c:pt>
                <c:pt idx="169">
                  <c:v>43482</c:v>
                </c:pt>
                <c:pt idx="170">
                  <c:v>43483</c:v>
                </c:pt>
                <c:pt idx="171">
                  <c:v>43484</c:v>
                </c:pt>
                <c:pt idx="172">
                  <c:v>43485</c:v>
                </c:pt>
                <c:pt idx="173">
                  <c:v>43486</c:v>
                </c:pt>
                <c:pt idx="174">
                  <c:v>43487</c:v>
                </c:pt>
                <c:pt idx="175">
                  <c:v>43488</c:v>
                </c:pt>
                <c:pt idx="176">
                  <c:v>43489</c:v>
                </c:pt>
                <c:pt idx="177">
                  <c:v>43490</c:v>
                </c:pt>
                <c:pt idx="178">
                  <c:v>43491</c:v>
                </c:pt>
                <c:pt idx="179">
                  <c:v>43492</c:v>
                </c:pt>
                <c:pt idx="180">
                  <c:v>43493</c:v>
                </c:pt>
                <c:pt idx="181">
                  <c:v>43494</c:v>
                </c:pt>
                <c:pt idx="182">
                  <c:v>43495</c:v>
                </c:pt>
                <c:pt idx="183">
                  <c:v>43496</c:v>
                </c:pt>
                <c:pt idx="184">
                  <c:v>43497</c:v>
                </c:pt>
                <c:pt idx="185">
                  <c:v>43498</c:v>
                </c:pt>
                <c:pt idx="186">
                  <c:v>43499</c:v>
                </c:pt>
                <c:pt idx="187">
                  <c:v>43500</c:v>
                </c:pt>
                <c:pt idx="188">
                  <c:v>43501</c:v>
                </c:pt>
                <c:pt idx="189">
                  <c:v>43502</c:v>
                </c:pt>
                <c:pt idx="190">
                  <c:v>43503</c:v>
                </c:pt>
                <c:pt idx="191">
                  <c:v>43504</c:v>
                </c:pt>
                <c:pt idx="192">
                  <c:v>43505</c:v>
                </c:pt>
                <c:pt idx="193">
                  <c:v>43506</c:v>
                </c:pt>
                <c:pt idx="194">
                  <c:v>43507</c:v>
                </c:pt>
                <c:pt idx="195">
                  <c:v>43508</c:v>
                </c:pt>
                <c:pt idx="196">
                  <c:v>43509</c:v>
                </c:pt>
                <c:pt idx="197">
                  <c:v>43510</c:v>
                </c:pt>
                <c:pt idx="198">
                  <c:v>43511</c:v>
                </c:pt>
                <c:pt idx="199">
                  <c:v>43512</c:v>
                </c:pt>
                <c:pt idx="200">
                  <c:v>43513</c:v>
                </c:pt>
                <c:pt idx="201">
                  <c:v>43514</c:v>
                </c:pt>
                <c:pt idx="202">
                  <c:v>43515</c:v>
                </c:pt>
                <c:pt idx="203">
                  <c:v>43516</c:v>
                </c:pt>
                <c:pt idx="204">
                  <c:v>43517</c:v>
                </c:pt>
                <c:pt idx="205">
                  <c:v>43518</c:v>
                </c:pt>
                <c:pt idx="206">
                  <c:v>43519</c:v>
                </c:pt>
                <c:pt idx="207">
                  <c:v>43520</c:v>
                </c:pt>
                <c:pt idx="208">
                  <c:v>43521</c:v>
                </c:pt>
                <c:pt idx="209">
                  <c:v>43522</c:v>
                </c:pt>
                <c:pt idx="210">
                  <c:v>43523</c:v>
                </c:pt>
                <c:pt idx="211">
                  <c:v>43524</c:v>
                </c:pt>
                <c:pt idx="212">
                  <c:v>43525</c:v>
                </c:pt>
                <c:pt idx="213">
                  <c:v>43526</c:v>
                </c:pt>
                <c:pt idx="214">
                  <c:v>43527</c:v>
                </c:pt>
                <c:pt idx="215">
                  <c:v>43528</c:v>
                </c:pt>
                <c:pt idx="216">
                  <c:v>43529</c:v>
                </c:pt>
                <c:pt idx="217">
                  <c:v>43530</c:v>
                </c:pt>
                <c:pt idx="218">
                  <c:v>43531</c:v>
                </c:pt>
                <c:pt idx="219">
                  <c:v>43532</c:v>
                </c:pt>
                <c:pt idx="220">
                  <c:v>43533</c:v>
                </c:pt>
                <c:pt idx="221">
                  <c:v>43534</c:v>
                </c:pt>
                <c:pt idx="222">
                  <c:v>43535</c:v>
                </c:pt>
                <c:pt idx="223">
                  <c:v>43536</c:v>
                </c:pt>
                <c:pt idx="224">
                  <c:v>43537</c:v>
                </c:pt>
                <c:pt idx="225">
                  <c:v>43538</c:v>
                </c:pt>
                <c:pt idx="226">
                  <c:v>43539</c:v>
                </c:pt>
                <c:pt idx="227">
                  <c:v>43540</c:v>
                </c:pt>
                <c:pt idx="228">
                  <c:v>43541</c:v>
                </c:pt>
                <c:pt idx="229">
                  <c:v>43542</c:v>
                </c:pt>
                <c:pt idx="230">
                  <c:v>43543</c:v>
                </c:pt>
                <c:pt idx="231">
                  <c:v>43544</c:v>
                </c:pt>
                <c:pt idx="232">
                  <c:v>43545</c:v>
                </c:pt>
                <c:pt idx="233">
                  <c:v>43546</c:v>
                </c:pt>
                <c:pt idx="234">
                  <c:v>43547</c:v>
                </c:pt>
                <c:pt idx="235">
                  <c:v>43548</c:v>
                </c:pt>
                <c:pt idx="236">
                  <c:v>43549</c:v>
                </c:pt>
                <c:pt idx="237">
                  <c:v>43550</c:v>
                </c:pt>
                <c:pt idx="238">
                  <c:v>43551</c:v>
                </c:pt>
                <c:pt idx="239">
                  <c:v>43552</c:v>
                </c:pt>
                <c:pt idx="240">
                  <c:v>43553</c:v>
                </c:pt>
                <c:pt idx="241">
                  <c:v>43554</c:v>
                </c:pt>
                <c:pt idx="242">
                  <c:v>43555</c:v>
                </c:pt>
                <c:pt idx="243">
                  <c:v>43556</c:v>
                </c:pt>
                <c:pt idx="244">
                  <c:v>43557</c:v>
                </c:pt>
                <c:pt idx="245">
                  <c:v>43558</c:v>
                </c:pt>
                <c:pt idx="246">
                  <c:v>43559</c:v>
                </c:pt>
                <c:pt idx="247">
                  <c:v>43560</c:v>
                </c:pt>
                <c:pt idx="248">
                  <c:v>43561</c:v>
                </c:pt>
                <c:pt idx="249">
                  <c:v>43562</c:v>
                </c:pt>
                <c:pt idx="250">
                  <c:v>43563</c:v>
                </c:pt>
                <c:pt idx="251">
                  <c:v>43564</c:v>
                </c:pt>
                <c:pt idx="252">
                  <c:v>43565</c:v>
                </c:pt>
                <c:pt idx="253">
                  <c:v>43566</c:v>
                </c:pt>
                <c:pt idx="254">
                  <c:v>43567</c:v>
                </c:pt>
                <c:pt idx="255">
                  <c:v>43568</c:v>
                </c:pt>
                <c:pt idx="256">
                  <c:v>43569</c:v>
                </c:pt>
                <c:pt idx="257">
                  <c:v>43570</c:v>
                </c:pt>
                <c:pt idx="258">
                  <c:v>43571</c:v>
                </c:pt>
                <c:pt idx="259">
                  <c:v>43572</c:v>
                </c:pt>
                <c:pt idx="260">
                  <c:v>43573</c:v>
                </c:pt>
                <c:pt idx="261">
                  <c:v>43574</c:v>
                </c:pt>
                <c:pt idx="262">
                  <c:v>43575</c:v>
                </c:pt>
                <c:pt idx="263">
                  <c:v>43576</c:v>
                </c:pt>
                <c:pt idx="264">
                  <c:v>43577</c:v>
                </c:pt>
                <c:pt idx="265">
                  <c:v>43578</c:v>
                </c:pt>
                <c:pt idx="266">
                  <c:v>43579</c:v>
                </c:pt>
                <c:pt idx="267">
                  <c:v>43580</c:v>
                </c:pt>
                <c:pt idx="268">
                  <c:v>43581</c:v>
                </c:pt>
                <c:pt idx="269">
                  <c:v>43582</c:v>
                </c:pt>
                <c:pt idx="270">
                  <c:v>43583</c:v>
                </c:pt>
                <c:pt idx="271">
                  <c:v>43584</c:v>
                </c:pt>
                <c:pt idx="272">
                  <c:v>43585</c:v>
                </c:pt>
                <c:pt idx="273">
                  <c:v>43586</c:v>
                </c:pt>
                <c:pt idx="274">
                  <c:v>43587</c:v>
                </c:pt>
                <c:pt idx="275">
                  <c:v>43588</c:v>
                </c:pt>
                <c:pt idx="276">
                  <c:v>43589</c:v>
                </c:pt>
                <c:pt idx="277">
                  <c:v>43590</c:v>
                </c:pt>
                <c:pt idx="278">
                  <c:v>43591</c:v>
                </c:pt>
                <c:pt idx="279">
                  <c:v>43592</c:v>
                </c:pt>
                <c:pt idx="280">
                  <c:v>43593</c:v>
                </c:pt>
                <c:pt idx="281">
                  <c:v>43594</c:v>
                </c:pt>
                <c:pt idx="282">
                  <c:v>43595</c:v>
                </c:pt>
                <c:pt idx="283">
                  <c:v>43596</c:v>
                </c:pt>
                <c:pt idx="284">
                  <c:v>43597</c:v>
                </c:pt>
                <c:pt idx="285">
                  <c:v>43598</c:v>
                </c:pt>
                <c:pt idx="286">
                  <c:v>43599</c:v>
                </c:pt>
                <c:pt idx="287">
                  <c:v>43600</c:v>
                </c:pt>
                <c:pt idx="288">
                  <c:v>43601</c:v>
                </c:pt>
                <c:pt idx="289">
                  <c:v>43602</c:v>
                </c:pt>
                <c:pt idx="290">
                  <c:v>43603</c:v>
                </c:pt>
                <c:pt idx="291">
                  <c:v>43604</c:v>
                </c:pt>
                <c:pt idx="292">
                  <c:v>43605</c:v>
                </c:pt>
                <c:pt idx="293">
                  <c:v>43606</c:v>
                </c:pt>
                <c:pt idx="294">
                  <c:v>43607</c:v>
                </c:pt>
                <c:pt idx="295">
                  <c:v>43608</c:v>
                </c:pt>
                <c:pt idx="296">
                  <c:v>43609</c:v>
                </c:pt>
                <c:pt idx="297">
                  <c:v>43610</c:v>
                </c:pt>
                <c:pt idx="298">
                  <c:v>43611</c:v>
                </c:pt>
                <c:pt idx="299">
                  <c:v>43612</c:v>
                </c:pt>
                <c:pt idx="300">
                  <c:v>43613</c:v>
                </c:pt>
                <c:pt idx="301">
                  <c:v>43614</c:v>
                </c:pt>
                <c:pt idx="302">
                  <c:v>43615</c:v>
                </c:pt>
                <c:pt idx="303">
                  <c:v>43616</c:v>
                </c:pt>
                <c:pt idx="304">
                  <c:v>43617</c:v>
                </c:pt>
                <c:pt idx="305">
                  <c:v>43618</c:v>
                </c:pt>
                <c:pt idx="306">
                  <c:v>43619</c:v>
                </c:pt>
                <c:pt idx="307">
                  <c:v>43620</c:v>
                </c:pt>
                <c:pt idx="308">
                  <c:v>43621</c:v>
                </c:pt>
                <c:pt idx="309">
                  <c:v>43622</c:v>
                </c:pt>
                <c:pt idx="310">
                  <c:v>43623</c:v>
                </c:pt>
                <c:pt idx="311">
                  <c:v>43624</c:v>
                </c:pt>
                <c:pt idx="312">
                  <c:v>43625</c:v>
                </c:pt>
                <c:pt idx="313">
                  <c:v>43626</c:v>
                </c:pt>
                <c:pt idx="314">
                  <c:v>43627</c:v>
                </c:pt>
                <c:pt idx="315">
                  <c:v>43628</c:v>
                </c:pt>
                <c:pt idx="316">
                  <c:v>43629</c:v>
                </c:pt>
                <c:pt idx="317">
                  <c:v>43630</c:v>
                </c:pt>
                <c:pt idx="318">
                  <c:v>43631</c:v>
                </c:pt>
                <c:pt idx="319">
                  <c:v>43632</c:v>
                </c:pt>
                <c:pt idx="320">
                  <c:v>43633</c:v>
                </c:pt>
                <c:pt idx="321">
                  <c:v>43634</c:v>
                </c:pt>
                <c:pt idx="322">
                  <c:v>43635</c:v>
                </c:pt>
                <c:pt idx="323">
                  <c:v>43636</c:v>
                </c:pt>
                <c:pt idx="324">
                  <c:v>43637</c:v>
                </c:pt>
                <c:pt idx="325">
                  <c:v>43638</c:v>
                </c:pt>
                <c:pt idx="326">
                  <c:v>43639</c:v>
                </c:pt>
                <c:pt idx="327">
                  <c:v>43640</c:v>
                </c:pt>
                <c:pt idx="328">
                  <c:v>43641</c:v>
                </c:pt>
                <c:pt idx="329">
                  <c:v>43642</c:v>
                </c:pt>
                <c:pt idx="330">
                  <c:v>43643</c:v>
                </c:pt>
                <c:pt idx="331">
                  <c:v>43644</c:v>
                </c:pt>
                <c:pt idx="332">
                  <c:v>43645</c:v>
                </c:pt>
                <c:pt idx="333">
                  <c:v>43646</c:v>
                </c:pt>
                <c:pt idx="334">
                  <c:v>43647</c:v>
                </c:pt>
                <c:pt idx="335">
                  <c:v>43648</c:v>
                </c:pt>
                <c:pt idx="336">
                  <c:v>43649</c:v>
                </c:pt>
                <c:pt idx="337">
                  <c:v>43650</c:v>
                </c:pt>
                <c:pt idx="338">
                  <c:v>43651</c:v>
                </c:pt>
                <c:pt idx="339">
                  <c:v>43652</c:v>
                </c:pt>
                <c:pt idx="340">
                  <c:v>43653</c:v>
                </c:pt>
                <c:pt idx="341">
                  <c:v>43654</c:v>
                </c:pt>
                <c:pt idx="342">
                  <c:v>43655</c:v>
                </c:pt>
                <c:pt idx="343">
                  <c:v>43656</c:v>
                </c:pt>
                <c:pt idx="344">
                  <c:v>43657</c:v>
                </c:pt>
                <c:pt idx="345">
                  <c:v>43658</c:v>
                </c:pt>
                <c:pt idx="346">
                  <c:v>43659</c:v>
                </c:pt>
                <c:pt idx="347">
                  <c:v>43660</c:v>
                </c:pt>
                <c:pt idx="348">
                  <c:v>43661</c:v>
                </c:pt>
                <c:pt idx="349">
                  <c:v>43662</c:v>
                </c:pt>
                <c:pt idx="350">
                  <c:v>43663</c:v>
                </c:pt>
                <c:pt idx="351">
                  <c:v>43664</c:v>
                </c:pt>
                <c:pt idx="352">
                  <c:v>43665</c:v>
                </c:pt>
                <c:pt idx="353">
                  <c:v>43666</c:v>
                </c:pt>
                <c:pt idx="354">
                  <c:v>43667</c:v>
                </c:pt>
                <c:pt idx="355">
                  <c:v>43668</c:v>
                </c:pt>
                <c:pt idx="356">
                  <c:v>43669</c:v>
                </c:pt>
                <c:pt idx="357">
                  <c:v>43670</c:v>
                </c:pt>
                <c:pt idx="358">
                  <c:v>43671</c:v>
                </c:pt>
                <c:pt idx="359">
                  <c:v>43672</c:v>
                </c:pt>
                <c:pt idx="360">
                  <c:v>43673</c:v>
                </c:pt>
                <c:pt idx="361">
                  <c:v>43674</c:v>
                </c:pt>
                <c:pt idx="362">
                  <c:v>43675</c:v>
                </c:pt>
                <c:pt idx="363">
                  <c:v>43676</c:v>
                </c:pt>
                <c:pt idx="364">
                  <c:v>43677</c:v>
                </c:pt>
              </c:numCache>
            </c:numRef>
          </c:cat>
          <c:val>
            <c:numRef>
              <c:f>'Figure 4 (data)'!$B$12:$B$376</c:f>
              <c:numCache>
                <c:formatCode>General</c:formatCode>
                <c:ptCount val="365"/>
                <c:pt idx="0">
                  <c:v>130</c:v>
                </c:pt>
                <c:pt idx="1">
                  <c:v>141</c:v>
                </c:pt>
                <c:pt idx="2">
                  <c:v>144</c:v>
                </c:pt>
                <c:pt idx="3">
                  <c:v>117</c:v>
                </c:pt>
                <c:pt idx="4">
                  <c:v>134</c:v>
                </c:pt>
                <c:pt idx="5">
                  <c:v>138</c:v>
                </c:pt>
                <c:pt idx="6">
                  <c:v>142</c:v>
                </c:pt>
                <c:pt idx="7">
                  <c:v>138</c:v>
                </c:pt>
                <c:pt idx="8">
                  <c:v>149</c:v>
                </c:pt>
                <c:pt idx="9">
                  <c:v>143</c:v>
                </c:pt>
                <c:pt idx="10">
                  <c:v>144</c:v>
                </c:pt>
                <c:pt idx="11">
                  <c:v>143</c:v>
                </c:pt>
                <c:pt idx="12">
                  <c:v>134</c:v>
                </c:pt>
                <c:pt idx="13">
                  <c:v>139</c:v>
                </c:pt>
                <c:pt idx="14">
                  <c:v>138</c:v>
                </c:pt>
                <c:pt idx="15">
                  <c:v>136</c:v>
                </c:pt>
                <c:pt idx="16">
                  <c:v>119</c:v>
                </c:pt>
                <c:pt idx="17">
                  <c:v>146</c:v>
                </c:pt>
                <c:pt idx="18">
                  <c:v>137</c:v>
                </c:pt>
                <c:pt idx="19">
                  <c:v>105</c:v>
                </c:pt>
                <c:pt idx="20">
                  <c:v>129</c:v>
                </c:pt>
                <c:pt idx="21">
                  <c:v>143</c:v>
                </c:pt>
                <c:pt idx="22">
                  <c:v>135</c:v>
                </c:pt>
                <c:pt idx="23">
                  <c:v>136</c:v>
                </c:pt>
                <c:pt idx="24">
                  <c:v>133</c:v>
                </c:pt>
                <c:pt idx="25">
                  <c:v>151</c:v>
                </c:pt>
                <c:pt idx="26">
                  <c:v>134</c:v>
                </c:pt>
                <c:pt idx="27">
                  <c:v>132</c:v>
                </c:pt>
                <c:pt idx="28">
                  <c:v>127</c:v>
                </c:pt>
                <c:pt idx="29">
                  <c:v>132</c:v>
                </c:pt>
                <c:pt idx="30">
                  <c:v>131</c:v>
                </c:pt>
                <c:pt idx="31">
                  <c:v>133</c:v>
                </c:pt>
                <c:pt idx="32">
                  <c:v>145</c:v>
                </c:pt>
                <c:pt idx="33">
                  <c:v>128</c:v>
                </c:pt>
                <c:pt idx="34">
                  <c:v>129</c:v>
                </c:pt>
                <c:pt idx="35">
                  <c:v>158</c:v>
                </c:pt>
                <c:pt idx="36">
                  <c:v>154</c:v>
                </c:pt>
                <c:pt idx="37">
                  <c:v>133</c:v>
                </c:pt>
                <c:pt idx="38">
                  <c:v>135</c:v>
                </c:pt>
                <c:pt idx="39">
                  <c:v>160</c:v>
                </c:pt>
                <c:pt idx="40">
                  <c:v>153</c:v>
                </c:pt>
                <c:pt idx="41">
                  <c:v>166</c:v>
                </c:pt>
                <c:pt idx="42">
                  <c:v>140</c:v>
                </c:pt>
                <c:pt idx="43">
                  <c:v>120</c:v>
                </c:pt>
                <c:pt idx="44">
                  <c:v>130</c:v>
                </c:pt>
                <c:pt idx="45">
                  <c:v>147</c:v>
                </c:pt>
                <c:pt idx="46">
                  <c:v>146</c:v>
                </c:pt>
                <c:pt idx="47">
                  <c:v>152</c:v>
                </c:pt>
                <c:pt idx="48">
                  <c:v>140</c:v>
                </c:pt>
                <c:pt idx="49">
                  <c:v>137</c:v>
                </c:pt>
                <c:pt idx="50">
                  <c:v>145</c:v>
                </c:pt>
                <c:pt idx="51">
                  <c:v>141</c:v>
                </c:pt>
                <c:pt idx="52">
                  <c:v>136</c:v>
                </c:pt>
                <c:pt idx="53">
                  <c:v>159</c:v>
                </c:pt>
                <c:pt idx="54">
                  <c:v>148</c:v>
                </c:pt>
                <c:pt idx="55">
                  <c:v>153</c:v>
                </c:pt>
                <c:pt idx="56">
                  <c:v>131</c:v>
                </c:pt>
                <c:pt idx="57">
                  <c:v>151</c:v>
                </c:pt>
                <c:pt idx="58">
                  <c:v>144</c:v>
                </c:pt>
                <c:pt idx="59">
                  <c:v>131</c:v>
                </c:pt>
                <c:pt idx="60">
                  <c:v>160</c:v>
                </c:pt>
                <c:pt idx="61">
                  <c:v>137</c:v>
                </c:pt>
                <c:pt idx="62">
                  <c:v>152</c:v>
                </c:pt>
                <c:pt idx="63">
                  <c:v>151</c:v>
                </c:pt>
                <c:pt idx="64">
                  <c:v>159</c:v>
                </c:pt>
                <c:pt idx="65">
                  <c:v>143</c:v>
                </c:pt>
                <c:pt idx="66">
                  <c:v>153</c:v>
                </c:pt>
                <c:pt idx="67">
                  <c:v>147</c:v>
                </c:pt>
                <c:pt idx="68">
                  <c:v>159</c:v>
                </c:pt>
                <c:pt idx="69">
                  <c:v>150</c:v>
                </c:pt>
                <c:pt idx="70">
                  <c:v>157</c:v>
                </c:pt>
                <c:pt idx="71">
                  <c:v>155</c:v>
                </c:pt>
                <c:pt idx="72">
                  <c:v>162</c:v>
                </c:pt>
                <c:pt idx="73">
                  <c:v>139</c:v>
                </c:pt>
                <c:pt idx="74">
                  <c:v>146</c:v>
                </c:pt>
                <c:pt idx="75">
                  <c:v>137</c:v>
                </c:pt>
                <c:pt idx="76">
                  <c:v>147</c:v>
                </c:pt>
                <c:pt idx="77">
                  <c:v>145</c:v>
                </c:pt>
                <c:pt idx="78">
                  <c:v>142</c:v>
                </c:pt>
                <c:pt idx="79">
                  <c:v>126</c:v>
                </c:pt>
                <c:pt idx="80">
                  <c:v>136</c:v>
                </c:pt>
                <c:pt idx="81">
                  <c:v>154</c:v>
                </c:pt>
                <c:pt idx="82">
                  <c:v>149</c:v>
                </c:pt>
                <c:pt idx="83">
                  <c:v>148</c:v>
                </c:pt>
                <c:pt idx="84">
                  <c:v>138</c:v>
                </c:pt>
                <c:pt idx="85">
                  <c:v>173</c:v>
                </c:pt>
                <c:pt idx="86">
                  <c:v>151</c:v>
                </c:pt>
                <c:pt idx="87">
                  <c:v>156</c:v>
                </c:pt>
                <c:pt idx="88">
                  <c:v>159</c:v>
                </c:pt>
                <c:pt idx="89">
                  <c:v>151</c:v>
                </c:pt>
                <c:pt idx="90">
                  <c:v>173</c:v>
                </c:pt>
                <c:pt idx="91">
                  <c:v>156</c:v>
                </c:pt>
                <c:pt idx="92">
                  <c:v>162</c:v>
                </c:pt>
                <c:pt idx="93">
                  <c:v>137</c:v>
                </c:pt>
                <c:pt idx="94">
                  <c:v>168</c:v>
                </c:pt>
                <c:pt idx="95">
                  <c:v>169</c:v>
                </c:pt>
                <c:pt idx="96">
                  <c:v>168</c:v>
                </c:pt>
                <c:pt idx="97">
                  <c:v>163</c:v>
                </c:pt>
                <c:pt idx="98">
                  <c:v>144</c:v>
                </c:pt>
                <c:pt idx="99">
                  <c:v>157</c:v>
                </c:pt>
                <c:pt idx="100">
                  <c:v>166</c:v>
                </c:pt>
                <c:pt idx="101">
                  <c:v>165</c:v>
                </c:pt>
                <c:pt idx="102">
                  <c:v>157</c:v>
                </c:pt>
                <c:pt idx="103">
                  <c:v>166</c:v>
                </c:pt>
                <c:pt idx="104">
                  <c:v>157</c:v>
                </c:pt>
                <c:pt idx="105">
                  <c:v>145</c:v>
                </c:pt>
                <c:pt idx="106">
                  <c:v>180</c:v>
                </c:pt>
                <c:pt idx="107">
                  <c:v>144</c:v>
                </c:pt>
                <c:pt idx="108">
                  <c:v>127</c:v>
                </c:pt>
                <c:pt idx="109">
                  <c:v>154</c:v>
                </c:pt>
                <c:pt idx="110">
                  <c:v>148</c:v>
                </c:pt>
                <c:pt idx="111">
                  <c:v>153</c:v>
                </c:pt>
                <c:pt idx="112">
                  <c:v>151</c:v>
                </c:pt>
                <c:pt idx="113">
                  <c:v>146</c:v>
                </c:pt>
                <c:pt idx="114">
                  <c:v>163</c:v>
                </c:pt>
                <c:pt idx="115">
                  <c:v>147</c:v>
                </c:pt>
                <c:pt idx="116">
                  <c:v>126</c:v>
                </c:pt>
                <c:pt idx="117">
                  <c:v>142</c:v>
                </c:pt>
                <c:pt idx="118">
                  <c:v>168</c:v>
                </c:pt>
                <c:pt idx="119">
                  <c:v>157</c:v>
                </c:pt>
                <c:pt idx="120">
                  <c:v>180</c:v>
                </c:pt>
                <c:pt idx="121">
                  <c:v>176</c:v>
                </c:pt>
                <c:pt idx="122">
                  <c:v>146</c:v>
                </c:pt>
                <c:pt idx="123">
                  <c:v>178</c:v>
                </c:pt>
                <c:pt idx="124">
                  <c:v>161</c:v>
                </c:pt>
                <c:pt idx="125">
                  <c:v>140</c:v>
                </c:pt>
                <c:pt idx="126">
                  <c:v>157</c:v>
                </c:pt>
                <c:pt idx="127">
                  <c:v>148</c:v>
                </c:pt>
                <c:pt idx="128">
                  <c:v>177</c:v>
                </c:pt>
                <c:pt idx="129">
                  <c:v>176</c:v>
                </c:pt>
                <c:pt idx="130">
                  <c:v>168</c:v>
                </c:pt>
                <c:pt idx="131">
                  <c:v>171</c:v>
                </c:pt>
                <c:pt idx="132">
                  <c:v>171</c:v>
                </c:pt>
                <c:pt idx="133">
                  <c:v>155</c:v>
                </c:pt>
                <c:pt idx="134">
                  <c:v>164</c:v>
                </c:pt>
                <c:pt idx="135">
                  <c:v>174</c:v>
                </c:pt>
                <c:pt idx="136">
                  <c:v>153</c:v>
                </c:pt>
                <c:pt idx="137">
                  <c:v>180</c:v>
                </c:pt>
                <c:pt idx="138">
                  <c:v>177</c:v>
                </c:pt>
                <c:pt idx="139">
                  <c:v>161</c:v>
                </c:pt>
                <c:pt idx="140">
                  <c:v>168</c:v>
                </c:pt>
                <c:pt idx="141">
                  <c:v>182</c:v>
                </c:pt>
                <c:pt idx="142">
                  <c:v>168</c:v>
                </c:pt>
                <c:pt idx="143">
                  <c:v>179</c:v>
                </c:pt>
                <c:pt idx="144">
                  <c:v>167</c:v>
                </c:pt>
                <c:pt idx="145">
                  <c:v>174</c:v>
                </c:pt>
                <c:pt idx="146">
                  <c:v>181</c:v>
                </c:pt>
                <c:pt idx="147">
                  <c:v>196</c:v>
                </c:pt>
                <c:pt idx="148">
                  <c:v>185</c:v>
                </c:pt>
                <c:pt idx="149">
                  <c:v>206</c:v>
                </c:pt>
                <c:pt idx="150">
                  <c:v>175</c:v>
                </c:pt>
                <c:pt idx="151">
                  <c:v>218</c:v>
                </c:pt>
                <c:pt idx="152">
                  <c:v>161</c:v>
                </c:pt>
                <c:pt idx="153">
                  <c:v>186</c:v>
                </c:pt>
                <c:pt idx="154">
                  <c:v>196</c:v>
                </c:pt>
                <c:pt idx="155">
                  <c:v>163</c:v>
                </c:pt>
                <c:pt idx="156">
                  <c:v>171</c:v>
                </c:pt>
                <c:pt idx="157">
                  <c:v>181</c:v>
                </c:pt>
                <c:pt idx="158">
                  <c:v>194</c:v>
                </c:pt>
                <c:pt idx="159">
                  <c:v>192</c:v>
                </c:pt>
                <c:pt idx="160">
                  <c:v>179</c:v>
                </c:pt>
                <c:pt idx="161">
                  <c:v>203</c:v>
                </c:pt>
                <c:pt idx="162">
                  <c:v>200</c:v>
                </c:pt>
                <c:pt idx="163">
                  <c:v>190</c:v>
                </c:pt>
                <c:pt idx="164">
                  <c:v>167</c:v>
                </c:pt>
                <c:pt idx="165">
                  <c:v>211</c:v>
                </c:pt>
                <c:pt idx="166">
                  <c:v>171</c:v>
                </c:pt>
                <c:pt idx="167">
                  <c:v>187</c:v>
                </c:pt>
                <c:pt idx="168">
                  <c:v>199</c:v>
                </c:pt>
                <c:pt idx="169">
                  <c:v>180</c:v>
                </c:pt>
                <c:pt idx="170">
                  <c:v>155</c:v>
                </c:pt>
                <c:pt idx="171">
                  <c:v>173</c:v>
                </c:pt>
                <c:pt idx="172">
                  <c:v>170</c:v>
                </c:pt>
                <c:pt idx="173">
                  <c:v>194</c:v>
                </c:pt>
                <c:pt idx="174">
                  <c:v>125</c:v>
                </c:pt>
                <c:pt idx="175">
                  <c:v>177</c:v>
                </c:pt>
                <c:pt idx="176">
                  <c:v>166</c:v>
                </c:pt>
                <c:pt idx="177">
                  <c:v>175</c:v>
                </c:pt>
                <c:pt idx="178">
                  <c:v>186</c:v>
                </c:pt>
                <c:pt idx="179">
                  <c:v>174</c:v>
                </c:pt>
                <c:pt idx="180">
                  <c:v>184</c:v>
                </c:pt>
                <c:pt idx="181">
                  <c:v>165</c:v>
                </c:pt>
                <c:pt idx="182">
                  <c:v>159</c:v>
                </c:pt>
                <c:pt idx="183">
                  <c:v>154</c:v>
                </c:pt>
                <c:pt idx="184">
                  <c:v>192</c:v>
                </c:pt>
                <c:pt idx="185">
                  <c:v>166</c:v>
                </c:pt>
                <c:pt idx="186">
                  <c:v>179</c:v>
                </c:pt>
                <c:pt idx="187">
                  <c:v>157</c:v>
                </c:pt>
                <c:pt idx="188">
                  <c:v>181</c:v>
                </c:pt>
                <c:pt idx="189">
                  <c:v>181</c:v>
                </c:pt>
                <c:pt idx="190">
                  <c:v>173</c:v>
                </c:pt>
                <c:pt idx="191">
                  <c:v>160</c:v>
                </c:pt>
                <c:pt idx="192">
                  <c:v>173</c:v>
                </c:pt>
                <c:pt idx="193">
                  <c:v>172</c:v>
                </c:pt>
                <c:pt idx="194">
                  <c:v>182</c:v>
                </c:pt>
                <c:pt idx="195">
                  <c:v>176</c:v>
                </c:pt>
                <c:pt idx="196">
                  <c:v>174</c:v>
                </c:pt>
                <c:pt idx="197">
                  <c:v>168</c:v>
                </c:pt>
                <c:pt idx="198">
                  <c:v>163</c:v>
                </c:pt>
                <c:pt idx="199">
                  <c:v>203</c:v>
                </c:pt>
                <c:pt idx="200">
                  <c:v>168</c:v>
                </c:pt>
                <c:pt idx="201">
                  <c:v>166</c:v>
                </c:pt>
                <c:pt idx="202">
                  <c:v>170</c:v>
                </c:pt>
                <c:pt idx="203">
                  <c:v>164</c:v>
                </c:pt>
                <c:pt idx="204">
                  <c:v>192</c:v>
                </c:pt>
                <c:pt idx="205">
                  <c:v>161</c:v>
                </c:pt>
                <c:pt idx="206">
                  <c:v>148</c:v>
                </c:pt>
                <c:pt idx="207">
                  <c:v>166</c:v>
                </c:pt>
                <c:pt idx="208">
                  <c:v>156</c:v>
                </c:pt>
                <c:pt idx="209">
                  <c:v>161</c:v>
                </c:pt>
                <c:pt idx="210">
                  <c:v>155</c:v>
                </c:pt>
                <c:pt idx="211">
                  <c:v>161</c:v>
                </c:pt>
                <c:pt idx="212">
                  <c:v>158</c:v>
                </c:pt>
                <c:pt idx="213">
                  <c:v>168</c:v>
                </c:pt>
                <c:pt idx="214">
                  <c:v>156</c:v>
                </c:pt>
                <c:pt idx="215">
                  <c:v>154</c:v>
                </c:pt>
                <c:pt idx="216">
                  <c:v>173</c:v>
                </c:pt>
                <c:pt idx="217">
                  <c:v>176</c:v>
                </c:pt>
                <c:pt idx="218">
                  <c:v>150</c:v>
                </c:pt>
                <c:pt idx="219">
                  <c:v>187</c:v>
                </c:pt>
                <c:pt idx="220">
                  <c:v>158</c:v>
                </c:pt>
                <c:pt idx="221">
                  <c:v>140</c:v>
                </c:pt>
                <c:pt idx="222">
                  <c:v>157</c:v>
                </c:pt>
                <c:pt idx="223">
                  <c:v>157</c:v>
                </c:pt>
                <c:pt idx="224">
                  <c:v>153</c:v>
                </c:pt>
                <c:pt idx="225">
                  <c:v>176</c:v>
                </c:pt>
                <c:pt idx="226">
                  <c:v>175</c:v>
                </c:pt>
                <c:pt idx="227">
                  <c:v>139</c:v>
                </c:pt>
                <c:pt idx="228">
                  <c:v>147</c:v>
                </c:pt>
                <c:pt idx="229">
                  <c:v>167</c:v>
                </c:pt>
                <c:pt idx="230">
                  <c:v>164</c:v>
                </c:pt>
                <c:pt idx="231">
                  <c:v>162</c:v>
                </c:pt>
                <c:pt idx="232">
                  <c:v>139</c:v>
                </c:pt>
                <c:pt idx="233">
                  <c:v>134</c:v>
                </c:pt>
                <c:pt idx="234">
                  <c:v>171</c:v>
                </c:pt>
                <c:pt idx="235">
                  <c:v>150</c:v>
                </c:pt>
                <c:pt idx="236">
                  <c:v>166</c:v>
                </c:pt>
                <c:pt idx="237">
                  <c:v>166</c:v>
                </c:pt>
                <c:pt idx="238">
                  <c:v>144</c:v>
                </c:pt>
                <c:pt idx="239">
                  <c:v>140</c:v>
                </c:pt>
                <c:pt idx="240">
                  <c:v>142</c:v>
                </c:pt>
                <c:pt idx="241">
                  <c:v>133</c:v>
                </c:pt>
                <c:pt idx="242">
                  <c:v>125</c:v>
                </c:pt>
                <c:pt idx="243">
                  <c:v>148</c:v>
                </c:pt>
                <c:pt idx="244">
                  <c:v>147</c:v>
                </c:pt>
                <c:pt idx="245">
                  <c:v>161</c:v>
                </c:pt>
                <c:pt idx="246">
                  <c:v>138</c:v>
                </c:pt>
                <c:pt idx="247">
                  <c:v>155</c:v>
                </c:pt>
                <c:pt idx="248">
                  <c:v>149</c:v>
                </c:pt>
                <c:pt idx="249">
                  <c:v>149</c:v>
                </c:pt>
                <c:pt idx="250">
                  <c:v>168</c:v>
                </c:pt>
                <c:pt idx="251">
                  <c:v>152</c:v>
                </c:pt>
                <c:pt idx="252">
                  <c:v>145</c:v>
                </c:pt>
                <c:pt idx="253">
                  <c:v>145</c:v>
                </c:pt>
                <c:pt idx="254">
                  <c:v>136</c:v>
                </c:pt>
                <c:pt idx="255">
                  <c:v>135</c:v>
                </c:pt>
                <c:pt idx="256">
                  <c:v>143</c:v>
                </c:pt>
                <c:pt idx="257">
                  <c:v>134</c:v>
                </c:pt>
                <c:pt idx="258">
                  <c:v>137</c:v>
                </c:pt>
                <c:pt idx="259">
                  <c:v>148</c:v>
                </c:pt>
                <c:pt idx="260">
                  <c:v>171</c:v>
                </c:pt>
                <c:pt idx="261">
                  <c:v>162</c:v>
                </c:pt>
                <c:pt idx="262">
                  <c:v>166</c:v>
                </c:pt>
                <c:pt idx="263">
                  <c:v>161</c:v>
                </c:pt>
                <c:pt idx="264">
                  <c:v>147</c:v>
                </c:pt>
                <c:pt idx="265">
                  <c:v>154</c:v>
                </c:pt>
                <c:pt idx="266">
                  <c:v>171</c:v>
                </c:pt>
                <c:pt idx="267">
                  <c:v>142</c:v>
                </c:pt>
                <c:pt idx="268">
                  <c:v>151</c:v>
                </c:pt>
                <c:pt idx="269">
                  <c:v>152</c:v>
                </c:pt>
                <c:pt idx="270">
                  <c:v>154</c:v>
                </c:pt>
                <c:pt idx="271">
                  <c:v>170</c:v>
                </c:pt>
                <c:pt idx="272">
                  <c:v>149</c:v>
                </c:pt>
                <c:pt idx="273">
                  <c:v>150</c:v>
                </c:pt>
                <c:pt idx="274">
                  <c:v>154</c:v>
                </c:pt>
                <c:pt idx="275">
                  <c:v>147</c:v>
                </c:pt>
                <c:pt idx="276">
                  <c:v>159</c:v>
                </c:pt>
                <c:pt idx="277">
                  <c:v>126</c:v>
                </c:pt>
                <c:pt idx="278">
                  <c:v>159</c:v>
                </c:pt>
                <c:pt idx="279">
                  <c:v>164</c:v>
                </c:pt>
                <c:pt idx="280">
                  <c:v>161</c:v>
                </c:pt>
                <c:pt idx="281">
                  <c:v>163</c:v>
                </c:pt>
                <c:pt idx="282">
                  <c:v>185</c:v>
                </c:pt>
                <c:pt idx="283">
                  <c:v>144</c:v>
                </c:pt>
                <c:pt idx="284">
                  <c:v>163</c:v>
                </c:pt>
                <c:pt idx="285">
                  <c:v>169</c:v>
                </c:pt>
                <c:pt idx="286">
                  <c:v>147</c:v>
                </c:pt>
                <c:pt idx="287">
                  <c:v>143</c:v>
                </c:pt>
                <c:pt idx="288">
                  <c:v>159</c:v>
                </c:pt>
                <c:pt idx="289">
                  <c:v>174</c:v>
                </c:pt>
                <c:pt idx="290">
                  <c:v>148</c:v>
                </c:pt>
                <c:pt idx="291">
                  <c:v>150</c:v>
                </c:pt>
                <c:pt idx="292">
                  <c:v>158</c:v>
                </c:pt>
                <c:pt idx="293">
                  <c:v>129</c:v>
                </c:pt>
                <c:pt idx="294">
                  <c:v>151</c:v>
                </c:pt>
                <c:pt idx="295">
                  <c:v>149</c:v>
                </c:pt>
                <c:pt idx="296">
                  <c:v>126</c:v>
                </c:pt>
                <c:pt idx="297">
                  <c:v>151</c:v>
                </c:pt>
                <c:pt idx="298">
                  <c:v>155</c:v>
                </c:pt>
                <c:pt idx="299">
                  <c:v>140</c:v>
                </c:pt>
                <c:pt idx="300">
                  <c:v>153</c:v>
                </c:pt>
                <c:pt idx="301">
                  <c:v>130</c:v>
                </c:pt>
                <c:pt idx="302">
                  <c:v>175</c:v>
                </c:pt>
                <c:pt idx="303">
                  <c:v>145</c:v>
                </c:pt>
                <c:pt idx="304">
                  <c:v>137</c:v>
                </c:pt>
                <c:pt idx="305">
                  <c:v>140</c:v>
                </c:pt>
                <c:pt idx="306">
                  <c:v>148</c:v>
                </c:pt>
                <c:pt idx="307">
                  <c:v>132</c:v>
                </c:pt>
                <c:pt idx="308">
                  <c:v>160</c:v>
                </c:pt>
                <c:pt idx="309">
                  <c:v>126</c:v>
                </c:pt>
                <c:pt idx="310">
                  <c:v>146</c:v>
                </c:pt>
                <c:pt idx="311">
                  <c:v>126</c:v>
                </c:pt>
                <c:pt idx="312">
                  <c:v>156</c:v>
                </c:pt>
                <c:pt idx="313">
                  <c:v>151</c:v>
                </c:pt>
                <c:pt idx="314">
                  <c:v>128</c:v>
                </c:pt>
                <c:pt idx="315">
                  <c:v>130</c:v>
                </c:pt>
                <c:pt idx="316">
                  <c:v>146</c:v>
                </c:pt>
                <c:pt idx="317">
                  <c:v>170</c:v>
                </c:pt>
                <c:pt idx="318">
                  <c:v>153</c:v>
                </c:pt>
                <c:pt idx="319">
                  <c:v>152</c:v>
                </c:pt>
                <c:pt idx="320">
                  <c:v>145</c:v>
                </c:pt>
                <c:pt idx="321">
                  <c:v>156</c:v>
                </c:pt>
                <c:pt idx="322">
                  <c:v>155</c:v>
                </c:pt>
                <c:pt idx="323">
                  <c:v>140</c:v>
                </c:pt>
                <c:pt idx="324">
                  <c:v>165</c:v>
                </c:pt>
                <c:pt idx="325">
                  <c:v>156</c:v>
                </c:pt>
                <c:pt idx="326">
                  <c:v>155</c:v>
                </c:pt>
                <c:pt idx="327">
                  <c:v>141</c:v>
                </c:pt>
                <c:pt idx="328">
                  <c:v>138</c:v>
                </c:pt>
                <c:pt idx="329">
                  <c:v>133</c:v>
                </c:pt>
                <c:pt idx="330">
                  <c:v>160</c:v>
                </c:pt>
                <c:pt idx="331">
                  <c:v>148</c:v>
                </c:pt>
                <c:pt idx="332">
                  <c:v>153</c:v>
                </c:pt>
                <c:pt idx="333">
                  <c:v>145</c:v>
                </c:pt>
                <c:pt idx="334">
                  <c:v>117</c:v>
                </c:pt>
                <c:pt idx="335">
                  <c:v>134</c:v>
                </c:pt>
                <c:pt idx="336">
                  <c:v>161</c:v>
                </c:pt>
                <c:pt idx="337">
                  <c:v>131</c:v>
                </c:pt>
                <c:pt idx="338">
                  <c:v>149</c:v>
                </c:pt>
                <c:pt idx="339">
                  <c:v>152</c:v>
                </c:pt>
                <c:pt idx="340">
                  <c:v>143</c:v>
                </c:pt>
                <c:pt idx="341">
                  <c:v>155</c:v>
                </c:pt>
                <c:pt idx="342">
                  <c:v>149</c:v>
                </c:pt>
                <c:pt idx="343">
                  <c:v>178</c:v>
                </c:pt>
                <c:pt idx="344">
                  <c:v>157</c:v>
                </c:pt>
                <c:pt idx="345">
                  <c:v>128</c:v>
                </c:pt>
                <c:pt idx="346">
                  <c:v>128</c:v>
                </c:pt>
                <c:pt idx="347">
                  <c:v>142</c:v>
                </c:pt>
                <c:pt idx="348">
                  <c:v>156</c:v>
                </c:pt>
                <c:pt idx="349">
                  <c:v>135</c:v>
                </c:pt>
                <c:pt idx="350">
                  <c:v>134</c:v>
                </c:pt>
                <c:pt idx="351">
                  <c:v>146</c:v>
                </c:pt>
                <c:pt idx="352">
                  <c:v>150</c:v>
                </c:pt>
                <c:pt idx="353">
                  <c:v>146</c:v>
                </c:pt>
                <c:pt idx="354">
                  <c:v>138</c:v>
                </c:pt>
                <c:pt idx="355">
                  <c:v>168</c:v>
                </c:pt>
                <c:pt idx="356">
                  <c:v>138</c:v>
                </c:pt>
                <c:pt idx="357">
                  <c:v>147</c:v>
                </c:pt>
                <c:pt idx="358">
                  <c:v>156</c:v>
                </c:pt>
                <c:pt idx="359">
                  <c:v>155</c:v>
                </c:pt>
                <c:pt idx="360">
                  <c:v>141</c:v>
                </c:pt>
                <c:pt idx="361">
                  <c:v>135</c:v>
                </c:pt>
                <c:pt idx="362">
                  <c:v>133</c:v>
                </c:pt>
                <c:pt idx="363">
                  <c:v>128</c:v>
                </c:pt>
                <c:pt idx="364">
                  <c:v>158</c:v>
                </c:pt>
              </c:numCache>
            </c:numRef>
          </c:val>
          <c:extLst>
            <c:ext xmlns:c16="http://schemas.microsoft.com/office/drawing/2014/chart" uri="{C3380CC4-5D6E-409C-BE32-E72D297353CC}">
              <c16:uniqueId val="{00000000-347E-457D-B78D-B561C3152B39}"/>
            </c:ext>
          </c:extLst>
        </c:ser>
        <c:dLbls>
          <c:showLegendKey val="0"/>
          <c:showVal val="0"/>
          <c:showCatName val="0"/>
          <c:showSerName val="0"/>
          <c:showPercent val="0"/>
          <c:showBubbleSize val="0"/>
        </c:dLbls>
        <c:gapWidth val="500"/>
        <c:axId val="610597312"/>
        <c:axId val="610596656"/>
      </c:barChart>
      <c:lineChart>
        <c:grouping val="standard"/>
        <c:varyColors val="0"/>
        <c:ser>
          <c:idx val="1"/>
          <c:order val="1"/>
          <c:tx>
            <c:strRef>
              <c:f>'Figure 4 (data)'!$C$9</c:f>
              <c:strCache>
                <c:ptCount val="1"/>
                <c:pt idx="0">
                  <c:v>7-day moving average</c:v>
                </c:pt>
              </c:strCache>
            </c:strRef>
          </c:tx>
          <c:spPr>
            <a:ln w="50800" cap="rnd">
              <a:solidFill>
                <a:schemeClr val="tx1"/>
              </a:solidFill>
              <a:round/>
            </a:ln>
            <a:effectLst/>
          </c:spPr>
          <c:marker>
            <c:symbol val="none"/>
          </c:marker>
          <c:cat>
            <c:numRef>
              <c:f>'Figure 4 (data)'!$A$12:$A$376</c:f>
              <c:numCache>
                <c:formatCode>[$-809]d\ mmmm\ yyyy;@</c:formatCode>
                <c:ptCount val="365"/>
                <c:pt idx="0">
                  <c:v>43313</c:v>
                </c:pt>
                <c:pt idx="1">
                  <c:v>43314</c:v>
                </c:pt>
                <c:pt idx="2">
                  <c:v>43315</c:v>
                </c:pt>
                <c:pt idx="3">
                  <c:v>43316</c:v>
                </c:pt>
                <c:pt idx="4">
                  <c:v>43317</c:v>
                </c:pt>
                <c:pt idx="5">
                  <c:v>43318</c:v>
                </c:pt>
                <c:pt idx="6">
                  <c:v>43319</c:v>
                </c:pt>
                <c:pt idx="7">
                  <c:v>43320</c:v>
                </c:pt>
                <c:pt idx="8">
                  <c:v>43321</c:v>
                </c:pt>
                <c:pt idx="9">
                  <c:v>43322</c:v>
                </c:pt>
                <c:pt idx="10">
                  <c:v>43323</c:v>
                </c:pt>
                <c:pt idx="11">
                  <c:v>43324</c:v>
                </c:pt>
                <c:pt idx="12">
                  <c:v>43325</c:v>
                </c:pt>
                <c:pt idx="13">
                  <c:v>43326</c:v>
                </c:pt>
                <c:pt idx="14">
                  <c:v>43327</c:v>
                </c:pt>
                <c:pt idx="15">
                  <c:v>43328</c:v>
                </c:pt>
                <c:pt idx="16">
                  <c:v>43329</c:v>
                </c:pt>
                <c:pt idx="17">
                  <c:v>43330</c:v>
                </c:pt>
                <c:pt idx="18">
                  <c:v>43331</c:v>
                </c:pt>
                <c:pt idx="19">
                  <c:v>43332</c:v>
                </c:pt>
                <c:pt idx="20">
                  <c:v>43333</c:v>
                </c:pt>
                <c:pt idx="21">
                  <c:v>43334</c:v>
                </c:pt>
                <c:pt idx="22">
                  <c:v>43335</c:v>
                </c:pt>
                <c:pt idx="23">
                  <c:v>43336</c:v>
                </c:pt>
                <c:pt idx="24">
                  <c:v>43337</c:v>
                </c:pt>
                <c:pt idx="25">
                  <c:v>43338</c:v>
                </c:pt>
                <c:pt idx="26">
                  <c:v>43339</c:v>
                </c:pt>
                <c:pt idx="27">
                  <c:v>43340</c:v>
                </c:pt>
                <c:pt idx="28">
                  <c:v>43341</c:v>
                </c:pt>
                <c:pt idx="29">
                  <c:v>43342</c:v>
                </c:pt>
                <c:pt idx="30">
                  <c:v>43343</c:v>
                </c:pt>
                <c:pt idx="31">
                  <c:v>43344</c:v>
                </c:pt>
                <c:pt idx="32">
                  <c:v>43345</c:v>
                </c:pt>
                <c:pt idx="33">
                  <c:v>43346</c:v>
                </c:pt>
                <c:pt idx="34">
                  <c:v>43347</c:v>
                </c:pt>
                <c:pt idx="35">
                  <c:v>43348</c:v>
                </c:pt>
                <c:pt idx="36">
                  <c:v>43349</c:v>
                </c:pt>
                <c:pt idx="37">
                  <c:v>43350</c:v>
                </c:pt>
                <c:pt idx="38">
                  <c:v>43351</c:v>
                </c:pt>
                <c:pt idx="39">
                  <c:v>43352</c:v>
                </c:pt>
                <c:pt idx="40">
                  <c:v>43353</c:v>
                </c:pt>
                <c:pt idx="41">
                  <c:v>43354</c:v>
                </c:pt>
                <c:pt idx="42">
                  <c:v>43355</c:v>
                </c:pt>
                <c:pt idx="43">
                  <c:v>43356</c:v>
                </c:pt>
                <c:pt idx="44">
                  <c:v>43357</c:v>
                </c:pt>
                <c:pt idx="45">
                  <c:v>43358</c:v>
                </c:pt>
                <c:pt idx="46">
                  <c:v>43359</c:v>
                </c:pt>
                <c:pt idx="47">
                  <c:v>43360</c:v>
                </c:pt>
                <c:pt idx="48">
                  <c:v>43361</c:v>
                </c:pt>
                <c:pt idx="49">
                  <c:v>43362</c:v>
                </c:pt>
                <c:pt idx="50">
                  <c:v>43363</c:v>
                </c:pt>
                <c:pt idx="51">
                  <c:v>43364</c:v>
                </c:pt>
                <c:pt idx="52">
                  <c:v>43365</c:v>
                </c:pt>
                <c:pt idx="53">
                  <c:v>43366</c:v>
                </c:pt>
                <c:pt idx="54">
                  <c:v>43367</c:v>
                </c:pt>
                <c:pt idx="55">
                  <c:v>43368</c:v>
                </c:pt>
                <c:pt idx="56">
                  <c:v>43369</c:v>
                </c:pt>
                <c:pt idx="57">
                  <c:v>43370</c:v>
                </c:pt>
                <c:pt idx="58">
                  <c:v>43371</c:v>
                </c:pt>
                <c:pt idx="59">
                  <c:v>43372</c:v>
                </c:pt>
                <c:pt idx="60">
                  <c:v>43373</c:v>
                </c:pt>
                <c:pt idx="61">
                  <c:v>43374</c:v>
                </c:pt>
                <c:pt idx="62">
                  <c:v>43375</c:v>
                </c:pt>
                <c:pt idx="63">
                  <c:v>43376</c:v>
                </c:pt>
                <c:pt idx="64">
                  <c:v>43377</c:v>
                </c:pt>
                <c:pt idx="65">
                  <c:v>43378</c:v>
                </c:pt>
                <c:pt idx="66">
                  <c:v>43379</c:v>
                </c:pt>
                <c:pt idx="67">
                  <c:v>43380</c:v>
                </c:pt>
                <c:pt idx="68">
                  <c:v>43381</c:v>
                </c:pt>
                <c:pt idx="69">
                  <c:v>43382</c:v>
                </c:pt>
                <c:pt idx="70">
                  <c:v>43383</c:v>
                </c:pt>
                <c:pt idx="71">
                  <c:v>43384</c:v>
                </c:pt>
                <c:pt idx="72">
                  <c:v>43385</c:v>
                </c:pt>
                <c:pt idx="73">
                  <c:v>43386</c:v>
                </c:pt>
                <c:pt idx="74">
                  <c:v>43387</c:v>
                </c:pt>
                <c:pt idx="75">
                  <c:v>43388</c:v>
                </c:pt>
                <c:pt idx="76">
                  <c:v>43389</c:v>
                </c:pt>
                <c:pt idx="77">
                  <c:v>43390</c:v>
                </c:pt>
                <c:pt idx="78">
                  <c:v>43391</c:v>
                </c:pt>
                <c:pt idx="79">
                  <c:v>43392</c:v>
                </c:pt>
                <c:pt idx="80">
                  <c:v>43393</c:v>
                </c:pt>
                <c:pt idx="81">
                  <c:v>43394</c:v>
                </c:pt>
                <c:pt idx="82">
                  <c:v>43395</c:v>
                </c:pt>
                <c:pt idx="83">
                  <c:v>43396</c:v>
                </c:pt>
                <c:pt idx="84">
                  <c:v>43397</c:v>
                </c:pt>
                <c:pt idx="85">
                  <c:v>43398</c:v>
                </c:pt>
                <c:pt idx="86">
                  <c:v>43399</c:v>
                </c:pt>
                <c:pt idx="87">
                  <c:v>43400</c:v>
                </c:pt>
                <c:pt idx="88">
                  <c:v>43401</c:v>
                </c:pt>
                <c:pt idx="89">
                  <c:v>43402</c:v>
                </c:pt>
                <c:pt idx="90">
                  <c:v>43403</c:v>
                </c:pt>
                <c:pt idx="91">
                  <c:v>43404</c:v>
                </c:pt>
                <c:pt idx="92">
                  <c:v>43405</c:v>
                </c:pt>
                <c:pt idx="93">
                  <c:v>43406</c:v>
                </c:pt>
                <c:pt idx="94">
                  <c:v>43407</c:v>
                </c:pt>
                <c:pt idx="95">
                  <c:v>43408</c:v>
                </c:pt>
                <c:pt idx="96">
                  <c:v>43409</c:v>
                </c:pt>
                <c:pt idx="97">
                  <c:v>43410</c:v>
                </c:pt>
                <c:pt idx="98">
                  <c:v>43411</c:v>
                </c:pt>
                <c:pt idx="99">
                  <c:v>43412</c:v>
                </c:pt>
                <c:pt idx="100">
                  <c:v>43413</c:v>
                </c:pt>
                <c:pt idx="101">
                  <c:v>43414</c:v>
                </c:pt>
                <c:pt idx="102">
                  <c:v>43415</c:v>
                </c:pt>
                <c:pt idx="103">
                  <c:v>43416</c:v>
                </c:pt>
                <c:pt idx="104">
                  <c:v>43417</c:v>
                </c:pt>
                <c:pt idx="105">
                  <c:v>43418</c:v>
                </c:pt>
                <c:pt idx="106">
                  <c:v>43419</c:v>
                </c:pt>
                <c:pt idx="107">
                  <c:v>43420</c:v>
                </c:pt>
                <c:pt idx="108">
                  <c:v>43421</c:v>
                </c:pt>
                <c:pt idx="109">
                  <c:v>43422</c:v>
                </c:pt>
                <c:pt idx="110">
                  <c:v>43423</c:v>
                </c:pt>
                <c:pt idx="111">
                  <c:v>43424</c:v>
                </c:pt>
                <c:pt idx="112">
                  <c:v>43425</c:v>
                </c:pt>
                <c:pt idx="113">
                  <c:v>43426</c:v>
                </c:pt>
                <c:pt idx="114">
                  <c:v>43427</c:v>
                </c:pt>
                <c:pt idx="115">
                  <c:v>43428</c:v>
                </c:pt>
                <c:pt idx="116">
                  <c:v>43429</c:v>
                </c:pt>
                <c:pt idx="117">
                  <c:v>43430</c:v>
                </c:pt>
                <c:pt idx="118">
                  <c:v>43431</c:v>
                </c:pt>
                <c:pt idx="119">
                  <c:v>43432</c:v>
                </c:pt>
                <c:pt idx="120">
                  <c:v>43433</c:v>
                </c:pt>
                <c:pt idx="121">
                  <c:v>43434</c:v>
                </c:pt>
                <c:pt idx="122">
                  <c:v>43435</c:v>
                </c:pt>
                <c:pt idx="123">
                  <c:v>43436</c:v>
                </c:pt>
                <c:pt idx="124">
                  <c:v>43437</c:v>
                </c:pt>
                <c:pt idx="125">
                  <c:v>43438</c:v>
                </c:pt>
                <c:pt idx="126">
                  <c:v>43439</c:v>
                </c:pt>
                <c:pt idx="127">
                  <c:v>43440</c:v>
                </c:pt>
                <c:pt idx="128">
                  <c:v>43441</c:v>
                </c:pt>
                <c:pt idx="129">
                  <c:v>43442</c:v>
                </c:pt>
                <c:pt idx="130">
                  <c:v>43443</c:v>
                </c:pt>
                <c:pt idx="131">
                  <c:v>43444</c:v>
                </c:pt>
                <c:pt idx="132">
                  <c:v>43445</c:v>
                </c:pt>
                <c:pt idx="133">
                  <c:v>43446</c:v>
                </c:pt>
                <c:pt idx="134">
                  <c:v>43447</c:v>
                </c:pt>
                <c:pt idx="135">
                  <c:v>43448</c:v>
                </c:pt>
                <c:pt idx="136">
                  <c:v>43449</c:v>
                </c:pt>
                <c:pt idx="137">
                  <c:v>43450</c:v>
                </c:pt>
                <c:pt idx="138">
                  <c:v>43451</c:v>
                </c:pt>
                <c:pt idx="139">
                  <c:v>43452</c:v>
                </c:pt>
                <c:pt idx="140">
                  <c:v>43453</c:v>
                </c:pt>
                <c:pt idx="141">
                  <c:v>43454</c:v>
                </c:pt>
                <c:pt idx="142">
                  <c:v>43455</c:v>
                </c:pt>
                <c:pt idx="143">
                  <c:v>43456</c:v>
                </c:pt>
                <c:pt idx="144">
                  <c:v>43457</c:v>
                </c:pt>
                <c:pt idx="145">
                  <c:v>43458</c:v>
                </c:pt>
                <c:pt idx="146">
                  <c:v>43459</c:v>
                </c:pt>
                <c:pt idx="147">
                  <c:v>43460</c:v>
                </c:pt>
                <c:pt idx="148">
                  <c:v>43461</c:v>
                </c:pt>
                <c:pt idx="149">
                  <c:v>43462</c:v>
                </c:pt>
                <c:pt idx="150">
                  <c:v>43463</c:v>
                </c:pt>
                <c:pt idx="151">
                  <c:v>43464</c:v>
                </c:pt>
                <c:pt idx="152">
                  <c:v>43465</c:v>
                </c:pt>
                <c:pt idx="153">
                  <c:v>43466</c:v>
                </c:pt>
                <c:pt idx="154">
                  <c:v>43467</c:v>
                </c:pt>
                <c:pt idx="155">
                  <c:v>43468</c:v>
                </c:pt>
                <c:pt idx="156">
                  <c:v>43469</c:v>
                </c:pt>
                <c:pt idx="157">
                  <c:v>43470</c:v>
                </c:pt>
                <c:pt idx="158">
                  <c:v>43471</c:v>
                </c:pt>
                <c:pt idx="159">
                  <c:v>43472</c:v>
                </c:pt>
                <c:pt idx="160">
                  <c:v>43473</c:v>
                </c:pt>
                <c:pt idx="161">
                  <c:v>43474</c:v>
                </c:pt>
                <c:pt idx="162">
                  <c:v>43475</c:v>
                </c:pt>
                <c:pt idx="163">
                  <c:v>43476</c:v>
                </c:pt>
                <c:pt idx="164">
                  <c:v>43477</c:v>
                </c:pt>
                <c:pt idx="165">
                  <c:v>43478</c:v>
                </c:pt>
                <c:pt idx="166">
                  <c:v>43479</c:v>
                </c:pt>
                <c:pt idx="167">
                  <c:v>43480</c:v>
                </c:pt>
                <c:pt idx="168">
                  <c:v>43481</c:v>
                </c:pt>
                <c:pt idx="169">
                  <c:v>43482</c:v>
                </c:pt>
                <c:pt idx="170">
                  <c:v>43483</c:v>
                </c:pt>
                <c:pt idx="171">
                  <c:v>43484</c:v>
                </c:pt>
                <c:pt idx="172">
                  <c:v>43485</c:v>
                </c:pt>
                <c:pt idx="173">
                  <c:v>43486</c:v>
                </c:pt>
                <c:pt idx="174">
                  <c:v>43487</c:v>
                </c:pt>
                <c:pt idx="175">
                  <c:v>43488</c:v>
                </c:pt>
                <c:pt idx="176">
                  <c:v>43489</c:v>
                </c:pt>
                <c:pt idx="177">
                  <c:v>43490</c:v>
                </c:pt>
                <c:pt idx="178">
                  <c:v>43491</c:v>
                </c:pt>
                <c:pt idx="179">
                  <c:v>43492</c:v>
                </c:pt>
                <c:pt idx="180">
                  <c:v>43493</c:v>
                </c:pt>
                <c:pt idx="181">
                  <c:v>43494</c:v>
                </c:pt>
                <c:pt idx="182">
                  <c:v>43495</c:v>
                </c:pt>
                <c:pt idx="183">
                  <c:v>43496</c:v>
                </c:pt>
                <c:pt idx="184">
                  <c:v>43497</c:v>
                </c:pt>
                <c:pt idx="185">
                  <c:v>43498</c:v>
                </c:pt>
                <c:pt idx="186">
                  <c:v>43499</c:v>
                </c:pt>
                <c:pt idx="187">
                  <c:v>43500</c:v>
                </c:pt>
                <c:pt idx="188">
                  <c:v>43501</c:v>
                </c:pt>
                <c:pt idx="189">
                  <c:v>43502</c:v>
                </c:pt>
                <c:pt idx="190">
                  <c:v>43503</c:v>
                </c:pt>
                <c:pt idx="191">
                  <c:v>43504</c:v>
                </c:pt>
                <c:pt idx="192">
                  <c:v>43505</c:v>
                </c:pt>
                <c:pt idx="193">
                  <c:v>43506</c:v>
                </c:pt>
                <c:pt idx="194">
                  <c:v>43507</c:v>
                </c:pt>
                <c:pt idx="195">
                  <c:v>43508</c:v>
                </c:pt>
                <c:pt idx="196">
                  <c:v>43509</c:v>
                </c:pt>
                <c:pt idx="197">
                  <c:v>43510</c:v>
                </c:pt>
                <c:pt idx="198">
                  <c:v>43511</c:v>
                </c:pt>
                <c:pt idx="199">
                  <c:v>43512</c:v>
                </c:pt>
                <c:pt idx="200">
                  <c:v>43513</c:v>
                </c:pt>
                <c:pt idx="201">
                  <c:v>43514</c:v>
                </c:pt>
                <c:pt idx="202">
                  <c:v>43515</c:v>
                </c:pt>
                <c:pt idx="203">
                  <c:v>43516</c:v>
                </c:pt>
                <c:pt idx="204">
                  <c:v>43517</c:v>
                </c:pt>
                <c:pt idx="205">
                  <c:v>43518</c:v>
                </c:pt>
                <c:pt idx="206">
                  <c:v>43519</c:v>
                </c:pt>
                <c:pt idx="207">
                  <c:v>43520</c:v>
                </c:pt>
                <c:pt idx="208">
                  <c:v>43521</c:v>
                </c:pt>
                <c:pt idx="209">
                  <c:v>43522</c:v>
                </c:pt>
                <c:pt idx="210">
                  <c:v>43523</c:v>
                </c:pt>
                <c:pt idx="211">
                  <c:v>43524</c:v>
                </c:pt>
                <c:pt idx="212">
                  <c:v>43525</c:v>
                </c:pt>
                <c:pt idx="213">
                  <c:v>43526</c:v>
                </c:pt>
                <c:pt idx="214">
                  <c:v>43527</c:v>
                </c:pt>
                <c:pt idx="215">
                  <c:v>43528</c:v>
                </c:pt>
                <c:pt idx="216">
                  <c:v>43529</c:v>
                </c:pt>
                <c:pt idx="217">
                  <c:v>43530</c:v>
                </c:pt>
                <c:pt idx="218">
                  <c:v>43531</c:v>
                </c:pt>
                <c:pt idx="219">
                  <c:v>43532</c:v>
                </c:pt>
                <c:pt idx="220">
                  <c:v>43533</c:v>
                </c:pt>
                <c:pt idx="221">
                  <c:v>43534</c:v>
                </c:pt>
                <c:pt idx="222">
                  <c:v>43535</c:v>
                </c:pt>
                <c:pt idx="223">
                  <c:v>43536</c:v>
                </c:pt>
                <c:pt idx="224">
                  <c:v>43537</c:v>
                </c:pt>
                <c:pt idx="225">
                  <c:v>43538</c:v>
                </c:pt>
                <c:pt idx="226">
                  <c:v>43539</c:v>
                </c:pt>
                <c:pt idx="227">
                  <c:v>43540</c:v>
                </c:pt>
                <c:pt idx="228">
                  <c:v>43541</c:v>
                </c:pt>
                <c:pt idx="229">
                  <c:v>43542</c:v>
                </c:pt>
                <c:pt idx="230">
                  <c:v>43543</c:v>
                </c:pt>
                <c:pt idx="231">
                  <c:v>43544</c:v>
                </c:pt>
                <c:pt idx="232">
                  <c:v>43545</c:v>
                </c:pt>
                <c:pt idx="233">
                  <c:v>43546</c:v>
                </c:pt>
                <c:pt idx="234">
                  <c:v>43547</c:v>
                </c:pt>
                <c:pt idx="235">
                  <c:v>43548</c:v>
                </c:pt>
                <c:pt idx="236">
                  <c:v>43549</c:v>
                </c:pt>
                <c:pt idx="237">
                  <c:v>43550</c:v>
                </c:pt>
                <c:pt idx="238">
                  <c:v>43551</c:v>
                </c:pt>
                <c:pt idx="239">
                  <c:v>43552</c:v>
                </c:pt>
                <c:pt idx="240">
                  <c:v>43553</c:v>
                </c:pt>
                <c:pt idx="241">
                  <c:v>43554</c:v>
                </c:pt>
                <c:pt idx="242">
                  <c:v>43555</c:v>
                </c:pt>
                <c:pt idx="243">
                  <c:v>43556</c:v>
                </c:pt>
                <c:pt idx="244">
                  <c:v>43557</c:v>
                </c:pt>
                <c:pt idx="245">
                  <c:v>43558</c:v>
                </c:pt>
                <c:pt idx="246">
                  <c:v>43559</c:v>
                </c:pt>
                <c:pt idx="247">
                  <c:v>43560</c:v>
                </c:pt>
                <c:pt idx="248">
                  <c:v>43561</c:v>
                </c:pt>
                <c:pt idx="249">
                  <c:v>43562</c:v>
                </c:pt>
                <c:pt idx="250">
                  <c:v>43563</c:v>
                </c:pt>
                <c:pt idx="251">
                  <c:v>43564</c:v>
                </c:pt>
                <c:pt idx="252">
                  <c:v>43565</c:v>
                </c:pt>
                <c:pt idx="253">
                  <c:v>43566</c:v>
                </c:pt>
                <c:pt idx="254">
                  <c:v>43567</c:v>
                </c:pt>
                <c:pt idx="255">
                  <c:v>43568</c:v>
                </c:pt>
                <c:pt idx="256">
                  <c:v>43569</c:v>
                </c:pt>
                <c:pt idx="257">
                  <c:v>43570</c:v>
                </c:pt>
                <c:pt idx="258">
                  <c:v>43571</c:v>
                </c:pt>
                <c:pt idx="259">
                  <c:v>43572</c:v>
                </c:pt>
                <c:pt idx="260">
                  <c:v>43573</c:v>
                </c:pt>
                <c:pt idx="261">
                  <c:v>43574</c:v>
                </c:pt>
                <c:pt idx="262">
                  <c:v>43575</c:v>
                </c:pt>
                <c:pt idx="263">
                  <c:v>43576</c:v>
                </c:pt>
                <c:pt idx="264">
                  <c:v>43577</c:v>
                </c:pt>
                <c:pt idx="265">
                  <c:v>43578</c:v>
                </c:pt>
                <c:pt idx="266">
                  <c:v>43579</c:v>
                </c:pt>
                <c:pt idx="267">
                  <c:v>43580</c:v>
                </c:pt>
                <c:pt idx="268">
                  <c:v>43581</c:v>
                </c:pt>
                <c:pt idx="269">
                  <c:v>43582</c:v>
                </c:pt>
                <c:pt idx="270">
                  <c:v>43583</c:v>
                </c:pt>
                <c:pt idx="271">
                  <c:v>43584</c:v>
                </c:pt>
                <c:pt idx="272">
                  <c:v>43585</c:v>
                </c:pt>
                <c:pt idx="273">
                  <c:v>43586</c:v>
                </c:pt>
                <c:pt idx="274">
                  <c:v>43587</c:v>
                </c:pt>
                <c:pt idx="275">
                  <c:v>43588</c:v>
                </c:pt>
                <c:pt idx="276">
                  <c:v>43589</c:v>
                </c:pt>
                <c:pt idx="277">
                  <c:v>43590</c:v>
                </c:pt>
                <c:pt idx="278">
                  <c:v>43591</c:v>
                </c:pt>
                <c:pt idx="279">
                  <c:v>43592</c:v>
                </c:pt>
                <c:pt idx="280">
                  <c:v>43593</c:v>
                </c:pt>
                <c:pt idx="281">
                  <c:v>43594</c:v>
                </c:pt>
                <c:pt idx="282">
                  <c:v>43595</c:v>
                </c:pt>
                <c:pt idx="283">
                  <c:v>43596</c:v>
                </c:pt>
                <c:pt idx="284">
                  <c:v>43597</c:v>
                </c:pt>
                <c:pt idx="285">
                  <c:v>43598</c:v>
                </c:pt>
                <c:pt idx="286">
                  <c:v>43599</c:v>
                </c:pt>
                <c:pt idx="287">
                  <c:v>43600</c:v>
                </c:pt>
                <c:pt idx="288">
                  <c:v>43601</c:v>
                </c:pt>
                <c:pt idx="289">
                  <c:v>43602</c:v>
                </c:pt>
                <c:pt idx="290">
                  <c:v>43603</c:v>
                </c:pt>
                <c:pt idx="291">
                  <c:v>43604</c:v>
                </c:pt>
                <c:pt idx="292">
                  <c:v>43605</c:v>
                </c:pt>
                <c:pt idx="293">
                  <c:v>43606</c:v>
                </c:pt>
                <c:pt idx="294">
                  <c:v>43607</c:v>
                </c:pt>
                <c:pt idx="295">
                  <c:v>43608</c:v>
                </c:pt>
                <c:pt idx="296">
                  <c:v>43609</c:v>
                </c:pt>
                <c:pt idx="297">
                  <c:v>43610</c:v>
                </c:pt>
                <c:pt idx="298">
                  <c:v>43611</c:v>
                </c:pt>
                <c:pt idx="299">
                  <c:v>43612</c:v>
                </c:pt>
                <c:pt idx="300">
                  <c:v>43613</c:v>
                </c:pt>
                <c:pt idx="301">
                  <c:v>43614</c:v>
                </c:pt>
                <c:pt idx="302">
                  <c:v>43615</c:v>
                </c:pt>
                <c:pt idx="303">
                  <c:v>43616</c:v>
                </c:pt>
                <c:pt idx="304">
                  <c:v>43617</c:v>
                </c:pt>
                <c:pt idx="305">
                  <c:v>43618</c:v>
                </c:pt>
                <c:pt idx="306">
                  <c:v>43619</c:v>
                </c:pt>
                <c:pt idx="307">
                  <c:v>43620</c:v>
                </c:pt>
                <c:pt idx="308">
                  <c:v>43621</c:v>
                </c:pt>
                <c:pt idx="309">
                  <c:v>43622</c:v>
                </c:pt>
                <c:pt idx="310">
                  <c:v>43623</c:v>
                </c:pt>
                <c:pt idx="311">
                  <c:v>43624</c:v>
                </c:pt>
                <c:pt idx="312">
                  <c:v>43625</c:v>
                </c:pt>
                <c:pt idx="313">
                  <c:v>43626</c:v>
                </c:pt>
                <c:pt idx="314">
                  <c:v>43627</c:v>
                </c:pt>
                <c:pt idx="315">
                  <c:v>43628</c:v>
                </c:pt>
                <c:pt idx="316">
                  <c:v>43629</c:v>
                </c:pt>
                <c:pt idx="317">
                  <c:v>43630</c:v>
                </c:pt>
                <c:pt idx="318">
                  <c:v>43631</c:v>
                </c:pt>
                <c:pt idx="319">
                  <c:v>43632</c:v>
                </c:pt>
                <c:pt idx="320">
                  <c:v>43633</c:v>
                </c:pt>
                <c:pt idx="321">
                  <c:v>43634</c:v>
                </c:pt>
                <c:pt idx="322">
                  <c:v>43635</c:v>
                </c:pt>
                <c:pt idx="323">
                  <c:v>43636</c:v>
                </c:pt>
                <c:pt idx="324">
                  <c:v>43637</c:v>
                </c:pt>
                <c:pt idx="325">
                  <c:v>43638</c:v>
                </c:pt>
                <c:pt idx="326">
                  <c:v>43639</c:v>
                </c:pt>
                <c:pt idx="327">
                  <c:v>43640</c:v>
                </c:pt>
                <c:pt idx="328">
                  <c:v>43641</c:v>
                </c:pt>
                <c:pt idx="329">
                  <c:v>43642</c:v>
                </c:pt>
                <c:pt idx="330">
                  <c:v>43643</c:v>
                </c:pt>
                <c:pt idx="331">
                  <c:v>43644</c:v>
                </c:pt>
                <c:pt idx="332">
                  <c:v>43645</c:v>
                </c:pt>
                <c:pt idx="333">
                  <c:v>43646</c:v>
                </c:pt>
                <c:pt idx="334">
                  <c:v>43647</c:v>
                </c:pt>
                <c:pt idx="335">
                  <c:v>43648</c:v>
                </c:pt>
                <c:pt idx="336">
                  <c:v>43649</c:v>
                </c:pt>
                <c:pt idx="337">
                  <c:v>43650</c:v>
                </c:pt>
                <c:pt idx="338">
                  <c:v>43651</c:v>
                </c:pt>
                <c:pt idx="339">
                  <c:v>43652</c:v>
                </c:pt>
                <c:pt idx="340">
                  <c:v>43653</c:v>
                </c:pt>
                <c:pt idx="341">
                  <c:v>43654</c:v>
                </c:pt>
                <c:pt idx="342">
                  <c:v>43655</c:v>
                </c:pt>
                <c:pt idx="343">
                  <c:v>43656</c:v>
                </c:pt>
                <c:pt idx="344">
                  <c:v>43657</c:v>
                </c:pt>
                <c:pt idx="345">
                  <c:v>43658</c:v>
                </c:pt>
                <c:pt idx="346">
                  <c:v>43659</c:v>
                </c:pt>
                <c:pt idx="347">
                  <c:v>43660</c:v>
                </c:pt>
                <c:pt idx="348">
                  <c:v>43661</c:v>
                </c:pt>
                <c:pt idx="349">
                  <c:v>43662</c:v>
                </c:pt>
                <c:pt idx="350">
                  <c:v>43663</c:v>
                </c:pt>
                <c:pt idx="351">
                  <c:v>43664</c:v>
                </c:pt>
                <c:pt idx="352">
                  <c:v>43665</c:v>
                </c:pt>
                <c:pt idx="353">
                  <c:v>43666</c:v>
                </c:pt>
                <c:pt idx="354">
                  <c:v>43667</c:v>
                </c:pt>
                <c:pt idx="355">
                  <c:v>43668</c:v>
                </c:pt>
                <c:pt idx="356">
                  <c:v>43669</c:v>
                </c:pt>
                <c:pt idx="357">
                  <c:v>43670</c:v>
                </c:pt>
                <c:pt idx="358">
                  <c:v>43671</c:v>
                </c:pt>
                <c:pt idx="359">
                  <c:v>43672</c:v>
                </c:pt>
                <c:pt idx="360">
                  <c:v>43673</c:v>
                </c:pt>
                <c:pt idx="361">
                  <c:v>43674</c:v>
                </c:pt>
                <c:pt idx="362">
                  <c:v>43675</c:v>
                </c:pt>
                <c:pt idx="363">
                  <c:v>43676</c:v>
                </c:pt>
                <c:pt idx="364">
                  <c:v>43677</c:v>
                </c:pt>
              </c:numCache>
            </c:numRef>
          </c:cat>
          <c:val>
            <c:numRef>
              <c:f>'Figure 4 (data)'!$C$12:$C$376</c:f>
              <c:numCache>
                <c:formatCode>General</c:formatCode>
                <c:ptCount val="365"/>
                <c:pt idx="3" formatCode="0.0">
                  <c:v>135.14285714285714</c:v>
                </c:pt>
                <c:pt idx="4" formatCode="0.0">
                  <c:v>136.28571428571428</c:v>
                </c:pt>
                <c:pt idx="5" formatCode="0.0">
                  <c:v>137.42857142857142</c:v>
                </c:pt>
                <c:pt idx="6" formatCode="0.0">
                  <c:v>137.28571428571428</c:v>
                </c:pt>
                <c:pt idx="7" formatCode="0.0">
                  <c:v>141.14285714285714</c:v>
                </c:pt>
                <c:pt idx="8" formatCode="0.0">
                  <c:v>142.42857142857142</c:v>
                </c:pt>
                <c:pt idx="9" formatCode="0.0">
                  <c:v>141.85714285714286</c:v>
                </c:pt>
                <c:pt idx="10" formatCode="0.0">
                  <c:v>141.42857142857142</c:v>
                </c:pt>
                <c:pt idx="11" formatCode="0.0">
                  <c:v>141.42857142857142</c:v>
                </c:pt>
                <c:pt idx="12" formatCode="0.0">
                  <c:v>139.57142857142858</c:v>
                </c:pt>
                <c:pt idx="13" formatCode="0.0">
                  <c:v>136.14285714285714</c:v>
                </c:pt>
                <c:pt idx="14" formatCode="0.0">
                  <c:v>136.42857142857142</c:v>
                </c:pt>
                <c:pt idx="15" formatCode="0.0">
                  <c:v>135.57142857142858</c:v>
                </c:pt>
                <c:pt idx="16" formatCode="0.0">
                  <c:v>131.42857142857142</c:v>
                </c:pt>
                <c:pt idx="17" formatCode="0.0">
                  <c:v>130</c:v>
                </c:pt>
                <c:pt idx="18" formatCode="0.0">
                  <c:v>130.71428571428572</c:v>
                </c:pt>
                <c:pt idx="19" formatCode="0.0">
                  <c:v>130.57142857142858</c:v>
                </c:pt>
                <c:pt idx="20" formatCode="0.0">
                  <c:v>133</c:v>
                </c:pt>
                <c:pt idx="21" formatCode="0.0">
                  <c:v>131.14285714285714</c:v>
                </c:pt>
                <c:pt idx="22" formatCode="0.0">
                  <c:v>133.14285714285714</c:v>
                </c:pt>
                <c:pt idx="23" formatCode="0.0">
                  <c:v>137.28571428571428</c:v>
                </c:pt>
                <c:pt idx="24" formatCode="0.0">
                  <c:v>137.71428571428572</c:v>
                </c:pt>
                <c:pt idx="25" formatCode="0.0">
                  <c:v>135.42857142857142</c:v>
                </c:pt>
                <c:pt idx="26" formatCode="0.0">
                  <c:v>135</c:v>
                </c:pt>
                <c:pt idx="27" formatCode="0.0">
                  <c:v>134.28571428571428</c:v>
                </c:pt>
                <c:pt idx="28" formatCode="0.0">
                  <c:v>134.28571428571428</c:v>
                </c:pt>
                <c:pt idx="29" formatCode="0.0">
                  <c:v>133.42857142857142</c:v>
                </c:pt>
                <c:pt idx="30" formatCode="0.0">
                  <c:v>132.57142857142858</c:v>
                </c:pt>
                <c:pt idx="31" formatCode="0.0">
                  <c:v>132.14285714285714</c:v>
                </c:pt>
                <c:pt idx="32" formatCode="0.0">
                  <c:v>136.57142857142858</c:v>
                </c:pt>
                <c:pt idx="33" formatCode="0.0">
                  <c:v>139.71428571428572</c:v>
                </c:pt>
                <c:pt idx="34" formatCode="0.0">
                  <c:v>140</c:v>
                </c:pt>
                <c:pt idx="35" formatCode="0.0">
                  <c:v>140.28571428571428</c:v>
                </c:pt>
                <c:pt idx="36" formatCode="0.0">
                  <c:v>142.42857142857142</c:v>
                </c:pt>
                <c:pt idx="37" formatCode="0.0">
                  <c:v>146</c:v>
                </c:pt>
                <c:pt idx="38" formatCode="0.0">
                  <c:v>151.28571428571428</c:v>
                </c:pt>
                <c:pt idx="39" formatCode="0.0">
                  <c:v>148.71428571428572</c:v>
                </c:pt>
                <c:pt idx="40" formatCode="0.0">
                  <c:v>143.85714285714286</c:v>
                </c:pt>
                <c:pt idx="41" formatCode="0.0">
                  <c:v>143.42857142857142</c:v>
                </c:pt>
                <c:pt idx="42" formatCode="0.0">
                  <c:v>145.14285714285714</c:v>
                </c:pt>
                <c:pt idx="43" formatCode="0.0">
                  <c:v>143.14285714285714</c:v>
                </c:pt>
                <c:pt idx="44" formatCode="0.0">
                  <c:v>143</c:v>
                </c:pt>
                <c:pt idx="45" formatCode="0.0">
                  <c:v>139.28571428571428</c:v>
                </c:pt>
                <c:pt idx="46" formatCode="0.0">
                  <c:v>138.85714285714286</c:v>
                </c:pt>
                <c:pt idx="47" formatCode="0.0">
                  <c:v>142.42857142857142</c:v>
                </c:pt>
                <c:pt idx="48" formatCode="0.0">
                  <c:v>144</c:v>
                </c:pt>
                <c:pt idx="49" formatCode="0.0">
                  <c:v>142.42857142857142</c:v>
                </c:pt>
                <c:pt idx="50" formatCode="0.0">
                  <c:v>144.28571428571428</c:v>
                </c:pt>
                <c:pt idx="51" formatCode="0.0">
                  <c:v>143.71428571428572</c:v>
                </c:pt>
                <c:pt idx="52" formatCode="0.0">
                  <c:v>145.57142857142858</c:v>
                </c:pt>
                <c:pt idx="53" formatCode="0.0">
                  <c:v>144.71428571428572</c:v>
                </c:pt>
                <c:pt idx="54" formatCode="0.0">
                  <c:v>145.57142857142858</c:v>
                </c:pt>
                <c:pt idx="55" formatCode="0.0">
                  <c:v>146</c:v>
                </c:pt>
                <c:pt idx="56" formatCode="0.0">
                  <c:v>145.28571428571428</c:v>
                </c:pt>
                <c:pt idx="57" formatCode="0.0">
                  <c:v>145.42857142857142</c:v>
                </c:pt>
                <c:pt idx="58" formatCode="0.0">
                  <c:v>143.85714285714286</c:v>
                </c:pt>
                <c:pt idx="59" formatCode="0.0">
                  <c:v>143.71428571428572</c:v>
                </c:pt>
                <c:pt idx="60" formatCode="0.0">
                  <c:v>146.57142857142858</c:v>
                </c:pt>
                <c:pt idx="61" formatCode="0.0">
                  <c:v>147.71428571428572</c:v>
                </c:pt>
                <c:pt idx="62" formatCode="0.0">
                  <c:v>147.57142857142858</c:v>
                </c:pt>
                <c:pt idx="63" formatCode="0.0">
                  <c:v>150.71428571428572</c:v>
                </c:pt>
                <c:pt idx="64" formatCode="0.0">
                  <c:v>148.85714285714286</c:v>
                </c:pt>
                <c:pt idx="65" formatCode="0.0">
                  <c:v>152</c:v>
                </c:pt>
                <c:pt idx="66" formatCode="0.0">
                  <c:v>151.71428571428572</c:v>
                </c:pt>
                <c:pt idx="67" formatCode="0.0">
                  <c:v>152.57142857142858</c:v>
                </c:pt>
                <c:pt idx="68" formatCode="0.0">
                  <c:v>152</c:v>
                </c:pt>
                <c:pt idx="69" formatCode="0.0">
                  <c:v>154.71428571428572</c:v>
                </c:pt>
                <c:pt idx="70" formatCode="0.0">
                  <c:v>152.71428571428572</c:v>
                </c:pt>
                <c:pt idx="71" formatCode="0.0">
                  <c:v>152.57142857142858</c:v>
                </c:pt>
                <c:pt idx="72" formatCode="0.0">
                  <c:v>149.42857142857142</c:v>
                </c:pt>
                <c:pt idx="73" formatCode="0.0">
                  <c:v>149</c:v>
                </c:pt>
                <c:pt idx="74" formatCode="0.0">
                  <c:v>147.28571428571428</c:v>
                </c:pt>
                <c:pt idx="75" formatCode="0.0">
                  <c:v>145.42857142857142</c:v>
                </c:pt>
                <c:pt idx="76" formatCode="0.0">
                  <c:v>140.28571428571428</c:v>
                </c:pt>
                <c:pt idx="77" formatCode="0.0">
                  <c:v>139.85714285714286</c:v>
                </c:pt>
                <c:pt idx="78" formatCode="0.0">
                  <c:v>141</c:v>
                </c:pt>
                <c:pt idx="79" formatCode="0.0">
                  <c:v>142.71428571428572</c:v>
                </c:pt>
                <c:pt idx="80" formatCode="0.0">
                  <c:v>142.85714285714286</c:v>
                </c:pt>
                <c:pt idx="81" formatCode="0.0">
                  <c:v>141.85714285714286</c:v>
                </c:pt>
                <c:pt idx="82" formatCode="0.0">
                  <c:v>146.28571428571428</c:v>
                </c:pt>
                <c:pt idx="83" formatCode="0.0">
                  <c:v>149.85714285714286</c:v>
                </c:pt>
                <c:pt idx="84" formatCode="0.0">
                  <c:v>152.71428571428572</c:v>
                </c:pt>
                <c:pt idx="85" formatCode="0.0">
                  <c:v>153.42857142857142</c:v>
                </c:pt>
                <c:pt idx="86" formatCode="0.0">
                  <c:v>153.71428571428572</c:v>
                </c:pt>
                <c:pt idx="87" formatCode="0.0">
                  <c:v>157.28571428571428</c:v>
                </c:pt>
                <c:pt idx="88" formatCode="0.0">
                  <c:v>159.85714285714286</c:v>
                </c:pt>
                <c:pt idx="89" formatCode="0.0">
                  <c:v>158.28571428571428</c:v>
                </c:pt>
                <c:pt idx="90" formatCode="0.0">
                  <c:v>156.28571428571428</c:v>
                </c:pt>
                <c:pt idx="91" formatCode="0.0">
                  <c:v>158</c:v>
                </c:pt>
                <c:pt idx="92" formatCode="0.0">
                  <c:v>159.42857142857142</c:v>
                </c:pt>
                <c:pt idx="93" formatCode="0.0">
                  <c:v>161.85714285714286</c:v>
                </c:pt>
                <c:pt idx="94" formatCode="0.0">
                  <c:v>160.42857142857142</c:v>
                </c:pt>
                <c:pt idx="95" formatCode="0.0">
                  <c:v>158.71428571428572</c:v>
                </c:pt>
                <c:pt idx="96" formatCode="0.0">
                  <c:v>158</c:v>
                </c:pt>
                <c:pt idx="97" formatCode="0.0">
                  <c:v>162.14285714285714</c:v>
                </c:pt>
                <c:pt idx="98" formatCode="0.0">
                  <c:v>161.71428571428572</c:v>
                </c:pt>
                <c:pt idx="99" formatCode="0.0">
                  <c:v>160</c:v>
                </c:pt>
                <c:pt idx="100" formatCode="0.0">
                  <c:v>159.71428571428572</c:v>
                </c:pt>
                <c:pt idx="101" formatCode="0.0">
                  <c:v>158.85714285714286</c:v>
                </c:pt>
                <c:pt idx="102" formatCode="0.0">
                  <c:v>159</c:v>
                </c:pt>
                <c:pt idx="103" formatCode="0.0">
                  <c:v>162.28571428571428</c:v>
                </c:pt>
                <c:pt idx="104" formatCode="0.0">
                  <c:v>159.14285714285714</c:v>
                </c:pt>
                <c:pt idx="105" formatCode="0.0">
                  <c:v>153.71428571428572</c:v>
                </c:pt>
                <c:pt idx="106" formatCode="0.0">
                  <c:v>153.28571428571428</c:v>
                </c:pt>
                <c:pt idx="107" formatCode="0.0">
                  <c:v>150.71428571428572</c:v>
                </c:pt>
                <c:pt idx="108" formatCode="0.0">
                  <c:v>150.14285714285714</c:v>
                </c:pt>
                <c:pt idx="109" formatCode="0.0">
                  <c:v>151</c:v>
                </c:pt>
                <c:pt idx="110" formatCode="0.0">
                  <c:v>146.14285714285714</c:v>
                </c:pt>
                <c:pt idx="111" formatCode="0.0">
                  <c:v>148.85714285714286</c:v>
                </c:pt>
                <c:pt idx="112" formatCode="0.0">
                  <c:v>151.71428571428572</c:v>
                </c:pt>
                <c:pt idx="113" formatCode="0.0">
                  <c:v>147.71428571428572</c:v>
                </c:pt>
                <c:pt idx="114" formatCode="0.0">
                  <c:v>146.85714285714286</c:v>
                </c:pt>
                <c:pt idx="115" formatCode="0.0">
                  <c:v>149</c:v>
                </c:pt>
                <c:pt idx="116" formatCode="0.0">
                  <c:v>149.85714285714286</c:v>
                </c:pt>
                <c:pt idx="117" formatCode="0.0">
                  <c:v>154.71428571428572</c:v>
                </c:pt>
                <c:pt idx="118" formatCode="0.0">
                  <c:v>156.57142857142858</c:v>
                </c:pt>
                <c:pt idx="119" formatCode="0.0">
                  <c:v>156.42857142857142</c:v>
                </c:pt>
                <c:pt idx="120" formatCode="0.0">
                  <c:v>163.85714285714286</c:v>
                </c:pt>
                <c:pt idx="121" formatCode="0.0">
                  <c:v>166.57142857142858</c:v>
                </c:pt>
                <c:pt idx="122" formatCode="0.0">
                  <c:v>162.57142857142858</c:v>
                </c:pt>
                <c:pt idx="123" formatCode="0.0">
                  <c:v>162.57142857142858</c:v>
                </c:pt>
                <c:pt idx="124" formatCode="0.0">
                  <c:v>158</c:v>
                </c:pt>
                <c:pt idx="125" formatCode="0.0">
                  <c:v>158.14285714285714</c:v>
                </c:pt>
                <c:pt idx="126" formatCode="0.0">
                  <c:v>162.42857142857142</c:v>
                </c:pt>
                <c:pt idx="127" formatCode="0.0">
                  <c:v>161</c:v>
                </c:pt>
                <c:pt idx="128" formatCode="0.0">
                  <c:v>162.42857142857142</c:v>
                </c:pt>
                <c:pt idx="129" formatCode="0.0">
                  <c:v>166.85714285714286</c:v>
                </c:pt>
                <c:pt idx="130" formatCode="0.0">
                  <c:v>166.57142857142858</c:v>
                </c:pt>
                <c:pt idx="131" formatCode="0.0">
                  <c:v>168.85714285714286</c:v>
                </c:pt>
                <c:pt idx="132" formatCode="0.0">
                  <c:v>168.42857142857142</c:v>
                </c:pt>
                <c:pt idx="133" formatCode="0.0">
                  <c:v>165.14285714285714</c:v>
                </c:pt>
                <c:pt idx="134" formatCode="0.0">
                  <c:v>166.85714285714286</c:v>
                </c:pt>
                <c:pt idx="135" formatCode="0.0">
                  <c:v>167.71428571428572</c:v>
                </c:pt>
                <c:pt idx="136" formatCode="0.0">
                  <c:v>166.28571428571428</c:v>
                </c:pt>
                <c:pt idx="137" formatCode="0.0">
                  <c:v>168.14285714285714</c:v>
                </c:pt>
                <c:pt idx="138" formatCode="0.0">
                  <c:v>170.71428571428572</c:v>
                </c:pt>
                <c:pt idx="139" formatCode="0.0">
                  <c:v>169.85714285714286</c:v>
                </c:pt>
                <c:pt idx="140" formatCode="0.0">
                  <c:v>173.57142857142858</c:v>
                </c:pt>
                <c:pt idx="141" formatCode="0.0">
                  <c:v>171.71428571428572</c:v>
                </c:pt>
                <c:pt idx="142" formatCode="0.0">
                  <c:v>171.28571428571428</c:v>
                </c:pt>
                <c:pt idx="143" formatCode="0.0">
                  <c:v>174.14285714285714</c:v>
                </c:pt>
                <c:pt idx="144" formatCode="0.0">
                  <c:v>178.14285714285714</c:v>
                </c:pt>
                <c:pt idx="145" formatCode="0.0">
                  <c:v>178.57142857142858</c:v>
                </c:pt>
                <c:pt idx="146" formatCode="0.0">
                  <c:v>184</c:v>
                </c:pt>
                <c:pt idx="147" formatCode="0.0">
                  <c:v>183.42857142857142</c:v>
                </c:pt>
                <c:pt idx="148" formatCode="0.0">
                  <c:v>190.71428571428572</c:v>
                </c:pt>
                <c:pt idx="149" formatCode="0.0">
                  <c:v>188.85714285714286</c:v>
                </c:pt>
                <c:pt idx="150" formatCode="0.0">
                  <c:v>189.57142857142858</c:v>
                </c:pt>
                <c:pt idx="151" formatCode="0.0">
                  <c:v>189.57142857142858</c:v>
                </c:pt>
                <c:pt idx="152" formatCode="0.0">
                  <c:v>186.42857142857142</c:v>
                </c:pt>
                <c:pt idx="153" formatCode="0.0">
                  <c:v>181.42857142857142</c:v>
                </c:pt>
                <c:pt idx="154" formatCode="0.0">
                  <c:v>182.28571428571428</c:v>
                </c:pt>
                <c:pt idx="155" formatCode="0.0">
                  <c:v>178.85714285714286</c:v>
                </c:pt>
                <c:pt idx="156" formatCode="0.0">
                  <c:v>183.28571428571428</c:v>
                </c:pt>
                <c:pt idx="157" formatCode="0.0">
                  <c:v>182.28571428571428</c:v>
                </c:pt>
                <c:pt idx="158" formatCode="0.0">
                  <c:v>183.28571428571428</c:v>
                </c:pt>
                <c:pt idx="159" formatCode="0.0">
                  <c:v>188.57142857142858</c:v>
                </c:pt>
                <c:pt idx="160" formatCode="0.0">
                  <c:v>191.28571428571428</c:v>
                </c:pt>
                <c:pt idx="161" formatCode="0.0">
                  <c:v>189.28571428571428</c:v>
                </c:pt>
                <c:pt idx="162" formatCode="0.0">
                  <c:v>191.71428571428572</c:v>
                </c:pt>
                <c:pt idx="163" formatCode="0.0">
                  <c:v>188.71428571428572</c:v>
                </c:pt>
                <c:pt idx="164" formatCode="0.0">
                  <c:v>189.85714285714286</c:v>
                </c:pt>
                <c:pt idx="165" formatCode="0.0">
                  <c:v>189.28571428571428</c:v>
                </c:pt>
                <c:pt idx="166" formatCode="0.0">
                  <c:v>186.42857142857142</c:v>
                </c:pt>
                <c:pt idx="167" formatCode="0.0">
                  <c:v>181.42857142857142</c:v>
                </c:pt>
                <c:pt idx="168" formatCode="0.0">
                  <c:v>182.28571428571428</c:v>
                </c:pt>
                <c:pt idx="169" formatCode="0.0">
                  <c:v>176.42857142857142</c:v>
                </c:pt>
                <c:pt idx="170" formatCode="0.0">
                  <c:v>179.71428571428572</c:v>
                </c:pt>
                <c:pt idx="171" formatCode="0.0">
                  <c:v>170.85714285714286</c:v>
                </c:pt>
                <c:pt idx="172" formatCode="0.0">
                  <c:v>167.71428571428572</c:v>
                </c:pt>
                <c:pt idx="173" formatCode="0.0">
                  <c:v>165.71428571428572</c:v>
                </c:pt>
                <c:pt idx="174" formatCode="0.0">
                  <c:v>168.57142857142858</c:v>
                </c:pt>
                <c:pt idx="175" formatCode="0.0">
                  <c:v>170.42857142857142</c:v>
                </c:pt>
                <c:pt idx="176" formatCode="0.0">
                  <c:v>171</c:v>
                </c:pt>
                <c:pt idx="177" formatCode="0.0">
                  <c:v>169.57142857142858</c:v>
                </c:pt>
                <c:pt idx="178" formatCode="0.0">
                  <c:v>175.28571428571428</c:v>
                </c:pt>
                <c:pt idx="179" formatCode="0.0">
                  <c:v>172.71428571428572</c:v>
                </c:pt>
                <c:pt idx="180" formatCode="0.0">
                  <c:v>171</c:v>
                </c:pt>
                <c:pt idx="181" formatCode="0.0">
                  <c:v>173.42857142857142</c:v>
                </c:pt>
                <c:pt idx="182" formatCode="0.0">
                  <c:v>170.57142857142858</c:v>
                </c:pt>
                <c:pt idx="183" formatCode="0.0">
                  <c:v>171.28571428571428</c:v>
                </c:pt>
                <c:pt idx="184" formatCode="0.0">
                  <c:v>167.42857142857142</c:v>
                </c:pt>
                <c:pt idx="185" formatCode="0.0">
                  <c:v>169.71428571428572</c:v>
                </c:pt>
                <c:pt idx="186" formatCode="0.0">
                  <c:v>172.85714285714286</c:v>
                </c:pt>
                <c:pt idx="187" formatCode="0.0">
                  <c:v>175.57142857142858</c:v>
                </c:pt>
                <c:pt idx="188" formatCode="0.0">
                  <c:v>171</c:v>
                </c:pt>
                <c:pt idx="189" formatCode="0.0">
                  <c:v>172</c:v>
                </c:pt>
                <c:pt idx="190" formatCode="0.0">
                  <c:v>171</c:v>
                </c:pt>
                <c:pt idx="191" formatCode="0.0">
                  <c:v>174.57142857142858</c:v>
                </c:pt>
                <c:pt idx="192" formatCode="0.0">
                  <c:v>173.85714285714286</c:v>
                </c:pt>
                <c:pt idx="193" formatCode="0.0">
                  <c:v>172.85714285714286</c:v>
                </c:pt>
                <c:pt idx="194" formatCode="0.0">
                  <c:v>172.14285714285714</c:v>
                </c:pt>
                <c:pt idx="195" formatCode="0.0">
                  <c:v>172.57142857142858</c:v>
                </c:pt>
                <c:pt idx="196" formatCode="0.0">
                  <c:v>176.85714285714286</c:v>
                </c:pt>
                <c:pt idx="197" formatCode="0.0">
                  <c:v>176.28571428571428</c:v>
                </c:pt>
                <c:pt idx="198" formatCode="0.0">
                  <c:v>174</c:v>
                </c:pt>
                <c:pt idx="199" formatCode="0.0">
                  <c:v>173.14285714285714</c:v>
                </c:pt>
                <c:pt idx="200" formatCode="0.0">
                  <c:v>171.71428571428572</c:v>
                </c:pt>
                <c:pt idx="201" formatCode="0.0">
                  <c:v>175.14285714285714</c:v>
                </c:pt>
                <c:pt idx="202" formatCode="0.0">
                  <c:v>174.85714285714286</c:v>
                </c:pt>
                <c:pt idx="203" formatCode="0.0">
                  <c:v>167</c:v>
                </c:pt>
                <c:pt idx="204" formatCode="0.0">
                  <c:v>166.71428571428572</c:v>
                </c:pt>
                <c:pt idx="205" formatCode="0.0">
                  <c:v>165.28571428571428</c:v>
                </c:pt>
                <c:pt idx="206" formatCode="0.0">
                  <c:v>164</c:v>
                </c:pt>
                <c:pt idx="207" formatCode="0.0">
                  <c:v>162.71428571428572</c:v>
                </c:pt>
                <c:pt idx="208" formatCode="0.0">
                  <c:v>158.28571428571428</c:v>
                </c:pt>
                <c:pt idx="209" formatCode="0.0">
                  <c:v>157.85714285714286</c:v>
                </c:pt>
                <c:pt idx="210" formatCode="0.0">
                  <c:v>160.71428571428572</c:v>
                </c:pt>
                <c:pt idx="211" formatCode="0.0">
                  <c:v>159.28571428571428</c:v>
                </c:pt>
                <c:pt idx="212" formatCode="0.0">
                  <c:v>159</c:v>
                </c:pt>
                <c:pt idx="213" formatCode="0.0">
                  <c:v>160.71428571428572</c:v>
                </c:pt>
                <c:pt idx="214" formatCode="0.0">
                  <c:v>163.71428571428572</c:v>
                </c:pt>
                <c:pt idx="215" formatCode="0.0">
                  <c:v>162.14285714285714</c:v>
                </c:pt>
                <c:pt idx="216" formatCode="0.0">
                  <c:v>166.28571428571428</c:v>
                </c:pt>
                <c:pt idx="217" formatCode="0.0">
                  <c:v>164.85714285714286</c:v>
                </c:pt>
                <c:pt idx="218" formatCode="0.0">
                  <c:v>162.57142857142858</c:v>
                </c:pt>
                <c:pt idx="219" formatCode="0.0">
                  <c:v>163</c:v>
                </c:pt>
                <c:pt idx="220" formatCode="0.0">
                  <c:v>160.71428571428572</c:v>
                </c:pt>
                <c:pt idx="221" formatCode="0.0">
                  <c:v>157.42857142857142</c:v>
                </c:pt>
                <c:pt idx="222" formatCode="0.0">
                  <c:v>161.14285714285714</c:v>
                </c:pt>
                <c:pt idx="223" formatCode="0.0">
                  <c:v>159.42857142857142</c:v>
                </c:pt>
                <c:pt idx="224" formatCode="0.0">
                  <c:v>156.71428571428572</c:v>
                </c:pt>
                <c:pt idx="225" formatCode="0.0">
                  <c:v>157.71428571428572</c:v>
                </c:pt>
                <c:pt idx="226" formatCode="0.0">
                  <c:v>159.14285714285714</c:v>
                </c:pt>
                <c:pt idx="227" formatCode="0.0">
                  <c:v>160.14285714285714</c:v>
                </c:pt>
                <c:pt idx="228" formatCode="0.0">
                  <c:v>161.42857142857142</c:v>
                </c:pt>
                <c:pt idx="229" formatCode="0.0">
                  <c:v>156.14285714285714</c:v>
                </c:pt>
                <c:pt idx="230" formatCode="0.0">
                  <c:v>150.28571428571428</c:v>
                </c:pt>
                <c:pt idx="231" formatCode="0.0">
                  <c:v>154.85714285714286</c:v>
                </c:pt>
                <c:pt idx="232" formatCode="0.0">
                  <c:v>155.28571428571428</c:v>
                </c:pt>
                <c:pt idx="233" formatCode="0.0">
                  <c:v>155.14285714285714</c:v>
                </c:pt>
                <c:pt idx="234" formatCode="0.0">
                  <c:v>155.42857142857142</c:v>
                </c:pt>
                <c:pt idx="235" formatCode="0.0">
                  <c:v>152.85714285714286</c:v>
                </c:pt>
                <c:pt idx="236" formatCode="0.0">
                  <c:v>153</c:v>
                </c:pt>
                <c:pt idx="237" formatCode="0.0">
                  <c:v>154.14285714285714</c:v>
                </c:pt>
                <c:pt idx="238" formatCode="0.0">
                  <c:v>148.71428571428572</c:v>
                </c:pt>
                <c:pt idx="239" formatCode="0.0">
                  <c:v>145.14285714285714</c:v>
                </c:pt>
                <c:pt idx="240" formatCode="0.0">
                  <c:v>142.57142857142858</c:v>
                </c:pt>
                <c:pt idx="241" formatCode="0.0">
                  <c:v>139.85714285714286</c:v>
                </c:pt>
                <c:pt idx="242" formatCode="0.0">
                  <c:v>142.28571428571428</c:v>
                </c:pt>
                <c:pt idx="243" formatCode="0.0">
                  <c:v>142</c:v>
                </c:pt>
                <c:pt idx="244" formatCode="0.0">
                  <c:v>143.85714285714286</c:v>
                </c:pt>
                <c:pt idx="245" formatCode="0.0">
                  <c:v>146.14285714285714</c:v>
                </c:pt>
                <c:pt idx="246" formatCode="0.0">
                  <c:v>149.57142857142858</c:v>
                </c:pt>
                <c:pt idx="247" formatCode="0.0">
                  <c:v>152.42857142857142</c:v>
                </c:pt>
                <c:pt idx="248" formatCode="0.0">
                  <c:v>153.14285714285714</c:v>
                </c:pt>
                <c:pt idx="249" formatCode="0.0">
                  <c:v>150.85714285714286</c:v>
                </c:pt>
                <c:pt idx="250" formatCode="0.0">
                  <c:v>151.85714285714286</c:v>
                </c:pt>
                <c:pt idx="251" formatCode="0.0">
                  <c:v>149.14285714285714</c:v>
                </c:pt>
                <c:pt idx="252" formatCode="0.0">
                  <c:v>147.14285714285714</c:v>
                </c:pt>
                <c:pt idx="253" formatCode="0.0">
                  <c:v>146.28571428571428</c:v>
                </c:pt>
                <c:pt idx="254" formatCode="0.0">
                  <c:v>141.42857142857142</c:v>
                </c:pt>
                <c:pt idx="255" formatCode="0.0">
                  <c:v>139.28571428571428</c:v>
                </c:pt>
                <c:pt idx="256" formatCode="0.0">
                  <c:v>139.71428571428572</c:v>
                </c:pt>
                <c:pt idx="257" formatCode="0.0">
                  <c:v>143.42857142857142</c:v>
                </c:pt>
                <c:pt idx="258" formatCode="0.0">
                  <c:v>147.14285714285714</c:v>
                </c:pt>
                <c:pt idx="259" formatCode="0.0">
                  <c:v>151.57142857142858</c:v>
                </c:pt>
                <c:pt idx="260" formatCode="0.0">
                  <c:v>154.14285714285714</c:v>
                </c:pt>
                <c:pt idx="261" formatCode="0.0">
                  <c:v>156</c:v>
                </c:pt>
                <c:pt idx="262" formatCode="0.0">
                  <c:v>158.42857142857142</c:v>
                </c:pt>
                <c:pt idx="263" formatCode="0.0">
                  <c:v>161.71428571428572</c:v>
                </c:pt>
                <c:pt idx="264" formatCode="0.0">
                  <c:v>157.57142857142858</c:v>
                </c:pt>
                <c:pt idx="265" formatCode="0.0">
                  <c:v>156</c:v>
                </c:pt>
                <c:pt idx="266" formatCode="0.0">
                  <c:v>154</c:v>
                </c:pt>
                <c:pt idx="267" formatCode="0.0">
                  <c:v>153</c:v>
                </c:pt>
                <c:pt idx="268" formatCode="0.0">
                  <c:v>156.28571428571428</c:v>
                </c:pt>
                <c:pt idx="269" formatCode="0.0">
                  <c:v>155.57142857142858</c:v>
                </c:pt>
                <c:pt idx="270" formatCode="0.0">
                  <c:v>152.57142857142858</c:v>
                </c:pt>
                <c:pt idx="271" formatCode="0.0">
                  <c:v>154.28571428571428</c:v>
                </c:pt>
                <c:pt idx="272" formatCode="0.0">
                  <c:v>153.71428571428572</c:v>
                </c:pt>
                <c:pt idx="273" formatCode="0.0">
                  <c:v>154.71428571428572</c:v>
                </c:pt>
                <c:pt idx="274" formatCode="0.0">
                  <c:v>150.71428571428572</c:v>
                </c:pt>
                <c:pt idx="275" formatCode="0.0">
                  <c:v>149.14285714285714</c:v>
                </c:pt>
                <c:pt idx="276" formatCode="0.0">
                  <c:v>151.28571428571428</c:v>
                </c:pt>
                <c:pt idx="277" formatCode="0.0">
                  <c:v>152.85714285714286</c:v>
                </c:pt>
                <c:pt idx="278" formatCode="0.0">
                  <c:v>154.14285714285714</c:v>
                </c:pt>
                <c:pt idx="279" formatCode="0.0">
                  <c:v>159.57142857142858</c:v>
                </c:pt>
                <c:pt idx="280" formatCode="0.0">
                  <c:v>157.42857142857142</c:v>
                </c:pt>
                <c:pt idx="281" formatCode="0.0">
                  <c:v>162.71428571428572</c:v>
                </c:pt>
                <c:pt idx="282" formatCode="0.0">
                  <c:v>164.14285714285714</c:v>
                </c:pt>
                <c:pt idx="283" formatCode="0.0">
                  <c:v>161.71428571428572</c:v>
                </c:pt>
                <c:pt idx="284" formatCode="0.0">
                  <c:v>159.14285714285714</c:v>
                </c:pt>
                <c:pt idx="285" formatCode="0.0">
                  <c:v>158.57142857142858</c:v>
                </c:pt>
                <c:pt idx="286" formatCode="0.0">
                  <c:v>157</c:v>
                </c:pt>
                <c:pt idx="287" formatCode="0.0">
                  <c:v>157.57142857142858</c:v>
                </c:pt>
                <c:pt idx="288" formatCode="0.0">
                  <c:v>155.71428571428572</c:v>
                </c:pt>
                <c:pt idx="289" formatCode="0.0">
                  <c:v>154.14285714285714</c:v>
                </c:pt>
                <c:pt idx="290" formatCode="0.0">
                  <c:v>151.57142857142858</c:v>
                </c:pt>
                <c:pt idx="291" formatCode="0.0">
                  <c:v>152.71428571428572</c:v>
                </c:pt>
                <c:pt idx="292" formatCode="0.0">
                  <c:v>151.28571428571428</c:v>
                </c:pt>
                <c:pt idx="293" formatCode="0.0">
                  <c:v>144.42857142857142</c:v>
                </c:pt>
                <c:pt idx="294" formatCode="0.0">
                  <c:v>144.85714285714286</c:v>
                </c:pt>
                <c:pt idx="295" formatCode="0.0">
                  <c:v>145.57142857142858</c:v>
                </c:pt>
                <c:pt idx="296" formatCode="0.0">
                  <c:v>143</c:v>
                </c:pt>
                <c:pt idx="297" formatCode="0.0">
                  <c:v>146.42857142857142</c:v>
                </c:pt>
                <c:pt idx="298" formatCode="0.0">
                  <c:v>143.42857142857142</c:v>
                </c:pt>
                <c:pt idx="299" formatCode="0.0">
                  <c:v>147.14285714285714</c:v>
                </c:pt>
                <c:pt idx="300" formatCode="0.0">
                  <c:v>149.85714285714286</c:v>
                </c:pt>
                <c:pt idx="301" formatCode="0.0">
                  <c:v>147.85714285714286</c:v>
                </c:pt>
                <c:pt idx="302" formatCode="0.0">
                  <c:v>145.71428571428572</c:v>
                </c:pt>
                <c:pt idx="303" formatCode="0.0">
                  <c:v>146.85714285714286</c:v>
                </c:pt>
                <c:pt idx="304" formatCode="0.0">
                  <c:v>143.85714285714286</c:v>
                </c:pt>
                <c:pt idx="305" formatCode="0.0">
                  <c:v>148.14285714285714</c:v>
                </c:pt>
                <c:pt idx="306" formatCode="0.0">
                  <c:v>141.14285714285714</c:v>
                </c:pt>
                <c:pt idx="307" formatCode="0.0">
                  <c:v>141.28571428571428</c:v>
                </c:pt>
                <c:pt idx="308" formatCode="0.0">
                  <c:v>139.71428571428572</c:v>
                </c:pt>
                <c:pt idx="309" formatCode="0.0">
                  <c:v>142</c:v>
                </c:pt>
                <c:pt idx="310" formatCode="0.0">
                  <c:v>142.42857142857142</c:v>
                </c:pt>
                <c:pt idx="311" formatCode="0.0">
                  <c:v>141.85714285714286</c:v>
                </c:pt>
                <c:pt idx="312" formatCode="0.0">
                  <c:v>137.57142857142858</c:v>
                </c:pt>
                <c:pt idx="313" formatCode="0.0">
                  <c:v>140.42857142857142</c:v>
                </c:pt>
                <c:pt idx="314" formatCode="0.0">
                  <c:v>143.85714285714286</c:v>
                </c:pt>
                <c:pt idx="315" formatCode="0.0">
                  <c:v>147.71428571428572</c:v>
                </c:pt>
                <c:pt idx="316" formatCode="0.0">
                  <c:v>147.14285714285714</c:v>
                </c:pt>
                <c:pt idx="317" formatCode="0.0">
                  <c:v>146.28571428571428</c:v>
                </c:pt>
                <c:pt idx="318" formatCode="0.0">
                  <c:v>150.28571428571428</c:v>
                </c:pt>
                <c:pt idx="319" formatCode="0.0">
                  <c:v>153.85714285714286</c:v>
                </c:pt>
                <c:pt idx="320" formatCode="0.0">
                  <c:v>153</c:v>
                </c:pt>
                <c:pt idx="321" formatCode="0.0">
                  <c:v>152.28571428571428</c:v>
                </c:pt>
                <c:pt idx="322" formatCode="0.0">
                  <c:v>152.71428571428572</c:v>
                </c:pt>
                <c:pt idx="323" formatCode="0.0">
                  <c:v>153.14285714285714</c:v>
                </c:pt>
                <c:pt idx="324" formatCode="0.0">
                  <c:v>152.57142857142858</c:v>
                </c:pt>
                <c:pt idx="325" formatCode="0.0">
                  <c:v>150</c:v>
                </c:pt>
                <c:pt idx="326" formatCode="0.0">
                  <c:v>146.85714285714286</c:v>
                </c:pt>
                <c:pt idx="327" formatCode="0.0">
                  <c:v>149.71428571428572</c:v>
                </c:pt>
                <c:pt idx="328" formatCode="0.0">
                  <c:v>147.28571428571428</c:v>
                </c:pt>
                <c:pt idx="329" formatCode="0.0">
                  <c:v>146.85714285714286</c:v>
                </c:pt>
                <c:pt idx="330" formatCode="0.0">
                  <c:v>145.42857142857142</c:v>
                </c:pt>
                <c:pt idx="331" formatCode="0.0">
                  <c:v>142</c:v>
                </c:pt>
                <c:pt idx="332" formatCode="0.0">
                  <c:v>141.42857142857142</c:v>
                </c:pt>
                <c:pt idx="333" formatCode="0.0">
                  <c:v>145.42857142857142</c:v>
                </c:pt>
                <c:pt idx="334" formatCode="0.0">
                  <c:v>141.28571428571428</c:v>
                </c:pt>
                <c:pt idx="335" formatCode="0.0">
                  <c:v>141.42857142857142</c:v>
                </c:pt>
                <c:pt idx="336" formatCode="0.0">
                  <c:v>141.28571428571428</c:v>
                </c:pt>
                <c:pt idx="337" formatCode="0.0">
                  <c:v>141</c:v>
                </c:pt>
                <c:pt idx="338" formatCode="0.0">
                  <c:v>146.42857142857142</c:v>
                </c:pt>
                <c:pt idx="339" formatCode="0.0">
                  <c:v>148.57142857142858</c:v>
                </c:pt>
                <c:pt idx="340" formatCode="0.0">
                  <c:v>151</c:v>
                </c:pt>
                <c:pt idx="341" formatCode="0.0">
                  <c:v>154.71428571428572</c:v>
                </c:pt>
                <c:pt idx="342" formatCode="0.0">
                  <c:v>151.71428571428572</c:v>
                </c:pt>
                <c:pt idx="343" formatCode="0.0">
                  <c:v>148.28571428571428</c:v>
                </c:pt>
                <c:pt idx="344" formatCode="0.0">
                  <c:v>148.14285714285714</c:v>
                </c:pt>
                <c:pt idx="345" formatCode="0.0">
                  <c:v>148.28571428571428</c:v>
                </c:pt>
                <c:pt idx="346" formatCode="0.0">
                  <c:v>146.28571428571428</c:v>
                </c:pt>
                <c:pt idx="347" formatCode="0.0">
                  <c:v>140</c:v>
                </c:pt>
                <c:pt idx="348" formatCode="0.0">
                  <c:v>138.42857142857142</c:v>
                </c:pt>
                <c:pt idx="349" formatCode="0.0">
                  <c:v>141.57142857142858</c:v>
                </c:pt>
                <c:pt idx="350" formatCode="0.0">
                  <c:v>144.14285714285714</c:v>
                </c:pt>
                <c:pt idx="351" formatCode="0.0">
                  <c:v>143.57142857142858</c:v>
                </c:pt>
                <c:pt idx="352" formatCode="0.0">
                  <c:v>145.28571428571428</c:v>
                </c:pt>
                <c:pt idx="353" formatCode="0.0">
                  <c:v>145.71428571428572</c:v>
                </c:pt>
                <c:pt idx="354" formatCode="0.0">
                  <c:v>147.57142857142858</c:v>
                </c:pt>
                <c:pt idx="355" formatCode="0.0">
                  <c:v>149</c:v>
                </c:pt>
                <c:pt idx="356" formatCode="0.0">
                  <c:v>149.71428571428572</c:v>
                </c:pt>
                <c:pt idx="357" formatCode="0.0">
                  <c:v>149</c:v>
                </c:pt>
                <c:pt idx="358" formatCode="0.0">
                  <c:v>148.57142857142858</c:v>
                </c:pt>
                <c:pt idx="359" formatCode="0.0">
                  <c:v>143.57142857142858</c:v>
                </c:pt>
                <c:pt idx="360" formatCode="0.0">
                  <c:v>142.14285714285714</c:v>
                </c:pt>
                <c:pt idx="361" formatCode="0.0">
                  <c:v>143.71428571428572</c:v>
                </c:pt>
              </c:numCache>
            </c:numRef>
          </c:val>
          <c:smooth val="0"/>
          <c:extLst>
            <c:ext xmlns:c16="http://schemas.microsoft.com/office/drawing/2014/chart" uri="{C3380CC4-5D6E-409C-BE32-E72D297353CC}">
              <c16:uniqueId val="{00000001-347E-457D-B78D-B561C3152B39}"/>
            </c:ext>
          </c:extLst>
        </c:ser>
        <c:ser>
          <c:idx val="2"/>
          <c:order val="2"/>
          <c:tx>
            <c:strRef>
              <c:f>'Figure 4 (data)'!$D$10</c:f>
              <c:strCache>
                <c:ptCount val="1"/>
                <c:pt idx="0">
                  <c:v>likely range: lower</c:v>
                </c:pt>
              </c:strCache>
            </c:strRef>
          </c:tx>
          <c:spPr>
            <a:ln w="19050" cap="rnd">
              <a:solidFill>
                <a:schemeClr val="tx1">
                  <a:lumMod val="50000"/>
                  <a:lumOff val="50000"/>
                </a:schemeClr>
              </a:solidFill>
              <a:prstDash val="dash"/>
              <a:round/>
            </a:ln>
            <a:effectLst/>
          </c:spPr>
          <c:marker>
            <c:symbol val="none"/>
          </c:marker>
          <c:cat>
            <c:numRef>
              <c:f>'Figure 4 (data)'!$A$12:$A$376</c:f>
              <c:numCache>
                <c:formatCode>[$-809]d\ mmmm\ yyyy;@</c:formatCode>
                <c:ptCount val="365"/>
                <c:pt idx="0">
                  <c:v>43313</c:v>
                </c:pt>
                <c:pt idx="1">
                  <c:v>43314</c:v>
                </c:pt>
                <c:pt idx="2">
                  <c:v>43315</c:v>
                </c:pt>
                <c:pt idx="3">
                  <c:v>43316</c:v>
                </c:pt>
                <c:pt idx="4">
                  <c:v>43317</c:v>
                </c:pt>
                <c:pt idx="5">
                  <c:v>43318</c:v>
                </c:pt>
                <c:pt idx="6">
                  <c:v>43319</c:v>
                </c:pt>
                <c:pt idx="7">
                  <c:v>43320</c:v>
                </c:pt>
                <c:pt idx="8">
                  <c:v>43321</c:v>
                </c:pt>
                <c:pt idx="9">
                  <c:v>43322</c:v>
                </c:pt>
                <c:pt idx="10">
                  <c:v>43323</c:v>
                </c:pt>
                <c:pt idx="11">
                  <c:v>43324</c:v>
                </c:pt>
                <c:pt idx="12">
                  <c:v>43325</c:v>
                </c:pt>
                <c:pt idx="13">
                  <c:v>43326</c:v>
                </c:pt>
                <c:pt idx="14">
                  <c:v>43327</c:v>
                </c:pt>
                <c:pt idx="15">
                  <c:v>43328</c:v>
                </c:pt>
                <c:pt idx="16">
                  <c:v>43329</c:v>
                </c:pt>
                <c:pt idx="17">
                  <c:v>43330</c:v>
                </c:pt>
                <c:pt idx="18">
                  <c:v>43331</c:v>
                </c:pt>
                <c:pt idx="19">
                  <c:v>43332</c:v>
                </c:pt>
                <c:pt idx="20">
                  <c:v>43333</c:v>
                </c:pt>
                <c:pt idx="21">
                  <c:v>43334</c:v>
                </c:pt>
                <c:pt idx="22">
                  <c:v>43335</c:v>
                </c:pt>
                <c:pt idx="23">
                  <c:v>43336</c:v>
                </c:pt>
                <c:pt idx="24">
                  <c:v>43337</c:v>
                </c:pt>
                <c:pt idx="25">
                  <c:v>43338</c:v>
                </c:pt>
                <c:pt idx="26">
                  <c:v>43339</c:v>
                </c:pt>
                <c:pt idx="27">
                  <c:v>43340</c:v>
                </c:pt>
                <c:pt idx="28">
                  <c:v>43341</c:v>
                </c:pt>
                <c:pt idx="29">
                  <c:v>43342</c:v>
                </c:pt>
                <c:pt idx="30">
                  <c:v>43343</c:v>
                </c:pt>
                <c:pt idx="31">
                  <c:v>43344</c:v>
                </c:pt>
                <c:pt idx="32">
                  <c:v>43345</c:v>
                </c:pt>
                <c:pt idx="33">
                  <c:v>43346</c:v>
                </c:pt>
                <c:pt idx="34">
                  <c:v>43347</c:v>
                </c:pt>
                <c:pt idx="35">
                  <c:v>43348</c:v>
                </c:pt>
                <c:pt idx="36">
                  <c:v>43349</c:v>
                </c:pt>
                <c:pt idx="37">
                  <c:v>43350</c:v>
                </c:pt>
                <c:pt idx="38">
                  <c:v>43351</c:v>
                </c:pt>
                <c:pt idx="39">
                  <c:v>43352</c:v>
                </c:pt>
                <c:pt idx="40">
                  <c:v>43353</c:v>
                </c:pt>
                <c:pt idx="41">
                  <c:v>43354</c:v>
                </c:pt>
                <c:pt idx="42">
                  <c:v>43355</c:v>
                </c:pt>
                <c:pt idx="43">
                  <c:v>43356</c:v>
                </c:pt>
                <c:pt idx="44">
                  <c:v>43357</c:v>
                </c:pt>
                <c:pt idx="45">
                  <c:v>43358</c:v>
                </c:pt>
                <c:pt idx="46">
                  <c:v>43359</c:v>
                </c:pt>
                <c:pt idx="47">
                  <c:v>43360</c:v>
                </c:pt>
                <c:pt idx="48">
                  <c:v>43361</c:v>
                </c:pt>
                <c:pt idx="49">
                  <c:v>43362</c:v>
                </c:pt>
                <c:pt idx="50">
                  <c:v>43363</c:v>
                </c:pt>
                <c:pt idx="51">
                  <c:v>43364</c:v>
                </c:pt>
                <c:pt idx="52">
                  <c:v>43365</c:v>
                </c:pt>
                <c:pt idx="53">
                  <c:v>43366</c:v>
                </c:pt>
                <c:pt idx="54">
                  <c:v>43367</c:v>
                </c:pt>
                <c:pt idx="55">
                  <c:v>43368</c:v>
                </c:pt>
                <c:pt idx="56">
                  <c:v>43369</c:v>
                </c:pt>
                <c:pt idx="57">
                  <c:v>43370</c:v>
                </c:pt>
                <c:pt idx="58">
                  <c:v>43371</c:v>
                </c:pt>
                <c:pt idx="59">
                  <c:v>43372</c:v>
                </c:pt>
                <c:pt idx="60">
                  <c:v>43373</c:v>
                </c:pt>
                <c:pt idx="61">
                  <c:v>43374</c:v>
                </c:pt>
                <c:pt idx="62">
                  <c:v>43375</c:v>
                </c:pt>
                <c:pt idx="63">
                  <c:v>43376</c:v>
                </c:pt>
                <c:pt idx="64">
                  <c:v>43377</c:v>
                </c:pt>
                <c:pt idx="65">
                  <c:v>43378</c:v>
                </c:pt>
                <c:pt idx="66">
                  <c:v>43379</c:v>
                </c:pt>
                <c:pt idx="67">
                  <c:v>43380</c:v>
                </c:pt>
                <c:pt idx="68">
                  <c:v>43381</c:v>
                </c:pt>
                <c:pt idx="69">
                  <c:v>43382</c:v>
                </c:pt>
                <c:pt idx="70">
                  <c:v>43383</c:v>
                </c:pt>
                <c:pt idx="71">
                  <c:v>43384</c:v>
                </c:pt>
                <c:pt idx="72">
                  <c:v>43385</c:v>
                </c:pt>
                <c:pt idx="73">
                  <c:v>43386</c:v>
                </c:pt>
                <c:pt idx="74">
                  <c:v>43387</c:v>
                </c:pt>
                <c:pt idx="75">
                  <c:v>43388</c:v>
                </c:pt>
                <c:pt idx="76">
                  <c:v>43389</c:v>
                </c:pt>
                <c:pt idx="77">
                  <c:v>43390</c:v>
                </c:pt>
                <c:pt idx="78">
                  <c:v>43391</c:v>
                </c:pt>
                <c:pt idx="79">
                  <c:v>43392</c:v>
                </c:pt>
                <c:pt idx="80">
                  <c:v>43393</c:v>
                </c:pt>
                <c:pt idx="81">
                  <c:v>43394</c:v>
                </c:pt>
                <c:pt idx="82">
                  <c:v>43395</c:v>
                </c:pt>
                <c:pt idx="83">
                  <c:v>43396</c:v>
                </c:pt>
                <c:pt idx="84">
                  <c:v>43397</c:v>
                </c:pt>
                <c:pt idx="85">
                  <c:v>43398</c:v>
                </c:pt>
                <c:pt idx="86">
                  <c:v>43399</c:v>
                </c:pt>
                <c:pt idx="87">
                  <c:v>43400</c:v>
                </c:pt>
                <c:pt idx="88">
                  <c:v>43401</c:v>
                </c:pt>
                <c:pt idx="89">
                  <c:v>43402</c:v>
                </c:pt>
                <c:pt idx="90">
                  <c:v>43403</c:v>
                </c:pt>
                <c:pt idx="91">
                  <c:v>43404</c:v>
                </c:pt>
                <c:pt idx="92">
                  <c:v>43405</c:v>
                </c:pt>
                <c:pt idx="93">
                  <c:v>43406</c:v>
                </c:pt>
                <c:pt idx="94">
                  <c:v>43407</c:v>
                </c:pt>
                <c:pt idx="95">
                  <c:v>43408</c:v>
                </c:pt>
                <c:pt idx="96">
                  <c:v>43409</c:v>
                </c:pt>
                <c:pt idx="97">
                  <c:v>43410</c:v>
                </c:pt>
                <c:pt idx="98">
                  <c:v>43411</c:v>
                </c:pt>
                <c:pt idx="99">
                  <c:v>43412</c:v>
                </c:pt>
                <c:pt idx="100">
                  <c:v>43413</c:v>
                </c:pt>
                <c:pt idx="101">
                  <c:v>43414</c:v>
                </c:pt>
                <c:pt idx="102">
                  <c:v>43415</c:v>
                </c:pt>
                <c:pt idx="103">
                  <c:v>43416</c:v>
                </c:pt>
                <c:pt idx="104">
                  <c:v>43417</c:v>
                </c:pt>
                <c:pt idx="105">
                  <c:v>43418</c:v>
                </c:pt>
                <c:pt idx="106">
                  <c:v>43419</c:v>
                </c:pt>
                <c:pt idx="107">
                  <c:v>43420</c:v>
                </c:pt>
                <c:pt idx="108">
                  <c:v>43421</c:v>
                </c:pt>
                <c:pt idx="109">
                  <c:v>43422</c:v>
                </c:pt>
                <c:pt idx="110">
                  <c:v>43423</c:v>
                </c:pt>
                <c:pt idx="111">
                  <c:v>43424</c:v>
                </c:pt>
                <c:pt idx="112">
                  <c:v>43425</c:v>
                </c:pt>
                <c:pt idx="113">
                  <c:v>43426</c:v>
                </c:pt>
                <c:pt idx="114">
                  <c:v>43427</c:v>
                </c:pt>
                <c:pt idx="115">
                  <c:v>43428</c:v>
                </c:pt>
                <c:pt idx="116">
                  <c:v>43429</c:v>
                </c:pt>
                <c:pt idx="117">
                  <c:v>43430</c:v>
                </c:pt>
                <c:pt idx="118">
                  <c:v>43431</c:v>
                </c:pt>
                <c:pt idx="119">
                  <c:v>43432</c:v>
                </c:pt>
                <c:pt idx="120">
                  <c:v>43433</c:v>
                </c:pt>
                <c:pt idx="121">
                  <c:v>43434</c:v>
                </c:pt>
                <c:pt idx="122">
                  <c:v>43435</c:v>
                </c:pt>
                <c:pt idx="123">
                  <c:v>43436</c:v>
                </c:pt>
                <c:pt idx="124">
                  <c:v>43437</c:v>
                </c:pt>
                <c:pt idx="125">
                  <c:v>43438</c:v>
                </c:pt>
                <c:pt idx="126">
                  <c:v>43439</c:v>
                </c:pt>
                <c:pt idx="127">
                  <c:v>43440</c:v>
                </c:pt>
                <c:pt idx="128">
                  <c:v>43441</c:v>
                </c:pt>
                <c:pt idx="129">
                  <c:v>43442</c:v>
                </c:pt>
                <c:pt idx="130">
                  <c:v>43443</c:v>
                </c:pt>
                <c:pt idx="131">
                  <c:v>43444</c:v>
                </c:pt>
                <c:pt idx="132">
                  <c:v>43445</c:v>
                </c:pt>
                <c:pt idx="133">
                  <c:v>43446</c:v>
                </c:pt>
                <c:pt idx="134">
                  <c:v>43447</c:v>
                </c:pt>
                <c:pt idx="135">
                  <c:v>43448</c:v>
                </c:pt>
                <c:pt idx="136">
                  <c:v>43449</c:v>
                </c:pt>
                <c:pt idx="137">
                  <c:v>43450</c:v>
                </c:pt>
                <c:pt idx="138">
                  <c:v>43451</c:v>
                </c:pt>
                <c:pt idx="139">
                  <c:v>43452</c:v>
                </c:pt>
                <c:pt idx="140">
                  <c:v>43453</c:v>
                </c:pt>
                <c:pt idx="141">
                  <c:v>43454</c:v>
                </c:pt>
                <c:pt idx="142">
                  <c:v>43455</c:v>
                </c:pt>
                <c:pt idx="143">
                  <c:v>43456</c:v>
                </c:pt>
                <c:pt idx="144">
                  <c:v>43457</c:v>
                </c:pt>
                <c:pt idx="145">
                  <c:v>43458</c:v>
                </c:pt>
                <c:pt idx="146">
                  <c:v>43459</c:v>
                </c:pt>
                <c:pt idx="147">
                  <c:v>43460</c:v>
                </c:pt>
                <c:pt idx="148">
                  <c:v>43461</c:v>
                </c:pt>
                <c:pt idx="149">
                  <c:v>43462</c:v>
                </c:pt>
                <c:pt idx="150">
                  <c:v>43463</c:v>
                </c:pt>
                <c:pt idx="151">
                  <c:v>43464</c:v>
                </c:pt>
                <c:pt idx="152">
                  <c:v>43465</c:v>
                </c:pt>
                <c:pt idx="153">
                  <c:v>43466</c:v>
                </c:pt>
                <c:pt idx="154">
                  <c:v>43467</c:v>
                </c:pt>
                <c:pt idx="155">
                  <c:v>43468</c:v>
                </c:pt>
                <c:pt idx="156">
                  <c:v>43469</c:v>
                </c:pt>
                <c:pt idx="157">
                  <c:v>43470</c:v>
                </c:pt>
                <c:pt idx="158">
                  <c:v>43471</c:v>
                </c:pt>
                <c:pt idx="159">
                  <c:v>43472</c:v>
                </c:pt>
                <c:pt idx="160">
                  <c:v>43473</c:v>
                </c:pt>
                <c:pt idx="161">
                  <c:v>43474</c:v>
                </c:pt>
                <c:pt idx="162">
                  <c:v>43475</c:v>
                </c:pt>
                <c:pt idx="163">
                  <c:v>43476</c:v>
                </c:pt>
                <c:pt idx="164">
                  <c:v>43477</c:v>
                </c:pt>
                <c:pt idx="165">
                  <c:v>43478</c:v>
                </c:pt>
                <c:pt idx="166">
                  <c:v>43479</c:v>
                </c:pt>
                <c:pt idx="167">
                  <c:v>43480</c:v>
                </c:pt>
                <c:pt idx="168">
                  <c:v>43481</c:v>
                </c:pt>
                <c:pt idx="169">
                  <c:v>43482</c:v>
                </c:pt>
                <c:pt idx="170">
                  <c:v>43483</c:v>
                </c:pt>
                <c:pt idx="171">
                  <c:v>43484</c:v>
                </c:pt>
                <c:pt idx="172">
                  <c:v>43485</c:v>
                </c:pt>
                <c:pt idx="173">
                  <c:v>43486</c:v>
                </c:pt>
                <c:pt idx="174">
                  <c:v>43487</c:v>
                </c:pt>
                <c:pt idx="175">
                  <c:v>43488</c:v>
                </c:pt>
                <c:pt idx="176">
                  <c:v>43489</c:v>
                </c:pt>
                <c:pt idx="177">
                  <c:v>43490</c:v>
                </c:pt>
                <c:pt idx="178">
                  <c:v>43491</c:v>
                </c:pt>
                <c:pt idx="179">
                  <c:v>43492</c:v>
                </c:pt>
                <c:pt idx="180">
                  <c:v>43493</c:v>
                </c:pt>
                <c:pt idx="181">
                  <c:v>43494</c:v>
                </c:pt>
                <c:pt idx="182">
                  <c:v>43495</c:v>
                </c:pt>
                <c:pt idx="183">
                  <c:v>43496</c:v>
                </c:pt>
                <c:pt idx="184">
                  <c:v>43497</c:v>
                </c:pt>
                <c:pt idx="185">
                  <c:v>43498</c:v>
                </c:pt>
                <c:pt idx="186">
                  <c:v>43499</c:v>
                </c:pt>
                <c:pt idx="187">
                  <c:v>43500</c:v>
                </c:pt>
                <c:pt idx="188">
                  <c:v>43501</c:v>
                </c:pt>
                <c:pt idx="189">
                  <c:v>43502</c:v>
                </c:pt>
                <c:pt idx="190">
                  <c:v>43503</c:v>
                </c:pt>
                <c:pt idx="191">
                  <c:v>43504</c:v>
                </c:pt>
                <c:pt idx="192">
                  <c:v>43505</c:v>
                </c:pt>
                <c:pt idx="193">
                  <c:v>43506</c:v>
                </c:pt>
                <c:pt idx="194">
                  <c:v>43507</c:v>
                </c:pt>
                <c:pt idx="195">
                  <c:v>43508</c:v>
                </c:pt>
                <c:pt idx="196">
                  <c:v>43509</c:v>
                </c:pt>
                <c:pt idx="197">
                  <c:v>43510</c:v>
                </c:pt>
                <c:pt idx="198">
                  <c:v>43511</c:v>
                </c:pt>
                <c:pt idx="199">
                  <c:v>43512</c:v>
                </c:pt>
                <c:pt idx="200">
                  <c:v>43513</c:v>
                </c:pt>
                <c:pt idx="201">
                  <c:v>43514</c:v>
                </c:pt>
                <c:pt idx="202">
                  <c:v>43515</c:v>
                </c:pt>
                <c:pt idx="203">
                  <c:v>43516</c:v>
                </c:pt>
                <c:pt idx="204">
                  <c:v>43517</c:v>
                </c:pt>
                <c:pt idx="205">
                  <c:v>43518</c:v>
                </c:pt>
                <c:pt idx="206">
                  <c:v>43519</c:v>
                </c:pt>
                <c:pt idx="207">
                  <c:v>43520</c:v>
                </c:pt>
                <c:pt idx="208">
                  <c:v>43521</c:v>
                </c:pt>
                <c:pt idx="209">
                  <c:v>43522</c:v>
                </c:pt>
                <c:pt idx="210">
                  <c:v>43523</c:v>
                </c:pt>
                <c:pt idx="211">
                  <c:v>43524</c:v>
                </c:pt>
                <c:pt idx="212">
                  <c:v>43525</c:v>
                </c:pt>
                <c:pt idx="213">
                  <c:v>43526</c:v>
                </c:pt>
                <c:pt idx="214">
                  <c:v>43527</c:v>
                </c:pt>
                <c:pt idx="215">
                  <c:v>43528</c:v>
                </c:pt>
                <c:pt idx="216">
                  <c:v>43529</c:v>
                </c:pt>
                <c:pt idx="217">
                  <c:v>43530</c:v>
                </c:pt>
                <c:pt idx="218">
                  <c:v>43531</c:v>
                </c:pt>
                <c:pt idx="219">
                  <c:v>43532</c:v>
                </c:pt>
                <c:pt idx="220">
                  <c:v>43533</c:v>
                </c:pt>
                <c:pt idx="221">
                  <c:v>43534</c:v>
                </c:pt>
                <c:pt idx="222">
                  <c:v>43535</c:v>
                </c:pt>
                <c:pt idx="223">
                  <c:v>43536</c:v>
                </c:pt>
                <c:pt idx="224">
                  <c:v>43537</c:v>
                </c:pt>
                <c:pt idx="225">
                  <c:v>43538</c:v>
                </c:pt>
                <c:pt idx="226">
                  <c:v>43539</c:v>
                </c:pt>
                <c:pt idx="227">
                  <c:v>43540</c:v>
                </c:pt>
                <c:pt idx="228">
                  <c:v>43541</c:v>
                </c:pt>
                <c:pt idx="229">
                  <c:v>43542</c:v>
                </c:pt>
                <c:pt idx="230">
                  <c:v>43543</c:v>
                </c:pt>
                <c:pt idx="231">
                  <c:v>43544</c:v>
                </c:pt>
                <c:pt idx="232">
                  <c:v>43545</c:v>
                </c:pt>
                <c:pt idx="233">
                  <c:v>43546</c:v>
                </c:pt>
                <c:pt idx="234">
                  <c:v>43547</c:v>
                </c:pt>
                <c:pt idx="235">
                  <c:v>43548</c:v>
                </c:pt>
                <c:pt idx="236">
                  <c:v>43549</c:v>
                </c:pt>
                <c:pt idx="237">
                  <c:v>43550</c:v>
                </c:pt>
                <c:pt idx="238">
                  <c:v>43551</c:v>
                </c:pt>
                <c:pt idx="239">
                  <c:v>43552</c:v>
                </c:pt>
                <c:pt idx="240">
                  <c:v>43553</c:v>
                </c:pt>
                <c:pt idx="241">
                  <c:v>43554</c:v>
                </c:pt>
                <c:pt idx="242">
                  <c:v>43555</c:v>
                </c:pt>
                <c:pt idx="243">
                  <c:v>43556</c:v>
                </c:pt>
                <c:pt idx="244">
                  <c:v>43557</c:v>
                </c:pt>
                <c:pt idx="245">
                  <c:v>43558</c:v>
                </c:pt>
                <c:pt idx="246">
                  <c:v>43559</c:v>
                </c:pt>
                <c:pt idx="247">
                  <c:v>43560</c:v>
                </c:pt>
                <c:pt idx="248">
                  <c:v>43561</c:v>
                </c:pt>
                <c:pt idx="249">
                  <c:v>43562</c:v>
                </c:pt>
                <c:pt idx="250">
                  <c:v>43563</c:v>
                </c:pt>
                <c:pt idx="251">
                  <c:v>43564</c:v>
                </c:pt>
                <c:pt idx="252">
                  <c:v>43565</c:v>
                </c:pt>
                <c:pt idx="253">
                  <c:v>43566</c:v>
                </c:pt>
                <c:pt idx="254">
                  <c:v>43567</c:v>
                </c:pt>
                <c:pt idx="255">
                  <c:v>43568</c:v>
                </c:pt>
                <c:pt idx="256">
                  <c:v>43569</c:v>
                </c:pt>
                <c:pt idx="257">
                  <c:v>43570</c:v>
                </c:pt>
                <c:pt idx="258">
                  <c:v>43571</c:v>
                </c:pt>
                <c:pt idx="259">
                  <c:v>43572</c:v>
                </c:pt>
                <c:pt idx="260">
                  <c:v>43573</c:v>
                </c:pt>
                <c:pt idx="261">
                  <c:v>43574</c:v>
                </c:pt>
                <c:pt idx="262">
                  <c:v>43575</c:v>
                </c:pt>
                <c:pt idx="263">
                  <c:v>43576</c:v>
                </c:pt>
                <c:pt idx="264">
                  <c:v>43577</c:v>
                </c:pt>
                <c:pt idx="265">
                  <c:v>43578</c:v>
                </c:pt>
                <c:pt idx="266">
                  <c:v>43579</c:v>
                </c:pt>
                <c:pt idx="267">
                  <c:v>43580</c:v>
                </c:pt>
                <c:pt idx="268">
                  <c:v>43581</c:v>
                </c:pt>
                <c:pt idx="269">
                  <c:v>43582</c:v>
                </c:pt>
                <c:pt idx="270">
                  <c:v>43583</c:v>
                </c:pt>
                <c:pt idx="271">
                  <c:v>43584</c:v>
                </c:pt>
                <c:pt idx="272">
                  <c:v>43585</c:v>
                </c:pt>
                <c:pt idx="273">
                  <c:v>43586</c:v>
                </c:pt>
                <c:pt idx="274">
                  <c:v>43587</c:v>
                </c:pt>
                <c:pt idx="275">
                  <c:v>43588</c:v>
                </c:pt>
                <c:pt idx="276">
                  <c:v>43589</c:v>
                </c:pt>
                <c:pt idx="277">
                  <c:v>43590</c:v>
                </c:pt>
                <c:pt idx="278">
                  <c:v>43591</c:v>
                </c:pt>
                <c:pt idx="279">
                  <c:v>43592</c:v>
                </c:pt>
                <c:pt idx="280">
                  <c:v>43593</c:v>
                </c:pt>
                <c:pt idx="281">
                  <c:v>43594</c:v>
                </c:pt>
                <c:pt idx="282">
                  <c:v>43595</c:v>
                </c:pt>
                <c:pt idx="283">
                  <c:v>43596</c:v>
                </c:pt>
                <c:pt idx="284">
                  <c:v>43597</c:v>
                </c:pt>
                <c:pt idx="285">
                  <c:v>43598</c:v>
                </c:pt>
                <c:pt idx="286">
                  <c:v>43599</c:v>
                </c:pt>
                <c:pt idx="287">
                  <c:v>43600</c:v>
                </c:pt>
                <c:pt idx="288">
                  <c:v>43601</c:v>
                </c:pt>
                <c:pt idx="289">
                  <c:v>43602</c:v>
                </c:pt>
                <c:pt idx="290">
                  <c:v>43603</c:v>
                </c:pt>
                <c:pt idx="291">
                  <c:v>43604</c:v>
                </c:pt>
                <c:pt idx="292">
                  <c:v>43605</c:v>
                </c:pt>
                <c:pt idx="293">
                  <c:v>43606</c:v>
                </c:pt>
                <c:pt idx="294">
                  <c:v>43607</c:v>
                </c:pt>
                <c:pt idx="295">
                  <c:v>43608</c:v>
                </c:pt>
                <c:pt idx="296">
                  <c:v>43609</c:v>
                </c:pt>
                <c:pt idx="297">
                  <c:v>43610</c:v>
                </c:pt>
                <c:pt idx="298">
                  <c:v>43611</c:v>
                </c:pt>
                <c:pt idx="299">
                  <c:v>43612</c:v>
                </c:pt>
                <c:pt idx="300">
                  <c:v>43613</c:v>
                </c:pt>
                <c:pt idx="301">
                  <c:v>43614</c:v>
                </c:pt>
                <c:pt idx="302">
                  <c:v>43615</c:v>
                </c:pt>
                <c:pt idx="303">
                  <c:v>43616</c:v>
                </c:pt>
                <c:pt idx="304">
                  <c:v>43617</c:v>
                </c:pt>
                <c:pt idx="305">
                  <c:v>43618</c:v>
                </c:pt>
                <c:pt idx="306">
                  <c:v>43619</c:v>
                </c:pt>
                <c:pt idx="307">
                  <c:v>43620</c:v>
                </c:pt>
                <c:pt idx="308">
                  <c:v>43621</c:v>
                </c:pt>
                <c:pt idx="309">
                  <c:v>43622</c:v>
                </c:pt>
                <c:pt idx="310">
                  <c:v>43623</c:v>
                </c:pt>
                <c:pt idx="311">
                  <c:v>43624</c:v>
                </c:pt>
                <c:pt idx="312">
                  <c:v>43625</c:v>
                </c:pt>
                <c:pt idx="313">
                  <c:v>43626</c:v>
                </c:pt>
                <c:pt idx="314">
                  <c:v>43627</c:v>
                </c:pt>
                <c:pt idx="315">
                  <c:v>43628</c:v>
                </c:pt>
                <c:pt idx="316">
                  <c:v>43629</c:v>
                </c:pt>
                <c:pt idx="317">
                  <c:v>43630</c:v>
                </c:pt>
                <c:pt idx="318">
                  <c:v>43631</c:v>
                </c:pt>
                <c:pt idx="319">
                  <c:v>43632</c:v>
                </c:pt>
                <c:pt idx="320">
                  <c:v>43633</c:v>
                </c:pt>
                <c:pt idx="321">
                  <c:v>43634</c:v>
                </c:pt>
                <c:pt idx="322">
                  <c:v>43635</c:v>
                </c:pt>
                <c:pt idx="323">
                  <c:v>43636</c:v>
                </c:pt>
                <c:pt idx="324">
                  <c:v>43637</c:v>
                </c:pt>
                <c:pt idx="325">
                  <c:v>43638</c:v>
                </c:pt>
                <c:pt idx="326">
                  <c:v>43639</c:v>
                </c:pt>
                <c:pt idx="327">
                  <c:v>43640</c:v>
                </c:pt>
                <c:pt idx="328">
                  <c:v>43641</c:v>
                </c:pt>
                <c:pt idx="329">
                  <c:v>43642</c:v>
                </c:pt>
                <c:pt idx="330">
                  <c:v>43643</c:v>
                </c:pt>
                <c:pt idx="331">
                  <c:v>43644</c:v>
                </c:pt>
                <c:pt idx="332">
                  <c:v>43645</c:v>
                </c:pt>
                <c:pt idx="333">
                  <c:v>43646</c:v>
                </c:pt>
                <c:pt idx="334">
                  <c:v>43647</c:v>
                </c:pt>
                <c:pt idx="335">
                  <c:v>43648</c:v>
                </c:pt>
                <c:pt idx="336">
                  <c:v>43649</c:v>
                </c:pt>
                <c:pt idx="337">
                  <c:v>43650</c:v>
                </c:pt>
                <c:pt idx="338">
                  <c:v>43651</c:v>
                </c:pt>
                <c:pt idx="339">
                  <c:v>43652</c:v>
                </c:pt>
                <c:pt idx="340">
                  <c:v>43653</c:v>
                </c:pt>
                <c:pt idx="341">
                  <c:v>43654</c:v>
                </c:pt>
                <c:pt idx="342">
                  <c:v>43655</c:v>
                </c:pt>
                <c:pt idx="343">
                  <c:v>43656</c:v>
                </c:pt>
                <c:pt idx="344">
                  <c:v>43657</c:v>
                </c:pt>
                <c:pt idx="345">
                  <c:v>43658</c:v>
                </c:pt>
                <c:pt idx="346">
                  <c:v>43659</c:v>
                </c:pt>
                <c:pt idx="347">
                  <c:v>43660</c:v>
                </c:pt>
                <c:pt idx="348">
                  <c:v>43661</c:v>
                </c:pt>
                <c:pt idx="349">
                  <c:v>43662</c:v>
                </c:pt>
                <c:pt idx="350">
                  <c:v>43663</c:v>
                </c:pt>
                <c:pt idx="351">
                  <c:v>43664</c:v>
                </c:pt>
                <c:pt idx="352">
                  <c:v>43665</c:v>
                </c:pt>
                <c:pt idx="353">
                  <c:v>43666</c:v>
                </c:pt>
                <c:pt idx="354">
                  <c:v>43667</c:v>
                </c:pt>
                <c:pt idx="355">
                  <c:v>43668</c:v>
                </c:pt>
                <c:pt idx="356">
                  <c:v>43669</c:v>
                </c:pt>
                <c:pt idx="357">
                  <c:v>43670</c:v>
                </c:pt>
                <c:pt idx="358">
                  <c:v>43671</c:v>
                </c:pt>
                <c:pt idx="359">
                  <c:v>43672</c:v>
                </c:pt>
                <c:pt idx="360">
                  <c:v>43673</c:v>
                </c:pt>
                <c:pt idx="361">
                  <c:v>43674</c:v>
                </c:pt>
                <c:pt idx="362">
                  <c:v>43675</c:v>
                </c:pt>
                <c:pt idx="363">
                  <c:v>43676</c:v>
                </c:pt>
                <c:pt idx="364">
                  <c:v>43677</c:v>
                </c:pt>
              </c:numCache>
            </c:numRef>
          </c:cat>
          <c:val>
            <c:numRef>
              <c:f>'Figure 4 (data)'!$D$12:$D$376</c:f>
              <c:numCache>
                <c:formatCode>General</c:formatCode>
                <c:ptCount val="365"/>
                <c:pt idx="3" formatCode="0.0">
                  <c:v>112.35766897159114</c:v>
                </c:pt>
                <c:pt idx="4" formatCode="0.0">
                  <c:v>113.4043856529622</c:v>
                </c:pt>
                <c:pt idx="5" formatCode="0.0">
                  <c:v>114.45150460097133</c:v>
                </c:pt>
                <c:pt idx="6" formatCode="0.0">
                  <c:v>114.32059290567364</c:v>
                </c:pt>
                <c:pt idx="7" formatCode="0.0">
                  <c:v>117.85735951021033</c:v>
                </c:pt>
                <c:pt idx="8" formatCode="0.0">
                  <c:v>119.03725680112903</c:v>
                </c:pt>
                <c:pt idx="9" formatCode="0.0">
                  <c:v>118.51279878839679</c:v>
                </c:pt>
                <c:pt idx="10" formatCode="0.0">
                  <c:v>118.11951739371192</c:v>
                </c:pt>
                <c:pt idx="11" formatCode="0.0">
                  <c:v>118.11951739371192</c:v>
                </c:pt>
                <c:pt idx="12" formatCode="0.0">
                  <c:v>116.41591950770899</c:v>
                </c:pt>
                <c:pt idx="13" formatCode="0.0">
                  <c:v>113.27352396499644</c:v>
                </c:pt>
                <c:pt idx="14" formatCode="0.0">
                  <c:v>113.53525362620822</c:v>
                </c:pt>
                <c:pt idx="15" formatCode="0.0">
                  <c:v>112.75014026423611</c:v>
                </c:pt>
                <c:pt idx="16" formatCode="0.0">
                  <c:v>108.95868046310387</c:v>
                </c:pt>
                <c:pt idx="17" formatCode="0.0">
                  <c:v>107.6525616680569</c:v>
                </c:pt>
                <c:pt idx="18" formatCode="0.0">
                  <c:v>108.30553742260285</c:v>
                </c:pt>
                <c:pt idx="19" formatCode="0.0">
                  <c:v>108.17492884490882</c:v>
                </c:pt>
                <c:pt idx="20" formatCode="0.0">
                  <c:v>110.39617731444524</c:v>
                </c:pt>
                <c:pt idx="21" formatCode="0.0">
                  <c:v>108.69740326016633</c:v>
                </c:pt>
                <c:pt idx="22" formatCode="0.0">
                  <c:v>110.52689817579143</c:v>
                </c:pt>
                <c:pt idx="23" formatCode="0.0">
                  <c:v>114.32059290567364</c:v>
                </c:pt>
                <c:pt idx="24" formatCode="0.0">
                  <c:v>114.71334660302333</c:v>
                </c:pt>
                <c:pt idx="25" formatCode="0.0">
                  <c:v>112.61931015162516</c:v>
                </c:pt>
                <c:pt idx="26" formatCode="0.0">
                  <c:v>112.22685792430039</c:v>
                </c:pt>
                <c:pt idx="27" formatCode="0.0">
                  <c:v>111.57289852016024</c:v>
                </c:pt>
                <c:pt idx="28" formatCode="0.0">
                  <c:v>111.57289852016024</c:v>
                </c:pt>
                <c:pt idx="29" formatCode="0.0">
                  <c:v>110.78835941542985</c:v>
                </c:pt>
                <c:pt idx="30" formatCode="0.0">
                  <c:v>110.00405389026551</c:v>
                </c:pt>
                <c:pt idx="31" formatCode="0.0">
                  <c:v>109.61198942765363</c:v>
                </c:pt>
                <c:pt idx="32" formatCode="0.0">
                  <c:v>113.66612787486491</c:v>
                </c:pt>
                <c:pt idx="33" formatCode="0.0">
                  <c:v>116.54692936963561</c:v>
                </c:pt>
                <c:pt idx="34" formatCode="0.0">
                  <c:v>116.80896725024951</c:v>
                </c:pt>
                <c:pt idx="35" formatCode="0.0">
                  <c:v>117.07102927815926</c:v>
                </c:pt>
                <c:pt idx="36" formatCode="0.0">
                  <c:v>119.03725680112903</c:v>
                </c:pt>
                <c:pt idx="37" formatCode="0.0">
                  <c:v>122.31722989175464</c:v>
                </c:pt>
                <c:pt idx="38" formatCode="0.0">
                  <c:v>127.17805575154718</c:v>
                </c:pt>
                <c:pt idx="39" formatCode="0.0">
                  <c:v>124.81238620817952</c:v>
                </c:pt>
                <c:pt idx="40" formatCode="0.0">
                  <c:v>120.34881241876421</c:v>
                </c:pt>
                <c:pt idx="41" formatCode="0.0">
                  <c:v>119.95528448362057</c:v>
                </c:pt>
                <c:pt idx="42" formatCode="0.0">
                  <c:v>121.52970826347216</c:v>
                </c:pt>
                <c:pt idx="43" formatCode="0.0">
                  <c:v>119.69296162070182</c:v>
                </c:pt>
                <c:pt idx="44" formatCode="0.0">
                  <c:v>119.56180894352126</c:v>
                </c:pt>
                <c:pt idx="45" formatCode="0.0">
                  <c:v>116.15391798711265</c:v>
                </c:pt>
                <c:pt idx="46" formatCode="0.0">
                  <c:v>115.76096135456542</c:v>
                </c:pt>
                <c:pt idx="47" formatCode="0.0">
                  <c:v>119.03725680112903</c:v>
                </c:pt>
                <c:pt idx="48" formatCode="0.0">
                  <c:v>120.48</c:v>
                </c:pt>
                <c:pt idx="49" formatCode="0.0">
                  <c:v>119.03725680112903</c:v>
                </c:pt>
                <c:pt idx="50" formatCode="0.0">
                  <c:v>120.74239251498702</c:v>
                </c:pt>
                <c:pt idx="51" formatCode="0.0">
                  <c:v>120.2176306331896</c:v>
                </c:pt>
                <c:pt idx="52" formatCode="0.0">
                  <c:v>121.92344345641297</c:v>
                </c:pt>
                <c:pt idx="53" formatCode="0.0">
                  <c:v>121.13602454006001</c:v>
                </c:pt>
                <c:pt idx="54" formatCode="0.0">
                  <c:v>121.92344345641297</c:v>
                </c:pt>
                <c:pt idx="55" formatCode="0.0">
                  <c:v>122.31722989175464</c:v>
                </c:pt>
                <c:pt idx="56" formatCode="0.0">
                  <c:v>121.66094762019989</c:v>
                </c:pt>
                <c:pt idx="57" formatCode="0.0">
                  <c:v>121.79219268731751</c:v>
                </c:pt>
                <c:pt idx="58" formatCode="0.0">
                  <c:v>120.34881241876421</c:v>
                </c:pt>
                <c:pt idx="59" formatCode="0.0">
                  <c:v>120.2176306331896</c:v>
                </c:pt>
                <c:pt idx="60" formatCode="0.0">
                  <c:v>122.84235779316168</c:v>
                </c:pt>
                <c:pt idx="61" formatCode="0.0">
                  <c:v>123.89288357251414</c:v>
                </c:pt>
                <c:pt idx="62" formatCode="0.0">
                  <c:v>123.76154826933551</c:v>
                </c:pt>
                <c:pt idx="63" formatCode="0.0">
                  <c:v>126.65219935420464</c:v>
                </c:pt>
                <c:pt idx="64" formatCode="0.0">
                  <c:v>124.94376584761115</c:v>
                </c:pt>
                <c:pt idx="65" formatCode="0.0">
                  <c:v>127.83549710836161</c:v>
                </c:pt>
                <c:pt idx="66" formatCode="0.0">
                  <c:v>127.57250450410987</c:v>
                </c:pt>
                <c:pt idx="67" formatCode="0.0">
                  <c:v>128.36154629166523</c:v>
                </c:pt>
                <c:pt idx="68" formatCode="0.0">
                  <c:v>127.83549710836161</c:v>
                </c:pt>
                <c:pt idx="69" formatCode="0.0">
                  <c:v>130.33498301712066</c:v>
                </c:pt>
                <c:pt idx="70" formatCode="0.0">
                  <c:v>128.49307187187063</c:v>
                </c:pt>
                <c:pt idx="71" formatCode="0.0">
                  <c:v>128.36154629166523</c:v>
                </c:pt>
                <c:pt idx="72" formatCode="0.0">
                  <c:v>125.46933938745624</c:v>
                </c:pt>
                <c:pt idx="73" formatCode="0.0">
                  <c:v>125.07515099316194</c:v>
                </c:pt>
                <c:pt idx="74" formatCode="0.0">
                  <c:v>123.49889440578917</c:v>
                </c:pt>
                <c:pt idx="75" formatCode="0.0">
                  <c:v>121.79219268731751</c:v>
                </c:pt>
                <c:pt idx="76" formatCode="0.0">
                  <c:v>117.07102927815926</c:v>
                </c:pt>
                <c:pt idx="77" formatCode="0.0">
                  <c:v>116.6779452869076</c:v>
                </c:pt>
                <c:pt idx="78" formatCode="0.0">
                  <c:v>117.72628950940569</c:v>
                </c:pt>
                <c:pt idx="79" formatCode="0.0">
                  <c:v>119.29952114147825</c:v>
                </c:pt>
                <c:pt idx="80" formatCode="0.0">
                  <c:v>119.43066211418875</c:v>
                </c:pt>
                <c:pt idx="81" formatCode="0.0">
                  <c:v>118.51279878839679</c:v>
                </c:pt>
                <c:pt idx="82" formatCode="0.0">
                  <c:v>122.57978253857554</c:v>
                </c:pt>
                <c:pt idx="83" formatCode="0.0">
                  <c:v>125.86357705295276</c:v>
                </c:pt>
                <c:pt idx="84" formatCode="0.0">
                  <c:v>128.49307187187063</c:v>
                </c:pt>
                <c:pt idx="85" formatCode="0.0">
                  <c:v>129.15077910719262</c:v>
                </c:pt>
                <c:pt idx="86" formatCode="0.0">
                  <c:v>129.41389888608893</c:v>
                </c:pt>
                <c:pt idx="87" formatCode="0.0">
                  <c:v>132.70464840158306</c:v>
                </c:pt>
                <c:pt idx="88" formatCode="0.0">
                  <c:v>135.07595644486631</c:v>
                </c:pt>
                <c:pt idx="89" formatCode="0.0">
                  <c:v>133.62663076665379</c:v>
                </c:pt>
                <c:pt idx="90" formatCode="0.0">
                  <c:v>131.78291444569601</c:v>
                </c:pt>
                <c:pt idx="91" formatCode="0.0">
                  <c:v>133.363182023646</c:v>
                </c:pt>
                <c:pt idx="92" formatCode="0.0">
                  <c:v>134.68062605930893</c:v>
                </c:pt>
                <c:pt idx="93" formatCode="0.0">
                  <c:v>136.92141748169007</c:v>
                </c:pt>
                <c:pt idx="94" formatCode="0.0">
                  <c:v>135.60313286245542</c:v>
                </c:pt>
                <c:pt idx="95" formatCode="0.0">
                  <c:v>134.02184152583001</c:v>
                </c:pt>
                <c:pt idx="96" formatCode="0.0">
                  <c:v>133.363182023646</c:v>
                </c:pt>
                <c:pt idx="97" formatCode="0.0">
                  <c:v>137.18513288762907</c:v>
                </c:pt>
                <c:pt idx="98" formatCode="0.0">
                  <c:v>136.78956705990569</c:v>
                </c:pt>
                <c:pt idx="99" formatCode="0.0">
                  <c:v>135.2077431442799</c:v>
                </c:pt>
                <c:pt idx="100" formatCode="0.0">
                  <c:v>134.94417469313768</c:v>
                </c:pt>
                <c:pt idx="101" formatCode="0.0">
                  <c:v>134.15358845701655</c:v>
                </c:pt>
                <c:pt idx="102" formatCode="0.0">
                  <c:v>134.28534038267975</c:v>
                </c:pt>
                <c:pt idx="103" formatCode="0.0">
                  <c:v>137.31699785895336</c:v>
                </c:pt>
                <c:pt idx="104" formatCode="0.0">
                  <c:v>134.41709729609005</c:v>
                </c:pt>
                <c:pt idx="105" formatCode="0.0">
                  <c:v>129.41389888608893</c:v>
                </c:pt>
                <c:pt idx="106" formatCode="0.0">
                  <c:v>129.0192271068909</c:v>
                </c:pt>
                <c:pt idx="107" formatCode="0.0">
                  <c:v>126.65219935420464</c:v>
                </c:pt>
                <c:pt idx="108" formatCode="0.0">
                  <c:v>126.12642943180902</c:v>
                </c:pt>
                <c:pt idx="109" formatCode="0.0">
                  <c:v>126.91511677420877</c:v>
                </c:pt>
                <c:pt idx="110" formatCode="0.0">
                  <c:v>122.44850338505231</c:v>
                </c:pt>
                <c:pt idx="111" formatCode="0.0">
                  <c:v>124.94376584761115</c:v>
                </c:pt>
                <c:pt idx="112" formatCode="0.0">
                  <c:v>127.57250450410987</c:v>
                </c:pt>
                <c:pt idx="113" formatCode="0.0">
                  <c:v>123.89288357251414</c:v>
                </c:pt>
                <c:pt idx="114" formatCode="0.0">
                  <c:v>123.10495558944055</c:v>
                </c:pt>
                <c:pt idx="115" formatCode="0.0">
                  <c:v>125.07515099316194</c:v>
                </c:pt>
                <c:pt idx="116" formatCode="0.0">
                  <c:v>125.86357705295276</c:v>
                </c:pt>
                <c:pt idx="117" formatCode="0.0">
                  <c:v>130.33498301712066</c:v>
                </c:pt>
                <c:pt idx="118" formatCode="0.0">
                  <c:v>132.04624151811541</c:v>
                </c:pt>
                <c:pt idx="119" formatCode="0.0">
                  <c:v>131.91457542628734</c:v>
                </c:pt>
                <c:pt idx="120" formatCode="0.0">
                  <c:v>138.76783039147335</c:v>
                </c:pt>
                <c:pt idx="121" formatCode="0.0">
                  <c:v>141.27516797821045</c:v>
                </c:pt>
                <c:pt idx="122" formatCode="0.0">
                  <c:v>137.58074230634173</c:v>
                </c:pt>
                <c:pt idx="123" formatCode="0.0">
                  <c:v>137.58074230634173</c:v>
                </c:pt>
                <c:pt idx="124" formatCode="0.0">
                  <c:v>133.363182023646</c:v>
                </c:pt>
                <c:pt idx="125" formatCode="0.0">
                  <c:v>133.49490388097351</c:v>
                </c:pt>
                <c:pt idx="126" formatCode="0.0">
                  <c:v>137.44886766731756</c:v>
                </c:pt>
                <c:pt idx="127" formatCode="0.0">
                  <c:v>136.13038802071895</c:v>
                </c:pt>
                <c:pt idx="128" formatCode="0.0">
                  <c:v>137.44886766731756</c:v>
                </c:pt>
                <c:pt idx="129" formatCode="0.0">
                  <c:v>141.53919665291846</c:v>
                </c:pt>
                <c:pt idx="130" formatCode="0.0">
                  <c:v>141.27516797821045</c:v>
                </c:pt>
                <c:pt idx="131" formatCode="0.0">
                  <c:v>143.38791436470518</c:v>
                </c:pt>
                <c:pt idx="132" formatCode="0.0">
                  <c:v>142.99168482663052</c:v>
                </c:pt>
                <c:pt idx="133" formatCode="0.0">
                  <c:v>139.95530466152223</c:v>
                </c:pt>
                <c:pt idx="134" formatCode="0.0">
                  <c:v>141.53919665291846</c:v>
                </c:pt>
                <c:pt idx="135" formatCode="0.0">
                  <c:v>142.33139383806326</c:v>
                </c:pt>
                <c:pt idx="136" formatCode="0.0">
                  <c:v>141.01115790978554</c:v>
                </c:pt>
                <c:pt idx="137" formatCode="0.0">
                  <c:v>142.72755466580603</c:v>
                </c:pt>
                <c:pt idx="138" formatCode="0.0">
                  <c:v>145.1053810129909</c:v>
                </c:pt>
                <c:pt idx="139" formatCode="0.0">
                  <c:v>144.31260919532002</c:v>
                </c:pt>
                <c:pt idx="140" formatCode="0.0">
                  <c:v>147.74911264121039</c:v>
                </c:pt>
                <c:pt idx="141" formatCode="0.0">
                  <c:v>146.030485372436</c:v>
                </c:pt>
                <c:pt idx="142" formatCode="0.0">
                  <c:v>145.63398529915276</c:v>
                </c:pt>
                <c:pt idx="143" formatCode="0.0">
                  <c:v>148.27807026958095</c:v>
                </c:pt>
                <c:pt idx="144" formatCode="0.0">
                  <c:v>151.98270423810521</c:v>
                </c:pt>
                <c:pt idx="145" formatCode="0.0">
                  <c:v>152.37982686401099</c:v>
                </c:pt>
                <c:pt idx="146" formatCode="0.0">
                  <c:v>157.41326646614894</c:v>
                </c:pt>
                <c:pt idx="147" formatCode="0.0">
                  <c:v>156.88315374491083</c:v>
                </c:pt>
                <c:pt idx="148" formatCode="0.0">
                  <c:v>163.64681446187649</c:v>
                </c:pt>
                <c:pt idx="149" formatCode="0.0">
                  <c:v>161.92178319739449</c:v>
                </c:pt>
                <c:pt idx="150" formatCode="0.0">
                  <c:v>162.58518022157455</c:v>
                </c:pt>
                <c:pt idx="151" formatCode="0.0">
                  <c:v>162.58518022157455</c:v>
                </c:pt>
                <c:pt idx="152" formatCode="0.0">
                  <c:v>159.66695712748711</c:v>
                </c:pt>
                <c:pt idx="153" formatCode="0.0">
                  <c:v>155.02826840000753</c:v>
                </c:pt>
                <c:pt idx="154" formatCode="0.0">
                  <c:v>155.8231218201224</c:v>
                </c:pt>
                <c:pt idx="155" formatCode="0.0">
                  <c:v>152.64459624297353</c:v>
                </c:pt>
                <c:pt idx="156" formatCode="0.0">
                  <c:v>156.75063561614934</c:v>
                </c:pt>
                <c:pt idx="157" formatCode="0.0">
                  <c:v>155.8231218201224</c:v>
                </c:pt>
                <c:pt idx="158" formatCode="0.0">
                  <c:v>156.75063561614934</c:v>
                </c:pt>
                <c:pt idx="159" formatCode="0.0">
                  <c:v>161.65645132826526</c:v>
                </c:pt>
                <c:pt idx="160" formatCode="0.0">
                  <c:v>164.17772284407479</c:v>
                </c:pt>
                <c:pt idx="161" formatCode="0.0">
                  <c:v>162.31980988775277</c:v>
                </c:pt>
                <c:pt idx="162" formatCode="0.0">
                  <c:v>164.57594383420764</c:v>
                </c:pt>
                <c:pt idx="163" formatCode="0.0">
                  <c:v>161.7891153341377</c:v>
                </c:pt>
                <c:pt idx="164" formatCode="0.0">
                  <c:v>162.85056588041365</c:v>
                </c:pt>
                <c:pt idx="165" formatCode="0.0">
                  <c:v>162.31980988775277</c:v>
                </c:pt>
                <c:pt idx="166" formatCode="0.0">
                  <c:v>159.66695712748711</c:v>
                </c:pt>
                <c:pt idx="167" formatCode="0.0">
                  <c:v>155.02826840000753</c:v>
                </c:pt>
                <c:pt idx="168" formatCode="0.0">
                  <c:v>155.8231218201224</c:v>
                </c:pt>
                <c:pt idx="169" formatCode="0.0">
                  <c:v>150.39459363031708</c:v>
                </c:pt>
                <c:pt idx="170" formatCode="0.0">
                  <c:v>153.43900455499079</c:v>
                </c:pt>
                <c:pt idx="171" formatCode="0.0">
                  <c:v>145.23752537365962</c:v>
                </c:pt>
                <c:pt idx="172" formatCode="0.0">
                  <c:v>142.33139383806326</c:v>
                </c:pt>
                <c:pt idx="173" formatCode="0.0">
                  <c:v>140.48319378389158</c:v>
                </c:pt>
                <c:pt idx="174" formatCode="0.0">
                  <c:v>143.12375677222462</c:v>
                </c:pt>
                <c:pt idx="175" formatCode="0.0">
                  <c:v>144.84110574710934</c:v>
                </c:pt>
                <c:pt idx="176" formatCode="0.0">
                  <c:v>145.36967421198085</c:v>
                </c:pt>
                <c:pt idx="177" formatCode="0.0">
                  <c:v>144.04838800021136</c:v>
                </c:pt>
                <c:pt idx="178" formatCode="0.0">
                  <c:v>149.33619405893552</c:v>
                </c:pt>
                <c:pt idx="179" formatCode="0.0">
                  <c:v>146.9558074983662</c:v>
                </c:pt>
                <c:pt idx="180" formatCode="0.0">
                  <c:v>145.36967421198085</c:v>
                </c:pt>
                <c:pt idx="181" formatCode="0.0">
                  <c:v>147.61688415323044</c:v>
                </c:pt>
                <c:pt idx="182" formatCode="0.0">
                  <c:v>144.97324113559634</c:v>
                </c:pt>
                <c:pt idx="183" formatCode="0.0">
                  <c:v>145.63398529915276</c:v>
                </c:pt>
                <c:pt idx="184" formatCode="0.0">
                  <c:v>142.0673096303091</c:v>
                </c:pt>
                <c:pt idx="185" formatCode="0.0">
                  <c:v>144.18049633628701</c:v>
                </c:pt>
                <c:pt idx="186" formatCode="0.0">
                  <c:v>147.08801403989332</c:v>
                </c:pt>
                <c:pt idx="187" formatCode="0.0">
                  <c:v>149.60076820246607</c:v>
                </c:pt>
                <c:pt idx="188" formatCode="0.0">
                  <c:v>145.36967421198085</c:v>
                </c:pt>
                <c:pt idx="189" formatCode="0.0">
                  <c:v>146.29484098473617</c:v>
                </c:pt>
                <c:pt idx="190" formatCode="0.0">
                  <c:v>145.36967421198085</c:v>
                </c:pt>
                <c:pt idx="191" formatCode="0.0">
                  <c:v>148.67483420073961</c:v>
                </c:pt>
                <c:pt idx="192" formatCode="0.0">
                  <c:v>148.01358273087544</c:v>
                </c:pt>
                <c:pt idx="193" formatCode="0.0">
                  <c:v>147.08801403989332</c:v>
                </c:pt>
                <c:pt idx="194" formatCode="0.0">
                  <c:v>146.42702544329899</c:v>
                </c:pt>
                <c:pt idx="195" formatCode="0.0">
                  <c:v>146.82360536246586</c:v>
                </c:pt>
                <c:pt idx="196" formatCode="0.0">
                  <c:v>150.7915640222119</c:v>
                </c:pt>
                <c:pt idx="197" formatCode="0.0">
                  <c:v>150.26227869392511</c:v>
                </c:pt>
                <c:pt idx="198" formatCode="0.0">
                  <c:v>148.14582432178508</c:v>
                </c:pt>
                <c:pt idx="199" formatCode="0.0">
                  <c:v>147.35244031799755</c:v>
                </c:pt>
                <c:pt idx="200" formatCode="0.0">
                  <c:v>146.030485372436</c:v>
                </c:pt>
                <c:pt idx="201" formatCode="0.0">
                  <c:v>149.20391344809579</c:v>
                </c:pt>
                <c:pt idx="202" formatCode="0.0">
                  <c:v>148.93936517463311</c:v>
                </c:pt>
                <c:pt idx="203" formatCode="0.0">
                  <c:v>141.67121795269264</c:v>
                </c:pt>
                <c:pt idx="204" formatCode="0.0">
                  <c:v>141.40717999276947</c:v>
                </c:pt>
                <c:pt idx="205" formatCode="0.0">
                  <c:v>140.08726988928379</c:v>
                </c:pt>
                <c:pt idx="206" formatCode="0.0">
                  <c:v>138.89975298926322</c:v>
                </c:pt>
                <c:pt idx="207" formatCode="0.0">
                  <c:v>137.71262176965996</c:v>
                </c:pt>
                <c:pt idx="208" formatCode="0.0">
                  <c:v>133.62663076665379</c:v>
                </c:pt>
                <c:pt idx="209" formatCode="0.0">
                  <c:v>133.23146520149245</c:v>
                </c:pt>
                <c:pt idx="210" formatCode="0.0">
                  <c:v>135.86675062526734</c:v>
                </c:pt>
                <c:pt idx="211" formatCode="0.0">
                  <c:v>134.54885919053291</c:v>
                </c:pt>
                <c:pt idx="212" formatCode="0.0">
                  <c:v>134.28534038267975</c:v>
                </c:pt>
                <c:pt idx="213" formatCode="0.0">
                  <c:v>135.86675062526734</c:v>
                </c:pt>
                <c:pt idx="214" formatCode="0.0">
                  <c:v>138.63591256130786</c:v>
                </c:pt>
                <c:pt idx="215" formatCode="0.0">
                  <c:v>137.18513288762907</c:v>
                </c:pt>
                <c:pt idx="216" formatCode="0.0">
                  <c:v>141.01115790978554</c:v>
                </c:pt>
                <c:pt idx="217" formatCode="0.0">
                  <c:v>139.69138834828698</c:v>
                </c:pt>
                <c:pt idx="218" formatCode="0.0">
                  <c:v>137.58074230634173</c:v>
                </c:pt>
                <c:pt idx="219" formatCode="0.0">
                  <c:v>137.97639514378474</c:v>
                </c:pt>
                <c:pt idx="220" formatCode="0.0">
                  <c:v>135.86675062526734</c:v>
                </c:pt>
                <c:pt idx="221" formatCode="0.0">
                  <c:v>132.83634501451934</c:v>
                </c:pt>
                <c:pt idx="222" formatCode="0.0">
                  <c:v>136.2622140643513</c:v>
                </c:pt>
                <c:pt idx="223" formatCode="0.0">
                  <c:v>134.68062605930893</c:v>
                </c:pt>
                <c:pt idx="224" formatCode="0.0">
                  <c:v>132.17791271418645</c:v>
                </c:pt>
                <c:pt idx="225" formatCode="0.0">
                  <c:v>133.0997534213495</c:v>
                </c:pt>
                <c:pt idx="226" formatCode="0.0">
                  <c:v>134.41709729609005</c:v>
                </c:pt>
                <c:pt idx="227" formatCode="0.0">
                  <c:v>135.33953478475357</c:v>
                </c:pt>
                <c:pt idx="228" formatCode="0.0">
                  <c:v>136.52588081088916</c:v>
                </c:pt>
                <c:pt idx="229" formatCode="0.0">
                  <c:v>131.65125858335108</c:v>
                </c:pt>
                <c:pt idx="230" formatCode="0.0">
                  <c:v>126.25786377843835</c:v>
                </c:pt>
                <c:pt idx="231" formatCode="0.0">
                  <c:v>130.46658730791438</c:v>
                </c:pt>
                <c:pt idx="232" formatCode="0.0">
                  <c:v>130.86143128702628</c:v>
                </c:pt>
                <c:pt idx="233" formatCode="0.0">
                  <c:v>130.72981145003135</c:v>
                </c:pt>
                <c:pt idx="234" formatCode="0.0">
                  <c:v>130.99305629178741</c:v>
                </c:pt>
                <c:pt idx="235" formatCode="0.0">
                  <c:v>128.62460275091379</c:v>
                </c:pt>
                <c:pt idx="236" formatCode="0.0">
                  <c:v>128.75613892136815</c:v>
                </c:pt>
                <c:pt idx="237" formatCode="0.0">
                  <c:v>129.80861789031422</c:v>
                </c:pt>
                <c:pt idx="238" formatCode="0.0">
                  <c:v>124.81238620817952</c:v>
                </c:pt>
                <c:pt idx="239" formatCode="0.0">
                  <c:v>121.52970826347216</c:v>
                </c:pt>
                <c:pt idx="240" formatCode="0.0">
                  <c:v>119.16838603418569</c:v>
                </c:pt>
                <c:pt idx="241" formatCode="0.0">
                  <c:v>116.6779452869076</c:v>
                </c:pt>
                <c:pt idx="242" formatCode="0.0">
                  <c:v>118.90613345114841</c:v>
                </c:pt>
                <c:pt idx="243" formatCode="0.0">
                  <c:v>118.64390443588655</c:v>
                </c:pt>
                <c:pt idx="244" formatCode="0.0">
                  <c:v>120.34881241876421</c:v>
                </c:pt>
                <c:pt idx="245" formatCode="0.0">
                  <c:v>122.44850338505231</c:v>
                </c:pt>
                <c:pt idx="246" formatCode="0.0">
                  <c:v>125.60074647850516</c:v>
                </c:pt>
                <c:pt idx="247" formatCode="0.0">
                  <c:v>128.23002601774147</c:v>
                </c:pt>
                <c:pt idx="248" formatCode="0.0">
                  <c:v>128.88768037582449</c:v>
                </c:pt>
                <c:pt idx="249" formatCode="0.0">
                  <c:v>126.78365536571363</c:v>
                </c:pt>
                <c:pt idx="250" formatCode="0.0">
                  <c:v>127.70399813435365</c:v>
                </c:pt>
                <c:pt idx="251" formatCode="0.0">
                  <c:v>125.20654163691513</c:v>
                </c:pt>
                <c:pt idx="252" formatCode="0.0">
                  <c:v>123.36757586166091</c:v>
                </c:pt>
                <c:pt idx="253" formatCode="0.0">
                  <c:v>122.57978253857554</c:v>
                </c:pt>
                <c:pt idx="254" formatCode="0.0">
                  <c:v>118.11951739371192</c:v>
                </c:pt>
                <c:pt idx="255" formatCode="0.0">
                  <c:v>116.15391798711265</c:v>
                </c:pt>
                <c:pt idx="256" formatCode="0.0">
                  <c:v>116.54692936963561</c:v>
                </c:pt>
                <c:pt idx="257" formatCode="0.0">
                  <c:v>119.95528448362057</c:v>
                </c:pt>
                <c:pt idx="258" formatCode="0.0">
                  <c:v>123.36757586166091</c:v>
                </c:pt>
                <c:pt idx="259" formatCode="0.0">
                  <c:v>127.44101622517971</c:v>
                </c:pt>
                <c:pt idx="260" formatCode="0.0">
                  <c:v>129.80861789031422</c:v>
                </c:pt>
                <c:pt idx="261" formatCode="0.0">
                  <c:v>131.51960784627829</c:v>
                </c:pt>
                <c:pt idx="262" formatCode="0.0">
                  <c:v>133.75836267388107</c:v>
                </c:pt>
                <c:pt idx="263" formatCode="0.0">
                  <c:v>136.78956705990569</c:v>
                </c:pt>
                <c:pt idx="264" formatCode="0.0">
                  <c:v>132.96804669006926</c:v>
                </c:pt>
                <c:pt idx="265" formatCode="0.0">
                  <c:v>131.51960784627829</c:v>
                </c:pt>
                <c:pt idx="266" formatCode="0.0">
                  <c:v>129.67703965385792</c:v>
                </c:pt>
                <c:pt idx="267" formatCode="0.0">
                  <c:v>128.75613892136815</c:v>
                </c:pt>
                <c:pt idx="268" formatCode="0.0">
                  <c:v>131.78291444569601</c:v>
                </c:pt>
                <c:pt idx="269" formatCode="0.0">
                  <c:v>131.12468645719176</c:v>
                </c:pt>
                <c:pt idx="270" formatCode="0.0">
                  <c:v>128.36154629166523</c:v>
                </c:pt>
                <c:pt idx="271" formatCode="0.0">
                  <c:v>129.94020135211602</c:v>
                </c:pt>
                <c:pt idx="272" formatCode="0.0">
                  <c:v>129.41389888608893</c:v>
                </c:pt>
                <c:pt idx="273" formatCode="0.0">
                  <c:v>130.33498301712066</c:v>
                </c:pt>
                <c:pt idx="274" formatCode="0.0">
                  <c:v>126.65219935420464</c:v>
                </c:pt>
                <c:pt idx="275" formatCode="0.0">
                  <c:v>125.20654163691513</c:v>
                </c:pt>
                <c:pt idx="276" formatCode="0.0">
                  <c:v>127.17805575154718</c:v>
                </c:pt>
                <c:pt idx="277" formatCode="0.0">
                  <c:v>128.62460275091379</c:v>
                </c:pt>
                <c:pt idx="278" formatCode="0.0">
                  <c:v>129.80861789031422</c:v>
                </c:pt>
                <c:pt idx="279" formatCode="0.0">
                  <c:v>134.81239789573371</c:v>
                </c:pt>
                <c:pt idx="280" formatCode="0.0">
                  <c:v>132.83634501451934</c:v>
                </c:pt>
                <c:pt idx="281" formatCode="0.0">
                  <c:v>137.71262176965996</c:v>
                </c:pt>
                <c:pt idx="282" formatCode="0.0">
                  <c:v>139.03168034844944</c:v>
                </c:pt>
                <c:pt idx="283" formatCode="0.0">
                  <c:v>136.78956705990569</c:v>
                </c:pt>
                <c:pt idx="284" formatCode="0.0">
                  <c:v>134.41709729609005</c:v>
                </c:pt>
                <c:pt idx="285" formatCode="0.0">
                  <c:v>133.89009959586488</c:v>
                </c:pt>
                <c:pt idx="286" formatCode="0.0">
                  <c:v>132.44127039116233</c:v>
                </c:pt>
                <c:pt idx="287" formatCode="0.0">
                  <c:v>132.96804669006926</c:v>
                </c:pt>
                <c:pt idx="288" formatCode="0.0">
                  <c:v>131.25632177613258</c:v>
                </c:pt>
                <c:pt idx="289" formatCode="0.0">
                  <c:v>129.80861789031422</c:v>
                </c:pt>
                <c:pt idx="290" formatCode="0.0">
                  <c:v>127.44101622517971</c:v>
                </c:pt>
                <c:pt idx="291" formatCode="0.0">
                  <c:v>128.49307187187063</c:v>
                </c:pt>
                <c:pt idx="292" formatCode="0.0">
                  <c:v>127.17805575154718</c:v>
                </c:pt>
                <c:pt idx="293" formatCode="0.0">
                  <c:v>120.87359743155754</c:v>
                </c:pt>
                <c:pt idx="294" formatCode="0.0">
                  <c:v>121.26724671493825</c:v>
                </c:pt>
                <c:pt idx="295" formatCode="0.0">
                  <c:v>121.92344345641297</c:v>
                </c:pt>
                <c:pt idx="296" formatCode="0.0">
                  <c:v>119.56180894352126</c:v>
                </c:pt>
                <c:pt idx="297" formatCode="0.0">
                  <c:v>122.71106734403503</c:v>
                </c:pt>
                <c:pt idx="298" formatCode="0.0">
                  <c:v>119.95528448362057</c:v>
                </c:pt>
                <c:pt idx="299" formatCode="0.0">
                  <c:v>123.36757586166091</c:v>
                </c:pt>
                <c:pt idx="300" formatCode="0.0">
                  <c:v>125.86357705295276</c:v>
                </c:pt>
                <c:pt idx="301" formatCode="0.0">
                  <c:v>124.0242244458362</c:v>
                </c:pt>
                <c:pt idx="302" formatCode="0.0">
                  <c:v>122.0546999190948</c:v>
                </c:pt>
                <c:pt idx="303" formatCode="0.0">
                  <c:v>123.10495558944055</c:v>
                </c:pt>
                <c:pt idx="304" formatCode="0.0">
                  <c:v>120.34881241876421</c:v>
                </c:pt>
                <c:pt idx="305" formatCode="0.0">
                  <c:v>124.28692287064722</c:v>
                </c:pt>
                <c:pt idx="306" formatCode="0.0">
                  <c:v>117.85735951021033</c:v>
                </c:pt>
                <c:pt idx="307" formatCode="0.0">
                  <c:v>117.98843547465997</c:v>
                </c:pt>
                <c:pt idx="308" formatCode="0.0">
                  <c:v>116.54692936963561</c:v>
                </c:pt>
                <c:pt idx="309" formatCode="0.0">
                  <c:v>118.64390443588655</c:v>
                </c:pt>
                <c:pt idx="310" formatCode="0.0">
                  <c:v>119.03725680112903</c:v>
                </c:pt>
                <c:pt idx="311" formatCode="0.0">
                  <c:v>118.51279878839679</c:v>
                </c:pt>
                <c:pt idx="312" formatCode="0.0">
                  <c:v>114.58242250330984</c:v>
                </c:pt>
                <c:pt idx="313" formatCode="0.0">
                  <c:v>117.20206932429407</c:v>
                </c:pt>
                <c:pt idx="314" formatCode="0.0">
                  <c:v>120.34881241876421</c:v>
                </c:pt>
                <c:pt idx="315" formatCode="0.0">
                  <c:v>123.89288357251414</c:v>
                </c:pt>
                <c:pt idx="316" formatCode="0.0">
                  <c:v>123.36757586166091</c:v>
                </c:pt>
                <c:pt idx="317" formatCode="0.0">
                  <c:v>122.57978253857554</c:v>
                </c:pt>
                <c:pt idx="318" formatCode="0.0">
                  <c:v>126.25786377843835</c:v>
                </c:pt>
                <c:pt idx="319" formatCode="0.0">
                  <c:v>129.54546665001968</c:v>
                </c:pt>
                <c:pt idx="320" formatCode="0.0">
                  <c:v>128.75613892136815</c:v>
                </c:pt>
                <c:pt idx="321" formatCode="0.0">
                  <c:v>128.09851105756076</c:v>
                </c:pt>
                <c:pt idx="322" formatCode="0.0">
                  <c:v>128.49307187187063</c:v>
                </c:pt>
                <c:pt idx="323" formatCode="0.0">
                  <c:v>128.88768037582449</c:v>
                </c:pt>
                <c:pt idx="324" formatCode="0.0">
                  <c:v>128.36154629166523</c:v>
                </c:pt>
                <c:pt idx="325" formatCode="0.0">
                  <c:v>125.99500052072486</c:v>
                </c:pt>
                <c:pt idx="326" formatCode="0.0">
                  <c:v>123.10495558944055</c:v>
                </c:pt>
                <c:pt idx="327" formatCode="0.0">
                  <c:v>125.7321590362782</c:v>
                </c:pt>
                <c:pt idx="328" formatCode="0.0">
                  <c:v>123.49889440578917</c:v>
                </c:pt>
                <c:pt idx="329" formatCode="0.0">
                  <c:v>123.10495558944055</c:v>
                </c:pt>
                <c:pt idx="330" formatCode="0.0">
                  <c:v>121.79219268731751</c:v>
                </c:pt>
                <c:pt idx="331" formatCode="0.0">
                  <c:v>118.64390443588655</c:v>
                </c:pt>
                <c:pt idx="332" formatCode="0.0">
                  <c:v>118.11951739371192</c:v>
                </c:pt>
                <c:pt idx="333" formatCode="0.0">
                  <c:v>121.79219268731751</c:v>
                </c:pt>
                <c:pt idx="334" formatCode="0.0">
                  <c:v>117.98843547465997</c:v>
                </c:pt>
                <c:pt idx="335" formatCode="0.0">
                  <c:v>118.11951739371192</c:v>
                </c:pt>
                <c:pt idx="336" formatCode="0.0">
                  <c:v>117.98843547465997</c:v>
                </c:pt>
                <c:pt idx="337" formatCode="0.0">
                  <c:v>117.72628950940569</c:v>
                </c:pt>
                <c:pt idx="338" formatCode="0.0">
                  <c:v>122.71106734403503</c:v>
                </c:pt>
                <c:pt idx="339" formatCode="0.0">
                  <c:v>124.68101208280285</c:v>
                </c:pt>
                <c:pt idx="340" formatCode="0.0">
                  <c:v>126.91511677420877</c:v>
                </c:pt>
                <c:pt idx="341" formatCode="0.0">
                  <c:v>130.33498301712066</c:v>
                </c:pt>
                <c:pt idx="342" formatCode="0.0">
                  <c:v>127.57250450410987</c:v>
                </c:pt>
                <c:pt idx="343" formatCode="0.0">
                  <c:v>124.41828040605307</c:v>
                </c:pt>
                <c:pt idx="344" formatCode="0.0">
                  <c:v>124.28692287064722</c:v>
                </c:pt>
                <c:pt idx="345" formatCode="0.0">
                  <c:v>124.41828040605307</c:v>
                </c:pt>
                <c:pt idx="346" formatCode="0.0">
                  <c:v>122.57978253857554</c:v>
                </c:pt>
                <c:pt idx="347" formatCode="0.0">
                  <c:v>116.80896725024951</c:v>
                </c:pt>
                <c:pt idx="348" formatCode="0.0">
                  <c:v>115.36805972566248</c:v>
                </c:pt>
                <c:pt idx="349" formatCode="0.0">
                  <c:v>118.25060525834634</c:v>
                </c:pt>
                <c:pt idx="350" formatCode="0.0">
                  <c:v>120.6111933682746</c:v>
                </c:pt>
                <c:pt idx="351" formatCode="0.0">
                  <c:v>120.08645465191996</c:v>
                </c:pt>
                <c:pt idx="352" formatCode="0.0">
                  <c:v>121.66094762019989</c:v>
                </c:pt>
                <c:pt idx="353" formatCode="0.0">
                  <c:v>122.0546999190948</c:v>
                </c:pt>
                <c:pt idx="354" formatCode="0.0">
                  <c:v>123.76154826933551</c:v>
                </c:pt>
                <c:pt idx="355" formatCode="0.0">
                  <c:v>125.07515099316194</c:v>
                </c:pt>
                <c:pt idx="356" formatCode="0.0">
                  <c:v>125.7321590362782</c:v>
                </c:pt>
                <c:pt idx="357" formatCode="0.0">
                  <c:v>125.07515099316194</c:v>
                </c:pt>
                <c:pt idx="358" formatCode="0.0">
                  <c:v>124.68101208280285</c:v>
                </c:pt>
                <c:pt idx="359" formatCode="0.0">
                  <c:v>120.08645465191996</c:v>
                </c:pt>
                <c:pt idx="360" formatCode="0.0">
                  <c:v>118.77501599310605</c:v>
                </c:pt>
                <c:pt idx="361" formatCode="0.0">
                  <c:v>120.2176306331896</c:v>
                </c:pt>
              </c:numCache>
            </c:numRef>
          </c:val>
          <c:smooth val="0"/>
          <c:extLst>
            <c:ext xmlns:c16="http://schemas.microsoft.com/office/drawing/2014/chart" uri="{C3380CC4-5D6E-409C-BE32-E72D297353CC}">
              <c16:uniqueId val="{00000002-347E-457D-B78D-B561C3152B39}"/>
            </c:ext>
          </c:extLst>
        </c:ser>
        <c:ser>
          <c:idx val="3"/>
          <c:order val="3"/>
          <c:tx>
            <c:strRef>
              <c:f>'Figure 4 (data)'!$E$10</c:f>
              <c:strCache>
                <c:ptCount val="1"/>
                <c:pt idx="0">
                  <c:v>likely range: upper</c:v>
                </c:pt>
              </c:strCache>
            </c:strRef>
          </c:tx>
          <c:spPr>
            <a:ln w="19050" cap="rnd">
              <a:solidFill>
                <a:schemeClr val="tx1">
                  <a:lumMod val="50000"/>
                  <a:lumOff val="50000"/>
                </a:schemeClr>
              </a:solidFill>
              <a:prstDash val="dash"/>
              <a:round/>
            </a:ln>
            <a:effectLst/>
          </c:spPr>
          <c:marker>
            <c:symbol val="none"/>
          </c:marker>
          <c:cat>
            <c:numRef>
              <c:f>'Figure 4 (data)'!$A$12:$A$376</c:f>
              <c:numCache>
                <c:formatCode>[$-809]d\ mmmm\ yyyy;@</c:formatCode>
                <c:ptCount val="365"/>
                <c:pt idx="0">
                  <c:v>43313</c:v>
                </c:pt>
                <c:pt idx="1">
                  <c:v>43314</c:v>
                </c:pt>
                <c:pt idx="2">
                  <c:v>43315</c:v>
                </c:pt>
                <c:pt idx="3">
                  <c:v>43316</c:v>
                </c:pt>
                <c:pt idx="4">
                  <c:v>43317</c:v>
                </c:pt>
                <c:pt idx="5">
                  <c:v>43318</c:v>
                </c:pt>
                <c:pt idx="6">
                  <c:v>43319</c:v>
                </c:pt>
                <c:pt idx="7">
                  <c:v>43320</c:v>
                </c:pt>
                <c:pt idx="8">
                  <c:v>43321</c:v>
                </c:pt>
                <c:pt idx="9">
                  <c:v>43322</c:v>
                </c:pt>
                <c:pt idx="10">
                  <c:v>43323</c:v>
                </c:pt>
                <c:pt idx="11">
                  <c:v>43324</c:v>
                </c:pt>
                <c:pt idx="12">
                  <c:v>43325</c:v>
                </c:pt>
                <c:pt idx="13">
                  <c:v>43326</c:v>
                </c:pt>
                <c:pt idx="14">
                  <c:v>43327</c:v>
                </c:pt>
                <c:pt idx="15">
                  <c:v>43328</c:v>
                </c:pt>
                <c:pt idx="16">
                  <c:v>43329</c:v>
                </c:pt>
                <c:pt idx="17">
                  <c:v>43330</c:v>
                </c:pt>
                <c:pt idx="18">
                  <c:v>43331</c:v>
                </c:pt>
                <c:pt idx="19">
                  <c:v>43332</c:v>
                </c:pt>
                <c:pt idx="20">
                  <c:v>43333</c:v>
                </c:pt>
                <c:pt idx="21">
                  <c:v>43334</c:v>
                </c:pt>
                <c:pt idx="22">
                  <c:v>43335</c:v>
                </c:pt>
                <c:pt idx="23">
                  <c:v>43336</c:v>
                </c:pt>
                <c:pt idx="24">
                  <c:v>43337</c:v>
                </c:pt>
                <c:pt idx="25">
                  <c:v>43338</c:v>
                </c:pt>
                <c:pt idx="26">
                  <c:v>43339</c:v>
                </c:pt>
                <c:pt idx="27">
                  <c:v>43340</c:v>
                </c:pt>
                <c:pt idx="28">
                  <c:v>43341</c:v>
                </c:pt>
                <c:pt idx="29">
                  <c:v>43342</c:v>
                </c:pt>
                <c:pt idx="30">
                  <c:v>43343</c:v>
                </c:pt>
                <c:pt idx="31">
                  <c:v>43344</c:v>
                </c:pt>
                <c:pt idx="32">
                  <c:v>43345</c:v>
                </c:pt>
                <c:pt idx="33">
                  <c:v>43346</c:v>
                </c:pt>
                <c:pt idx="34">
                  <c:v>43347</c:v>
                </c:pt>
                <c:pt idx="35">
                  <c:v>43348</c:v>
                </c:pt>
                <c:pt idx="36">
                  <c:v>43349</c:v>
                </c:pt>
                <c:pt idx="37">
                  <c:v>43350</c:v>
                </c:pt>
                <c:pt idx="38">
                  <c:v>43351</c:v>
                </c:pt>
                <c:pt idx="39">
                  <c:v>43352</c:v>
                </c:pt>
                <c:pt idx="40">
                  <c:v>43353</c:v>
                </c:pt>
                <c:pt idx="41">
                  <c:v>43354</c:v>
                </c:pt>
                <c:pt idx="42">
                  <c:v>43355</c:v>
                </c:pt>
                <c:pt idx="43">
                  <c:v>43356</c:v>
                </c:pt>
                <c:pt idx="44">
                  <c:v>43357</c:v>
                </c:pt>
                <c:pt idx="45">
                  <c:v>43358</c:v>
                </c:pt>
                <c:pt idx="46">
                  <c:v>43359</c:v>
                </c:pt>
                <c:pt idx="47">
                  <c:v>43360</c:v>
                </c:pt>
                <c:pt idx="48">
                  <c:v>43361</c:v>
                </c:pt>
                <c:pt idx="49">
                  <c:v>43362</c:v>
                </c:pt>
                <c:pt idx="50">
                  <c:v>43363</c:v>
                </c:pt>
                <c:pt idx="51">
                  <c:v>43364</c:v>
                </c:pt>
                <c:pt idx="52">
                  <c:v>43365</c:v>
                </c:pt>
                <c:pt idx="53">
                  <c:v>43366</c:v>
                </c:pt>
                <c:pt idx="54">
                  <c:v>43367</c:v>
                </c:pt>
                <c:pt idx="55">
                  <c:v>43368</c:v>
                </c:pt>
                <c:pt idx="56">
                  <c:v>43369</c:v>
                </c:pt>
                <c:pt idx="57">
                  <c:v>43370</c:v>
                </c:pt>
                <c:pt idx="58">
                  <c:v>43371</c:v>
                </c:pt>
                <c:pt idx="59">
                  <c:v>43372</c:v>
                </c:pt>
                <c:pt idx="60">
                  <c:v>43373</c:v>
                </c:pt>
                <c:pt idx="61">
                  <c:v>43374</c:v>
                </c:pt>
                <c:pt idx="62">
                  <c:v>43375</c:v>
                </c:pt>
                <c:pt idx="63">
                  <c:v>43376</c:v>
                </c:pt>
                <c:pt idx="64">
                  <c:v>43377</c:v>
                </c:pt>
                <c:pt idx="65">
                  <c:v>43378</c:v>
                </c:pt>
                <c:pt idx="66">
                  <c:v>43379</c:v>
                </c:pt>
                <c:pt idx="67">
                  <c:v>43380</c:v>
                </c:pt>
                <c:pt idx="68">
                  <c:v>43381</c:v>
                </c:pt>
                <c:pt idx="69">
                  <c:v>43382</c:v>
                </c:pt>
                <c:pt idx="70">
                  <c:v>43383</c:v>
                </c:pt>
                <c:pt idx="71">
                  <c:v>43384</c:v>
                </c:pt>
                <c:pt idx="72">
                  <c:v>43385</c:v>
                </c:pt>
                <c:pt idx="73">
                  <c:v>43386</c:v>
                </c:pt>
                <c:pt idx="74">
                  <c:v>43387</c:v>
                </c:pt>
                <c:pt idx="75">
                  <c:v>43388</c:v>
                </c:pt>
                <c:pt idx="76">
                  <c:v>43389</c:v>
                </c:pt>
                <c:pt idx="77">
                  <c:v>43390</c:v>
                </c:pt>
                <c:pt idx="78">
                  <c:v>43391</c:v>
                </c:pt>
                <c:pt idx="79">
                  <c:v>43392</c:v>
                </c:pt>
                <c:pt idx="80">
                  <c:v>43393</c:v>
                </c:pt>
                <c:pt idx="81">
                  <c:v>43394</c:v>
                </c:pt>
                <c:pt idx="82">
                  <c:v>43395</c:v>
                </c:pt>
                <c:pt idx="83">
                  <c:v>43396</c:v>
                </c:pt>
                <c:pt idx="84">
                  <c:v>43397</c:v>
                </c:pt>
                <c:pt idx="85">
                  <c:v>43398</c:v>
                </c:pt>
                <c:pt idx="86">
                  <c:v>43399</c:v>
                </c:pt>
                <c:pt idx="87">
                  <c:v>43400</c:v>
                </c:pt>
                <c:pt idx="88">
                  <c:v>43401</c:v>
                </c:pt>
                <c:pt idx="89">
                  <c:v>43402</c:v>
                </c:pt>
                <c:pt idx="90">
                  <c:v>43403</c:v>
                </c:pt>
                <c:pt idx="91">
                  <c:v>43404</c:v>
                </c:pt>
                <c:pt idx="92">
                  <c:v>43405</c:v>
                </c:pt>
                <c:pt idx="93">
                  <c:v>43406</c:v>
                </c:pt>
                <c:pt idx="94">
                  <c:v>43407</c:v>
                </c:pt>
                <c:pt idx="95">
                  <c:v>43408</c:v>
                </c:pt>
                <c:pt idx="96">
                  <c:v>43409</c:v>
                </c:pt>
                <c:pt idx="97">
                  <c:v>43410</c:v>
                </c:pt>
                <c:pt idx="98">
                  <c:v>43411</c:v>
                </c:pt>
                <c:pt idx="99">
                  <c:v>43412</c:v>
                </c:pt>
                <c:pt idx="100">
                  <c:v>43413</c:v>
                </c:pt>
                <c:pt idx="101">
                  <c:v>43414</c:v>
                </c:pt>
                <c:pt idx="102">
                  <c:v>43415</c:v>
                </c:pt>
                <c:pt idx="103">
                  <c:v>43416</c:v>
                </c:pt>
                <c:pt idx="104">
                  <c:v>43417</c:v>
                </c:pt>
                <c:pt idx="105">
                  <c:v>43418</c:v>
                </c:pt>
                <c:pt idx="106">
                  <c:v>43419</c:v>
                </c:pt>
                <c:pt idx="107">
                  <c:v>43420</c:v>
                </c:pt>
                <c:pt idx="108">
                  <c:v>43421</c:v>
                </c:pt>
                <c:pt idx="109">
                  <c:v>43422</c:v>
                </c:pt>
                <c:pt idx="110">
                  <c:v>43423</c:v>
                </c:pt>
                <c:pt idx="111">
                  <c:v>43424</c:v>
                </c:pt>
                <c:pt idx="112">
                  <c:v>43425</c:v>
                </c:pt>
                <c:pt idx="113">
                  <c:v>43426</c:v>
                </c:pt>
                <c:pt idx="114">
                  <c:v>43427</c:v>
                </c:pt>
                <c:pt idx="115">
                  <c:v>43428</c:v>
                </c:pt>
                <c:pt idx="116">
                  <c:v>43429</c:v>
                </c:pt>
                <c:pt idx="117">
                  <c:v>43430</c:v>
                </c:pt>
                <c:pt idx="118">
                  <c:v>43431</c:v>
                </c:pt>
                <c:pt idx="119">
                  <c:v>43432</c:v>
                </c:pt>
                <c:pt idx="120">
                  <c:v>43433</c:v>
                </c:pt>
                <c:pt idx="121">
                  <c:v>43434</c:v>
                </c:pt>
                <c:pt idx="122">
                  <c:v>43435</c:v>
                </c:pt>
                <c:pt idx="123">
                  <c:v>43436</c:v>
                </c:pt>
                <c:pt idx="124">
                  <c:v>43437</c:v>
                </c:pt>
                <c:pt idx="125">
                  <c:v>43438</c:v>
                </c:pt>
                <c:pt idx="126">
                  <c:v>43439</c:v>
                </c:pt>
                <c:pt idx="127">
                  <c:v>43440</c:v>
                </c:pt>
                <c:pt idx="128">
                  <c:v>43441</c:v>
                </c:pt>
                <c:pt idx="129">
                  <c:v>43442</c:v>
                </c:pt>
                <c:pt idx="130">
                  <c:v>43443</c:v>
                </c:pt>
                <c:pt idx="131">
                  <c:v>43444</c:v>
                </c:pt>
                <c:pt idx="132">
                  <c:v>43445</c:v>
                </c:pt>
                <c:pt idx="133">
                  <c:v>43446</c:v>
                </c:pt>
                <c:pt idx="134">
                  <c:v>43447</c:v>
                </c:pt>
                <c:pt idx="135">
                  <c:v>43448</c:v>
                </c:pt>
                <c:pt idx="136">
                  <c:v>43449</c:v>
                </c:pt>
                <c:pt idx="137">
                  <c:v>43450</c:v>
                </c:pt>
                <c:pt idx="138">
                  <c:v>43451</c:v>
                </c:pt>
                <c:pt idx="139">
                  <c:v>43452</c:v>
                </c:pt>
                <c:pt idx="140">
                  <c:v>43453</c:v>
                </c:pt>
                <c:pt idx="141">
                  <c:v>43454</c:v>
                </c:pt>
                <c:pt idx="142">
                  <c:v>43455</c:v>
                </c:pt>
                <c:pt idx="143">
                  <c:v>43456</c:v>
                </c:pt>
                <c:pt idx="144">
                  <c:v>43457</c:v>
                </c:pt>
                <c:pt idx="145">
                  <c:v>43458</c:v>
                </c:pt>
                <c:pt idx="146">
                  <c:v>43459</c:v>
                </c:pt>
                <c:pt idx="147">
                  <c:v>43460</c:v>
                </c:pt>
                <c:pt idx="148">
                  <c:v>43461</c:v>
                </c:pt>
                <c:pt idx="149">
                  <c:v>43462</c:v>
                </c:pt>
                <c:pt idx="150">
                  <c:v>43463</c:v>
                </c:pt>
                <c:pt idx="151">
                  <c:v>43464</c:v>
                </c:pt>
                <c:pt idx="152">
                  <c:v>43465</c:v>
                </c:pt>
                <c:pt idx="153">
                  <c:v>43466</c:v>
                </c:pt>
                <c:pt idx="154">
                  <c:v>43467</c:v>
                </c:pt>
                <c:pt idx="155">
                  <c:v>43468</c:v>
                </c:pt>
                <c:pt idx="156">
                  <c:v>43469</c:v>
                </c:pt>
                <c:pt idx="157">
                  <c:v>43470</c:v>
                </c:pt>
                <c:pt idx="158">
                  <c:v>43471</c:v>
                </c:pt>
                <c:pt idx="159">
                  <c:v>43472</c:v>
                </c:pt>
                <c:pt idx="160">
                  <c:v>43473</c:v>
                </c:pt>
                <c:pt idx="161">
                  <c:v>43474</c:v>
                </c:pt>
                <c:pt idx="162">
                  <c:v>43475</c:v>
                </c:pt>
                <c:pt idx="163">
                  <c:v>43476</c:v>
                </c:pt>
                <c:pt idx="164">
                  <c:v>43477</c:v>
                </c:pt>
                <c:pt idx="165">
                  <c:v>43478</c:v>
                </c:pt>
                <c:pt idx="166">
                  <c:v>43479</c:v>
                </c:pt>
                <c:pt idx="167">
                  <c:v>43480</c:v>
                </c:pt>
                <c:pt idx="168">
                  <c:v>43481</c:v>
                </c:pt>
                <c:pt idx="169">
                  <c:v>43482</c:v>
                </c:pt>
                <c:pt idx="170">
                  <c:v>43483</c:v>
                </c:pt>
                <c:pt idx="171">
                  <c:v>43484</c:v>
                </c:pt>
                <c:pt idx="172">
                  <c:v>43485</c:v>
                </c:pt>
                <c:pt idx="173">
                  <c:v>43486</c:v>
                </c:pt>
                <c:pt idx="174">
                  <c:v>43487</c:v>
                </c:pt>
                <c:pt idx="175">
                  <c:v>43488</c:v>
                </c:pt>
                <c:pt idx="176">
                  <c:v>43489</c:v>
                </c:pt>
                <c:pt idx="177">
                  <c:v>43490</c:v>
                </c:pt>
                <c:pt idx="178">
                  <c:v>43491</c:v>
                </c:pt>
                <c:pt idx="179">
                  <c:v>43492</c:v>
                </c:pt>
                <c:pt idx="180">
                  <c:v>43493</c:v>
                </c:pt>
                <c:pt idx="181">
                  <c:v>43494</c:v>
                </c:pt>
                <c:pt idx="182">
                  <c:v>43495</c:v>
                </c:pt>
                <c:pt idx="183">
                  <c:v>43496</c:v>
                </c:pt>
                <c:pt idx="184">
                  <c:v>43497</c:v>
                </c:pt>
                <c:pt idx="185">
                  <c:v>43498</c:v>
                </c:pt>
                <c:pt idx="186">
                  <c:v>43499</c:v>
                </c:pt>
                <c:pt idx="187">
                  <c:v>43500</c:v>
                </c:pt>
                <c:pt idx="188">
                  <c:v>43501</c:v>
                </c:pt>
                <c:pt idx="189">
                  <c:v>43502</c:v>
                </c:pt>
                <c:pt idx="190">
                  <c:v>43503</c:v>
                </c:pt>
                <c:pt idx="191">
                  <c:v>43504</c:v>
                </c:pt>
                <c:pt idx="192">
                  <c:v>43505</c:v>
                </c:pt>
                <c:pt idx="193">
                  <c:v>43506</c:v>
                </c:pt>
                <c:pt idx="194">
                  <c:v>43507</c:v>
                </c:pt>
                <c:pt idx="195">
                  <c:v>43508</c:v>
                </c:pt>
                <c:pt idx="196">
                  <c:v>43509</c:v>
                </c:pt>
                <c:pt idx="197">
                  <c:v>43510</c:v>
                </c:pt>
                <c:pt idx="198">
                  <c:v>43511</c:v>
                </c:pt>
                <c:pt idx="199">
                  <c:v>43512</c:v>
                </c:pt>
                <c:pt idx="200">
                  <c:v>43513</c:v>
                </c:pt>
                <c:pt idx="201">
                  <c:v>43514</c:v>
                </c:pt>
                <c:pt idx="202">
                  <c:v>43515</c:v>
                </c:pt>
                <c:pt idx="203">
                  <c:v>43516</c:v>
                </c:pt>
                <c:pt idx="204">
                  <c:v>43517</c:v>
                </c:pt>
                <c:pt idx="205">
                  <c:v>43518</c:v>
                </c:pt>
                <c:pt idx="206">
                  <c:v>43519</c:v>
                </c:pt>
                <c:pt idx="207">
                  <c:v>43520</c:v>
                </c:pt>
                <c:pt idx="208">
                  <c:v>43521</c:v>
                </c:pt>
                <c:pt idx="209">
                  <c:v>43522</c:v>
                </c:pt>
                <c:pt idx="210">
                  <c:v>43523</c:v>
                </c:pt>
                <c:pt idx="211">
                  <c:v>43524</c:v>
                </c:pt>
                <c:pt idx="212">
                  <c:v>43525</c:v>
                </c:pt>
                <c:pt idx="213">
                  <c:v>43526</c:v>
                </c:pt>
                <c:pt idx="214">
                  <c:v>43527</c:v>
                </c:pt>
                <c:pt idx="215">
                  <c:v>43528</c:v>
                </c:pt>
                <c:pt idx="216">
                  <c:v>43529</c:v>
                </c:pt>
                <c:pt idx="217">
                  <c:v>43530</c:v>
                </c:pt>
                <c:pt idx="218">
                  <c:v>43531</c:v>
                </c:pt>
                <c:pt idx="219">
                  <c:v>43532</c:v>
                </c:pt>
                <c:pt idx="220">
                  <c:v>43533</c:v>
                </c:pt>
                <c:pt idx="221">
                  <c:v>43534</c:v>
                </c:pt>
                <c:pt idx="222">
                  <c:v>43535</c:v>
                </c:pt>
                <c:pt idx="223">
                  <c:v>43536</c:v>
                </c:pt>
                <c:pt idx="224">
                  <c:v>43537</c:v>
                </c:pt>
                <c:pt idx="225">
                  <c:v>43538</c:v>
                </c:pt>
                <c:pt idx="226">
                  <c:v>43539</c:v>
                </c:pt>
                <c:pt idx="227">
                  <c:v>43540</c:v>
                </c:pt>
                <c:pt idx="228">
                  <c:v>43541</c:v>
                </c:pt>
                <c:pt idx="229">
                  <c:v>43542</c:v>
                </c:pt>
                <c:pt idx="230">
                  <c:v>43543</c:v>
                </c:pt>
                <c:pt idx="231">
                  <c:v>43544</c:v>
                </c:pt>
                <c:pt idx="232">
                  <c:v>43545</c:v>
                </c:pt>
                <c:pt idx="233">
                  <c:v>43546</c:v>
                </c:pt>
                <c:pt idx="234">
                  <c:v>43547</c:v>
                </c:pt>
                <c:pt idx="235">
                  <c:v>43548</c:v>
                </c:pt>
                <c:pt idx="236">
                  <c:v>43549</c:v>
                </c:pt>
                <c:pt idx="237">
                  <c:v>43550</c:v>
                </c:pt>
                <c:pt idx="238">
                  <c:v>43551</c:v>
                </c:pt>
                <c:pt idx="239">
                  <c:v>43552</c:v>
                </c:pt>
                <c:pt idx="240">
                  <c:v>43553</c:v>
                </c:pt>
                <c:pt idx="241">
                  <c:v>43554</c:v>
                </c:pt>
                <c:pt idx="242">
                  <c:v>43555</c:v>
                </c:pt>
                <c:pt idx="243">
                  <c:v>43556</c:v>
                </c:pt>
                <c:pt idx="244">
                  <c:v>43557</c:v>
                </c:pt>
                <c:pt idx="245">
                  <c:v>43558</c:v>
                </c:pt>
                <c:pt idx="246">
                  <c:v>43559</c:v>
                </c:pt>
                <c:pt idx="247">
                  <c:v>43560</c:v>
                </c:pt>
                <c:pt idx="248">
                  <c:v>43561</c:v>
                </c:pt>
                <c:pt idx="249">
                  <c:v>43562</c:v>
                </c:pt>
                <c:pt idx="250">
                  <c:v>43563</c:v>
                </c:pt>
                <c:pt idx="251">
                  <c:v>43564</c:v>
                </c:pt>
                <c:pt idx="252">
                  <c:v>43565</c:v>
                </c:pt>
                <c:pt idx="253">
                  <c:v>43566</c:v>
                </c:pt>
                <c:pt idx="254">
                  <c:v>43567</c:v>
                </c:pt>
                <c:pt idx="255">
                  <c:v>43568</c:v>
                </c:pt>
                <c:pt idx="256">
                  <c:v>43569</c:v>
                </c:pt>
                <c:pt idx="257">
                  <c:v>43570</c:v>
                </c:pt>
                <c:pt idx="258">
                  <c:v>43571</c:v>
                </c:pt>
                <c:pt idx="259">
                  <c:v>43572</c:v>
                </c:pt>
                <c:pt idx="260">
                  <c:v>43573</c:v>
                </c:pt>
                <c:pt idx="261">
                  <c:v>43574</c:v>
                </c:pt>
                <c:pt idx="262">
                  <c:v>43575</c:v>
                </c:pt>
                <c:pt idx="263">
                  <c:v>43576</c:v>
                </c:pt>
                <c:pt idx="264">
                  <c:v>43577</c:v>
                </c:pt>
                <c:pt idx="265">
                  <c:v>43578</c:v>
                </c:pt>
                <c:pt idx="266">
                  <c:v>43579</c:v>
                </c:pt>
                <c:pt idx="267">
                  <c:v>43580</c:v>
                </c:pt>
                <c:pt idx="268">
                  <c:v>43581</c:v>
                </c:pt>
                <c:pt idx="269">
                  <c:v>43582</c:v>
                </c:pt>
                <c:pt idx="270">
                  <c:v>43583</c:v>
                </c:pt>
                <c:pt idx="271">
                  <c:v>43584</c:v>
                </c:pt>
                <c:pt idx="272">
                  <c:v>43585</c:v>
                </c:pt>
                <c:pt idx="273">
                  <c:v>43586</c:v>
                </c:pt>
                <c:pt idx="274">
                  <c:v>43587</c:v>
                </c:pt>
                <c:pt idx="275">
                  <c:v>43588</c:v>
                </c:pt>
                <c:pt idx="276">
                  <c:v>43589</c:v>
                </c:pt>
                <c:pt idx="277">
                  <c:v>43590</c:v>
                </c:pt>
                <c:pt idx="278">
                  <c:v>43591</c:v>
                </c:pt>
                <c:pt idx="279">
                  <c:v>43592</c:v>
                </c:pt>
                <c:pt idx="280">
                  <c:v>43593</c:v>
                </c:pt>
                <c:pt idx="281">
                  <c:v>43594</c:v>
                </c:pt>
                <c:pt idx="282">
                  <c:v>43595</c:v>
                </c:pt>
                <c:pt idx="283">
                  <c:v>43596</c:v>
                </c:pt>
                <c:pt idx="284">
                  <c:v>43597</c:v>
                </c:pt>
                <c:pt idx="285">
                  <c:v>43598</c:v>
                </c:pt>
                <c:pt idx="286">
                  <c:v>43599</c:v>
                </c:pt>
                <c:pt idx="287">
                  <c:v>43600</c:v>
                </c:pt>
                <c:pt idx="288">
                  <c:v>43601</c:v>
                </c:pt>
                <c:pt idx="289">
                  <c:v>43602</c:v>
                </c:pt>
                <c:pt idx="290">
                  <c:v>43603</c:v>
                </c:pt>
                <c:pt idx="291">
                  <c:v>43604</c:v>
                </c:pt>
                <c:pt idx="292">
                  <c:v>43605</c:v>
                </c:pt>
                <c:pt idx="293">
                  <c:v>43606</c:v>
                </c:pt>
                <c:pt idx="294">
                  <c:v>43607</c:v>
                </c:pt>
                <c:pt idx="295">
                  <c:v>43608</c:v>
                </c:pt>
                <c:pt idx="296">
                  <c:v>43609</c:v>
                </c:pt>
                <c:pt idx="297">
                  <c:v>43610</c:v>
                </c:pt>
                <c:pt idx="298">
                  <c:v>43611</c:v>
                </c:pt>
                <c:pt idx="299">
                  <c:v>43612</c:v>
                </c:pt>
                <c:pt idx="300">
                  <c:v>43613</c:v>
                </c:pt>
                <c:pt idx="301">
                  <c:v>43614</c:v>
                </c:pt>
                <c:pt idx="302">
                  <c:v>43615</c:v>
                </c:pt>
                <c:pt idx="303">
                  <c:v>43616</c:v>
                </c:pt>
                <c:pt idx="304">
                  <c:v>43617</c:v>
                </c:pt>
                <c:pt idx="305">
                  <c:v>43618</c:v>
                </c:pt>
                <c:pt idx="306">
                  <c:v>43619</c:v>
                </c:pt>
                <c:pt idx="307">
                  <c:v>43620</c:v>
                </c:pt>
                <c:pt idx="308">
                  <c:v>43621</c:v>
                </c:pt>
                <c:pt idx="309">
                  <c:v>43622</c:v>
                </c:pt>
                <c:pt idx="310">
                  <c:v>43623</c:v>
                </c:pt>
                <c:pt idx="311">
                  <c:v>43624</c:v>
                </c:pt>
                <c:pt idx="312">
                  <c:v>43625</c:v>
                </c:pt>
                <c:pt idx="313">
                  <c:v>43626</c:v>
                </c:pt>
                <c:pt idx="314">
                  <c:v>43627</c:v>
                </c:pt>
                <c:pt idx="315">
                  <c:v>43628</c:v>
                </c:pt>
                <c:pt idx="316">
                  <c:v>43629</c:v>
                </c:pt>
                <c:pt idx="317">
                  <c:v>43630</c:v>
                </c:pt>
                <c:pt idx="318">
                  <c:v>43631</c:v>
                </c:pt>
                <c:pt idx="319">
                  <c:v>43632</c:v>
                </c:pt>
                <c:pt idx="320">
                  <c:v>43633</c:v>
                </c:pt>
                <c:pt idx="321">
                  <c:v>43634</c:v>
                </c:pt>
                <c:pt idx="322">
                  <c:v>43635</c:v>
                </c:pt>
                <c:pt idx="323">
                  <c:v>43636</c:v>
                </c:pt>
                <c:pt idx="324">
                  <c:v>43637</c:v>
                </c:pt>
                <c:pt idx="325">
                  <c:v>43638</c:v>
                </c:pt>
                <c:pt idx="326">
                  <c:v>43639</c:v>
                </c:pt>
                <c:pt idx="327">
                  <c:v>43640</c:v>
                </c:pt>
                <c:pt idx="328">
                  <c:v>43641</c:v>
                </c:pt>
                <c:pt idx="329">
                  <c:v>43642</c:v>
                </c:pt>
                <c:pt idx="330">
                  <c:v>43643</c:v>
                </c:pt>
                <c:pt idx="331">
                  <c:v>43644</c:v>
                </c:pt>
                <c:pt idx="332">
                  <c:v>43645</c:v>
                </c:pt>
                <c:pt idx="333">
                  <c:v>43646</c:v>
                </c:pt>
                <c:pt idx="334">
                  <c:v>43647</c:v>
                </c:pt>
                <c:pt idx="335">
                  <c:v>43648</c:v>
                </c:pt>
                <c:pt idx="336">
                  <c:v>43649</c:v>
                </c:pt>
                <c:pt idx="337">
                  <c:v>43650</c:v>
                </c:pt>
                <c:pt idx="338">
                  <c:v>43651</c:v>
                </c:pt>
                <c:pt idx="339">
                  <c:v>43652</c:v>
                </c:pt>
                <c:pt idx="340">
                  <c:v>43653</c:v>
                </c:pt>
                <c:pt idx="341">
                  <c:v>43654</c:v>
                </c:pt>
                <c:pt idx="342">
                  <c:v>43655</c:v>
                </c:pt>
                <c:pt idx="343">
                  <c:v>43656</c:v>
                </c:pt>
                <c:pt idx="344">
                  <c:v>43657</c:v>
                </c:pt>
                <c:pt idx="345">
                  <c:v>43658</c:v>
                </c:pt>
                <c:pt idx="346">
                  <c:v>43659</c:v>
                </c:pt>
                <c:pt idx="347">
                  <c:v>43660</c:v>
                </c:pt>
                <c:pt idx="348">
                  <c:v>43661</c:v>
                </c:pt>
                <c:pt idx="349">
                  <c:v>43662</c:v>
                </c:pt>
                <c:pt idx="350">
                  <c:v>43663</c:v>
                </c:pt>
                <c:pt idx="351">
                  <c:v>43664</c:v>
                </c:pt>
                <c:pt idx="352">
                  <c:v>43665</c:v>
                </c:pt>
                <c:pt idx="353">
                  <c:v>43666</c:v>
                </c:pt>
                <c:pt idx="354">
                  <c:v>43667</c:v>
                </c:pt>
                <c:pt idx="355">
                  <c:v>43668</c:v>
                </c:pt>
                <c:pt idx="356">
                  <c:v>43669</c:v>
                </c:pt>
                <c:pt idx="357">
                  <c:v>43670</c:v>
                </c:pt>
                <c:pt idx="358">
                  <c:v>43671</c:v>
                </c:pt>
                <c:pt idx="359">
                  <c:v>43672</c:v>
                </c:pt>
                <c:pt idx="360">
                  <c:v>43673</c:v>
                </c:pt>
                <c:pt idx="361">
                  <c:v>43674</c:v>
                </c:pt>
                <c:pt idx="362">
                  <c:v>43675</c:v>
                </c:pt>
                <c:pt idx="363">
                  <c:v>43676</c:v>
                </c:pt>
                <c:pt idx="364">
                  <c:v>43677</c:v>
                </c:pt>
              </c:numCache>
            </c:numRef>
          </c:cat>
          <c:val>
            <c:numRef>
              <c:f>'Figure 4 (data)'!$E$12:$E$376</c:f>
              <c:numCache>
                <c:formatCode>General</c:formatCode>
                <c:ptCount val="365"/>
                <c:pt idx="3" formatCode="0.0">
                  <c:v>157.92804531412312</c:v>
                </c:pt>
                <c:pt idx="4" formatCode="0.0">
                  <c:v>159.16704291846634</c:v>
                </c:pt>
                <c:pt idx="5" formatCode="0.0">
                  <c:v>160.4056382561715</c:v>
                </c:pt>
                <c:pt idx="6" formatCode="0.0">
                  <c:v>160.25083566575492</c:v>
                </c:pt>
                <c:pt idx="7" formatCode="0.0">
                  <c:v>164.42835477550395</c:v>
                </c:pt>
                <c:pt idx="8" formatCode="0.0">
                  <c:v>165.81988605601379</c:v>
                </c:pt>
                <c:pt idx="9" formatCode="0.0">
                  <c:v>165.20148692588893</c:v>
                </c:pt>
                <c:pt idx="10" formatCode="0.0">
                  <c:v>164.7376254634309</c:v>
                </c:pt>
                <c:pt idx="11" formatCode="0.0">
                  <c:v>164.7376254634309</c:v>
                </c:pt>
                <c:pt idx="12" formatCode="0.0">
                  <c:v>162.72693763514818</c:v>
                </c:pt>
                <c:pt idx="13" formatCode="0.0">
                  <c:v>159.01219032071782</c:v>
                </c:pt>
                <c:pt idx="14" formatCode="0.0">
                  <c:v>159.32188923093463</c:v>
                </c:pt>
                <c:pt idx="15" formatCode="0.0">
                  <c:v>158.39271687862106</c:v>
                </c:pt>
                <c:pt idx="16" formatCode="0.0">
                  <c:v>153.89846239403897</c:v>
                </c:pt>
                <c:pt idx="17" formatCode="0.0">
                  <c:v>152.3474383319431</c:v>
                </c:pt>
                <c:pt idx="18" formatCode="0.0">
                  <c:v>153.12303400596858</c:v>
                </c:pt>
                <c:pt idx="19" formatCode="0.0">
                  <c:v>152.96792829794836</c:v>
                </c:pt>
                <c:pt idx="20" formatCode="0.0">
                  <c:v>155.60382268555475</c:v>
                </c:pt>
                <c:pt idx="21" formatCode="0.0">
                  <c:v>153.58831102554794</c:v>
                </c:pt>
                <c:pt idx="22" formatCode="0.0">
                  <c:v>155.75881610992286</c:v>
                </c:pt>
                <c:pt idx="23" formatCode="0.0">
                  <c:v>160.25083566575492</c:v>
                </c:pt>
                <c:pt idx="24" formatCode="0.0">
                  <c:v>160.71522482554812</c:v>
                </c:pt>
                <c:pt idx="25" formatCode="0.0">
                  <c:v>158.23783270551766</c:v>
                </c:pt>
                <c:pt idx="26" formatCode="0.0">
                  <c:v>157.77314207569961</c:v>
                </c:pt>
                <c:pt idx="27" formatCode="0.0">
                  <c:v>156.99853005126832</c:v>
                </c:pt>
                <c:pt idx="28" formatCode="0.0">
                  <c:v>156.99853005126832</c:v>
                </c:pt>
                <c:pt idx="29" formatCode="0.0">
                  <c:v>156.06878344171298</c:v>
                </c:pt>
                <c:pt idx="30" formatCode="0.0">
                  <c:v>155.13880325259166</c:v>
                </c:pt>
                <c:pt idx="31" formatCode="0.0">
                  <c:v>154.67372485806067</c:v>
                </c:pt>
                <c:pt idx="32" formatCode="0.0">
                  <c:v>159.47672926799225</c:v>
                </c:pt>
                <c:pt idx="33" formatCode="0.0">
                  <c:v>162.88164205893582</c:v>
                </c:pt>
                <c:pt idx="34" formatCode="0.0">
                  <c:v>163.19103274975049</c:v>
                </c:pt>
                <c:pt idx="35" formatCode="0.0">
                  <c:v>163.50039929326931</c:v>
                </c:pt>
                <c:pt idx="36" formatCode="0.0">
                  <c:v>165.81988605601379</c:v>
                </c:pt>
                <c:pt idx="37" formatCode="0.0">
                  <c:v>169.68277010824536</c:v>
                </c:pt>
                <c:pt idx="38" formatCode="0.0">
                  <c:v>175.39337281988139</c:v>
                </c:pt>
                <c:pt idx="39" formatCode="0.0">
                  <c:v>172.61618522039191</c:v>
                </c:pt>
                <c:pt idx="40" formatCode="0.0">
                  <c:v>167.3654732955215</c:v>
                </c:pt>
                <c:pt idx="41" formatCode="0.0">
                  <c:v>166.90185837352226</c:v>
                </c:pt>
                <c:pt idx="42" formatCode="0.0">
                  <c:v>168.7560060222421</c:v>
                </c:pt>
                <c:pt idx="43" formatCode="0.0">
                  <c:v>166.59275266501245</c:v>
                </c:pt>
                <c:pt idx="44" formatCode="0.0">
                  <c:v>166.43819105647873</c:v>
                </c:pt>
                <c:pt idx="45" formatCode="0.0">
                  <c:v>162.41751058431589</c:v>
                </c:pt>
                <c:pt idx="46" formatCode="0.0">
                  <c:v>161.95332435972028</c:v>
                </c:pt>
                <c:pt idx="47" formatCode="0.0">
                  <c:v>165.81988605601379</c:v>
                </c:pt>
                <c:pt idx="48" formatCode="0.0">
                  <c:v>167.52</c:v>
                </c:pt>
                <c:pt idx="49" formatCode="0.0">
                  <c:v>165.81988605601379</c:v>
                </c:pt>
                <c:pt idx="50" formatCode="0.0">
                  <c:v>167.82903605644154</c:v>
                </c:pt>
                <c:pt idx="51" formatCode="0.0">
                  <c:v>167.21094079538184</c:v>
                </c:pt>
                <c:pt idx="52" formatCode="0.0">
                  <c:v>169.2194136864442</c:v>
                </c:pt>
                <c:pt idx="53" formatCode="0.0">
                  <c:v>168.29254688851145</c:v>
                </c:pt>
                <c:pt idx="54" formatCode="0.0">
                  <c:v>169.2194136864442</c:v>
                </c:pt>
                <c:pt idx="55" formatCode="0.0">
                  <c:v>169.68277010824536</c:v>
                </c:pt>
                <c:pt idx="56" formatCode="0.0">
                  <c:v>168.91048095122866</c:v>
                </c:pt>
                <c:pt idx="57" formatCode="0.0">
                  <c:v>169.06495016982532</c:v>
                </c:pt>
                <c:pt idx="58" formatCode="0.0">
                  <c:v>167.3654732955215</c:v>
                </c:pt>
                <c:pt idx="59" formatCode="0.0">
                  <c:v>167.21094079538184</c:v>
                </c:pt>
                <c:pt idx="60" formatCode="0.0">
                  <c:v>170.30049934969549</c:v>
                </c:pt>
                <c:pt idx="61" formatCode="0.0">
                  <c:v>171.53568785605731</c:v>
                </c:pt>
                <c:pt idx="62" formatCode="0.0">
                  <c:v>171.38130887352168</c:v>
                </c:pt>
                <c:pt idx="63" formatCode="0.0">
                  <c:v>174.7763720743668</c:v>
                </c:pt>
                <c:pt idx="64" formatCode="0.0">
                  <c:v>172.77051986667459</c:v>
                </c:pt>
                <c:pt idx="65" formatCode="0.0">
                  <c:v>176.16450289163839</c:v>
                </c:pt>
                <c:pt idx="66" formatCode="0.0">
                  <c:v>175.85606692446157</c:v>
                </c:pt>
                <c:pt idx="67" formatCode="0.0">
                  <c:v>176.78131085119193</c:v>
                </c:pt>
                <c:pt idx="68" formatCode="0.0">
                  <c:v>176.16450289163839</c:v>
                </c:pt>
                <c:pt idx="69" formatCode="0.0">
                  <c:v>179.09358841145078</c:v>
                </c:pt>
                <c:pt idx="70" formatCode="0.0">
                  <c:v>176.93549955670082</c:v>
                </c:pt>
                <c:pt idx="71" formatCode="0.0">
                  <c:v>176.78131085119193</c:v>
                </c:pt>
                <c:pt idx="72" formatCode="0.0">
                  <c:v>173.38780346968659</c:v>
                </c:pt>
                <c:pt idx="73" formatCode="0.0">
                  <c:v>172.92484900683806</c:v>
                </c:pt>
                <c:pt idx="74" formatCode="0.0">
                  <c:v>171.07253416563938</c:v>
                </c:pt>
                <c:pt idx="75" formatCode="0.0">
                  <c:v>169.06495016982532</c:v>
                </c:pt>
                <c:pt idx="76" formatCode="0.0">
                  <c:v>163.50039929326931</c:v>
                </c:pt>
                <c:pt idx="77" formatCode="0.0">
                  <c:v>163.03634042737812</c:v>
                </c:pt>
                <c:pt idx="78" formatCode="0.0">
                  <c:v>164.27371049059431</c:v>
                </c:pt>
                <c:pt idx="79" formatCode="0.0">
                  <c:v>166.12905028709321</c:v>
                </c:pt>
                <c:pt idx="80" formatCode="0.0">
                  <c:v>166.28362360009697</c:v>
                </c:pt>
                <c:pt idx="81" formatCode="0.0">
                  <c:v>165.20148692588893</c:v>
                </c:pt>
                <c:pt idx="82" formatCode="0.0">
                  <c:v>169.991646032853</c:v>
                </c:pt>
                <c:pt idx="83" formatCode="0.0">
                  <c:v>173.85070866133296</c:v>
                </c:pt>
                <c:pt idx="84" formatCode="0.0">
                  <c:v>176.93549955670082</c:v>
                </c:pt>
                <c:pt idx="85" formatCode="0.0">
                  <c:v>177.70636374995021</c:v>
                </c:pt>
                <c:pt idx="86" formatCode="0.0">
                  <c:v>178.01467254248251</c:v>
                </c:pt>
                <c:pt idx="87" formatCode="0.0">
                  <c:v>181.8667801698455</c:v>
                </c:pt>
                <c:pt idx="88" formatCode="0.0">
                  <c:v>184.63832926941942</c:v>
                </c:pt>
                <c:pt idx="89" formatCode="0.0">
                  <c:v>182.94479780477477</c:v>
                </c:pt>
                <c:pt idx="90" formatCode="0.0">
                  <c:v>180.78851412573255</c:v>
                </c:pt>
                <c:pt idx="91" formatCode="0.0">
                  <c:v>182.636817976354</c:v>
                </c:pt>
                <c:pt idx="92" formatCode="0.0">
                  <c:v>184.1765167978339</c:v>
                </c:pt>
                <c:pt idx="93" formatCode="0.0">
                  <c:v>186.79286823259565</c:v>
                </c:pt>
                <c:pt idx="94" formatCode="0.0">
                  <c:v>185.25400999468741</c:v>
                </c:pt>
                <c:pt idx="95" formatCode="0.0">
                  <c:v>183.40672990274143</c:v>
                </c:pt>
                <c:pt idx="96" formatCode="0.0">
                  <c:v>182.636817976354</c:v>
                </c:pt>
                <c:pt idx="97" formatCode="0.0">
                  <c:v>187.10058139808521</c:v>
                </c:pt>
                <c:pt idx="98" formatCode="0.0">
                  <c:v>186.63900436866575</c:v>
                </c:pt>
                <c:pt idx="99" formatCode="0.0">
                  <c:v>184.7922568557201</c:v>
                </c:pt>
                <c:pt idx="100" formatCode="0.0">
                  <c:v>184.48439673543376</c:v>
                </c:pt>
                <c:pt idx="101" formatCode="0.0">
                  <c:v>183.56069725726917</c:v>
                </c:pt>
                <c:pt idx="102" formatCode="0.0">
                  <c:v>183.71465961732025</c:v>
                </c:pt>
                <c:pt idx="103" formatCode="0.0">
                  <c:v>187.2544307124752</c:v>
                </c:pt>
                <c:pt idx="104" formatCode="0.0">
                  <c:v>183.86861698962423</c:v>
                </c:pt>
                <c:pt idx="105" formatCode="0.0">
                  <c:v>178.01467254248251</c:v>
                </c:pt>
                <c:pt idx="106" formatCode="0.0">
                  <c:v>177.55220146453766</c:v>
                </c:pt>
                <c:pt idx="107" formatCode="0.0">
                  <c:v>174.7763720743668</c:v>
                </c:pt>
                <c:pt idx="108" formatCode="0.0">
                  <c:v>174.15928485390526</c:v>
                </c:pt>
                <c:pt idx="109" formatCode="0.0">
                  <c:v>175.08488322579123</c:v>
                </c:pt>
                <c:pt idx="110" formatCode="0.0">
                  <c:v>169.83721090066197</c:v>
                </c:pt>
                <c:pt idx="111" formatCode="0.0">
                  <c:v>172.77051986667459</c:v>
                </c:pt>
                <c:pt idx="112" formatCode="0.0">
                  <c:v>175.85606692446157</c:v>
                </c:pt>
                <c:pt idx="113" formatCode="0.0">
                  <c:v>171.53568785605731</c:v>
                </c:pt>
                <c:pt idx="114" formatCode="0.0">
                  <c:v>170.60933012484517</c:v>
                </c:pt>
                <c:pt idx="115" formatCode="0.0">
                  <c:v>172.92484900683806</c:v>
                </c:pt>
                <c:pt idx="116" formatCode="0.0">
                  <c:v>173.85070866133296</c:v>
                </c:pt>
                <c:pt idx="117" formatCode="0.0">
                  <c:v>179.09358841145078</c:v>
                </c:pt>
                <c:pt idx="118" formatCode="0.0">
                  <c:v>181.09661562474176</c:v>
                </c:pt>
                <c:pt idx="119" formatCode="0.0">
                  <c:v>180.94256743085549</c:v>
                </c:pt>
                <c:pt idx="120" formatCode="0.0">
                  <c:v>188.94645532281237</c:v>
                </c:pt>
                <c:pt idx="121" formatCode="0.0">
                  <c:v>191.86768916464672</c:v>
                </c:pt>
                <c:pt idx="122" formatCode="0.0">
                  <c:v>187.56211483651543</c:v>
                </c:pt>
                <c:pt idx="123" formatCode="0.0">
                  <c:v>187.56211483651543</c:v>
                </c:pt>
                <c:pt idx="124" formatCode="0.0">
                  <c:v>182.636817976354</c:v>
                </c:pt>
                <c:pt idx="125" formatCode="0.0">
                  <c:v>182.79081040474077</c:v>
                </c:pt>
                <c:pt idx="126" formatCode="0.0">
                  <c:v>187.40827518982528</c:v>
                </c:pt>
                <c:pt idx="127" formatCode="0.0">
                  <c:v>185.86961197928105</c:v>
                </c:pt>
                <c:pt idx="128" formatCode="0.0">
                  <c:v>187.40827518982528</c:v>
                </c:pt>
                <c:pt idx="129" formatCode="0.0">
                  <c:v>192.17508906136726</c:v>
                </c:pt>
                <c:pt idx="130" formatCode="0.0">
                  <c:v>191.86768916464672</c:v>
                </c:pt>
                <c:pt idx="131" formatCode="0.0">
                  <c:v>194.32637134958054</c:v>
                </c:pt>
                <c:pt idx="132" formatCode="0.0">
                  <c:v>193.86545803051231</c:v>
                </c:pt>
                <c:pt idx="133" formatCode="0.0">
                  <c:v>190.33040962419204</c:v>
                </c:pt>
                <c:pt idx="134" formatCode="0.0">
                  <c:v>192.17508906136726</c:v>
                </c:pt>
                <c:pt idx="135" formatCode="0.0">
                  <c:v>193.09717759050818</c:v>
                </c:pt>
                <c:pt idx="136" formatCode="0.0">
                  <c:v>191.56027066164302</c:v>
                </c:pt>
                <c:pt idx="137" formatCode="0.0">
                  <c:v>193.55815961990825</c:v>
                </c:pt>
                <c:pt idx="138" formatCode="0.0">
                  <c:v>196.32319041558054</c:v>
                </c:pt>
                <c:pt idx="139" formatCode="0.0">
                  <c:v>195.4016765189657</c:v>
                </c:pt>
                <c:pt idx="140" formatCode="0.0">
                  <c:v>199.39374450164678</c:v>
                </c:pt>
                <c:pt idx="141" formatCode="0.0">
                  <c:v>197.39808605613544</c:v>
                </c:pt>
                <c:pt idx="142" formatCode="0.0">
                  <c:v>196.9374432722758</c:v>
                </c:pt>
                <c:pt idx="143" formatCode="0.0">
                  <c:v>200.00764401613333</c:v>
                </c:pt>
                <c:pt idx="144" formatCode="0.0">
                  <c:v>204.30301004760906</c:v>
                </c:pt>
                <c:pt idx="145" formatCode="0.0">
                  <c:v>204.76303027884617</c:v>
                </c:pt>
                <c:pt idx="146" formatCode="0.0">
                  <c:v>210.58673353385106</c:v>
                </c:pt>
                <c:pt idx="147" formatCode="0.0">
                  <c:v>209.973989112232</c:v>
                </c:pt>
                <c:pt idx="148" formatCode="0.0">
                  <c:v>217.78175696669496</c:v>
                </c:pt>
                <c:pt idx="149" formatCode="0.0">
                  <c:v>215.79250251689123</c:v>
                </c:pt>
                <c:pt idx="150" formatCode="0.0">
                  <c:v>216.55767692128262</c:v>
                </c:pt>
                <c:pt idx="151" formatCode="0.0">
                  <c:v>216.55767692128262</c:v>
                </c:pt>
                <c:pt idx="152" formatCode="0.0">
                  <c:v>213.19018572965572</c:v>
                </c:pt>
                <c:pt idx="153" formatCode="0.0">
                  <c:v>207.8288744571353</c:v>
                </c:pt>
                <c:pt idx="154" formatCode="0.0">
                  <c:v>208.74830675130616</c:v>
                </c:pt>
                <c:pt idx="155" formatCode="0.0">
                  <c:v>205.06968947131219</c:v>
                </c:pt>
                <c:pt idx="156" formatCode="0.0">
                  <c:v>209.82079295527922</c:v>
                </c:pt>
                <c:pt idx="157" formatCode="0.0">
                  <c:v>208.74830675130616</c:v>
                </c:pt>
                <c:pt idx="158" formatCode="0.0">
                  <c:v>209.82079295527922</c:v>
                </c:pt>
                <c:pt idx="159" formatCode="0.0">
                  <c:v>215.4864058145919</c:v>
                </c:pt>
                <c:pt idx="160" formatCode="0.0">
                  <c:v>218.39370572735376</c:v>
                </c:pt>
                <c:pt idx="161" formatCode="0.0">
                  <c:v>216.25161868367579</c:v>
                </c:pt>
                <c:pt idx="162" formatCode="0.0">
                  <c:v>218.85262759436381</c:v>
                </c:pt>
                <c:pt idx="163" formatCode="0.0">
                  <c:v>215.63945609443374</c:v>
                </c:pt>
                <c:pt idx="164" formatCode="0.0">
                  <c:v>216.86371983387207</c:v>
                </c:pt>
                <c:pt idx="165" formatCode="0.0">
                  <c:v>216.25161868367579</c:v>
                </c:pt>
                <c:pt idx="166" formatCode="0.0">
                  <c:v>213.19018572965572</c:v>
                </c:pt>
                <c:pt idx="167" formatCode="0.0">
                  <c:v>207.8288744571353</c:v>
                </c:pt>
                <c:pt idx="168" formatCode="0.0">
                  <c:v>208.74830675130616</c:v>
                </c:pt>
                <c:pt idx="169" formatCode="0.0">
                  <c:v>202.46254922682576</c:v>
                </c:pt>
                <c:pt idx="170" formatCode="0.0">
                  <c:v>205.98956687358066</c:v>
                </c:pt>
                <c:pt idx="171" formatCode="0.0">
                  <c:v>196.4767603406261</c:v>
                </c:pt>
                <c:pt idx="172" formatCode="0.0">
                  <c:v>193.09717759050818</c:v>
                </c:pt>
                <c:pt idx="173" formatCode="0.0">
                  <c:v>190.94537764467987</c:v>
                </c:pt>
                <c:pt idx="174" formatCode="0.0">
                  <c:v>194.01910037063254</c:v>
                </c:pt>
                <c:pt idx="175" formatCode="0.0">
                  <c:v>196.01603711003349</c:v>
                </c:pt>
                <c:pt idx="176" formatCode="0.0">
                  <c:v>196.63032578801915</c:v>
                </c:pt>
                <c:pt idx="177" formatCode="0.0">
                  <c:v>195.09446914264581</c:v>
                </c:pt>
                <c:pt idx="178" formatCode="0.0">
                  <c:v>201.23523451249304</c:v>
                </c:pt>
                <c:pt idx="179" formatCode="0.0">
                  <c:v>198.47276393020525</c:v>
                </c:pt>
                <c:pt idx="180" formatCode="0.0">
                  <c:v>196.63032578801915</c:v>
                </c:pt>
                <c:pt idx="181" formatCode="0.0">
                  <c:v>199.24025870391239</c:v>
                </c:pt>
                <c:pt idx="182" formatCode="0.0">
                  <c:v>196.16961600726083</c:v>
                </c:pt>
                <c:pt idx="183" formatCode="0.0">
                  <c:v>196.9374432722758</c:v>
                </c:pt>
                <c:pt idx="184" formatCode="0.0">
                  <c:v>192.78983322683374</c:v>
                </c:pt>
                <c:pt idx="185" formatCode="0.0">
                  <c:v>195.24807509228444</c:v>
                </c:pt>
                <c:pt idx="186" formatCode="0.0">
                  <c:v>198.6262716743924</c:v>
                </c:pt>
                <c:pt idx="187" formatCode="0.0">
                  <c:v>201.5420889403911</c:v>
                </c:pt>
                <c:pt idx="188" formatCode="0.0">
                  <c:v>196.63032578801915</c:v>
                </c:pt>
                <c:pt idx="189" formatCode="0.0">
                  <c:v>197.70515901526383</c:v>
                </c:pt>
                <c:pt idx="190" formatCode="0.0">
                  <c:v>196.63032578801915</c:v>
                </c:pt>
                <c:pt idx="191" formatCode="0.0">
                  <c:v>200.46802294211756</c:v>
                </c:pt>
                <c:pt idx="192" formatCode="0.0">
                  <c:v>199.70070298341028</c:v>
                </c:pt>
                <c:pt idx="193" formatCode="0.0">
                  <c:v>198.6262716743924</c:v>
                </c:pt>
                <c:pt idx="194" formatCode="0.0">
                  <c:v>197.85868884241529</c:v>
                </c:pt>
                <c:pt idx="195" formatCode="0.0">
                  <c:v>198.31925178039131</c:v>
                </c:pt>
                <c:pt idx="196" formatCode="0.0">
                  <c:v>202.92272169207382</c:v>
                </c:pt>
                <c:pt idx="197" formatCode="0.0">
                  <c:v>202.30914987750344</c:v>
                </c:pt>
                <c:pt idx="198" formatCode="0.0">
                  <c:v>199.85417567821492</c:v>
                </c:pt>
                <c:pt idx="199" formatCode="0.0">
                  <c:v>198.93327396771673</c:v>
                </c:pt>
                <c:pt idx="200" formatCode="0.0">
                  <c:v>197.39808605613544</c:v>
                </c:pt>
                <c:pt idx="201" formatCode="0.0">
                  <c:v>201.08180083761849</c:v>
                </c:pt>
                <c:pt idx="202" formatCode="0.0">
                  <c:v>200.77492053965261</c:v>
                </c:pt>
                <c:pt idx="203" formatCode="0.0">
                  <c:v>192.32878204730736</c:v>
                </c:pt>
                <c:pt idx="204" formatCode="0.0">
                  <c:v>192.02139143580197</c:v>
                </c:pt>
                <c:pt idx="205" formatCode="0.0">
                  <c:v>190.48415868214477</c:v>
                </c:pt>
                <c:pt idx="206" formatCode="0.0">
                  <c:v>189.10024701073678</c:v>
                </c:pt>
                <c:pt idx="207" formatCode="0.0">
                  <c:v>187.71594965891148</c:v>
                </c:pt>
                <c:pt idx="208" formatCode="0.0">
                  <c:v>182.94479780477477</c:v>
                </c:pt>
                <c:pt idx="209" formatCode="0.0">
                  <c:v>182.48282051279327</c:v>
                </c:pt>
                <c:pt idx="210" formatCode="0.0">
                  <c:v>185.5618208033041</c:v>
                </c:pt>
                <c:pt idx="211" formatCode="0.0">
                  <c:v>184.02256938089565</c:v>
                </c:pt>
                <c:pt idx="212" formatCode="0.0">
                  <c:v>183.71465961732025</c:v>
                </c:pt>
                <c:pt idx="213" formatCode="0.0">
                  <c:v>185.5618208033041</c:v>
                </c:pt>
                <c:pt idx="214" formatCode="0.0">
                  <c:v>188.79265886726358</c:v>
                </c:pt>
                <c:pt idx="215" formatCode="0.0">
                  <c:v>187.10058139808521</c:v>
                </c:pt>
                <c:pt idx="216" formatCode="0.0">
                  <c:v>191.56027066164302</c:v>
                </c:pt>
                <c:pt idx="217" formatCode="0.0">
                  <c:v>190.02289736599874</c:v>
                </c:pt>
                <c:pt idx="218" formatCode="0.0">
                  <c:v>187.56211483651543</c:v>
                </c:pt>
                <c:pt idx="219" formatCode="0.0">
                  <c:v>188.02360485621526</c:v>
                </c:pt>
                <c:pt idx="220" formatCode="0.0">
                  <c:v>185.5618208033041</c:v>
                </c:pt>
                <c:pt idx="221" formatCode="0.0">
                  <c:v>182.02079784262349</c:v>
                </c:pt>
                <c:pt idx="222" formatCode="0.0">
                  <c:v>186.02350022136298</c:v>
                </c:pt>
                <c:pt idx="223" formatCode="0.0">
                  <c:v>184.1765167978339</c:v>
                </c:pt>
                <c:pt idx="224" formatCode="0.0">
                  <c:v>181.250658714385</c:v>
                </c:pt>
                <c:pt idx="225" formatCode="0.0">
                  <c:v>182.32881800722194</c:v>
                </c:pt>
                <c:pt idx="226" formatCode="0.0">
                  <c:v>183.86861698962423</c:v>
                </c:pt>
                <c:pt idx="227" formatCode="0.0">
                  <c:v>184.94617950096071</c:v>
                </c:pt>
                <c:pt idx="228" formatCode="0.0">
                  <c:v>186.33126204625367</c:v>
                </c:pt>
                <c:pt idx="229" formatCode="0.0">
                  <c:v>180.6344557023632</c:v>
                </c:pt>
                <c:pt idx="230" formatCode="0.0">
                  <c:v>174.31356479299021</c:v>
                </c:pt>
                <c:pt idx="231" formatCode="0.0">
                  <c:v>179.24769840637134</c:v>
                </c:pt>
                <c:pt idx="232" formatCode="0.0">
                  <c:v>179.70999728440228</c:v>
                </c:pt>
                <c:pt idx="233" formatCode="0.0">
                  <c:v>179.55590283568293</c:v>
                </c:pt>
                <c:pt idx="234" formatCode="0.0">
                  <c:v>179.86408656535542</c:v>
                </c:pt>
                <c:pt idx="235" formatCode="0.0">
                  <c:v>177.08968296337193</c:v>
                </c:pt>
                <c:pt idx="236" formatCode="0.0">
                  <c:v>177.24386107863185</c:v>
                </c:pt>
                <c:pt idx="237" formatCode="0.0">
                  <c:v>178.47709639540005</c:v>
                </c:pt>
                <c:pt idx="238" formatCode="0.0">
                  <c:v>172.61618522039191</c:v>
                </c:pt>
                <c:pt idx="239" formatCode="0.0">
                  <c:v>168.7560060222421</c:v>
                </c:pt>
                <c:pt idx="240" formatCode="0.0">
                  <c:v>165.97447110867148</c:v>
                </c:pt>
                <c:pt idx="241" formatCode="0.0">
                  <c:v>163.03634042737812</c:v>
                </c:pt>
                <c:pt idx="242" formatCode="0.0">
                  <c:v>165.66529512028015</c:v>
                </c:pt>
                <c:pt idx="243" formatCode="0.0">
                  <c:v>165.35609556411345</c:v>
                </c:pt>
                <c:pt idx="244" formatCode="0.0">
                  <c:v>167.3654732955215</c:v>
                </c:pt>
                <c:pt idx="245" formatCode="0.0">
                  <c:v>169.83721090066197</c:v>
                </c:pt>
                <c:pt idx="246" formatCode="0.0">
                  <c:v>173.54211066435201</c:v>
                </c:pt>
                <c:pt idx="247" formatCode="0.0">
                  <c:v>176.62711683940137</c:v>
                </c:pt>
                <c:pt idx="248" formatCode="0.0">
                  <c:v>177.39803390988979</c:v>
                </c:pt>
                <c:pt idx="249" formatCode="0.0">
                  <c:v>174.93063034857209</c:v>
                </c:pt>
                <c:pt idx="250" formatCode="0.0">
                  <c:v>176.01028757993205</c:v>
                </c:pt>
                <c:pt idx="251" formatCode="0.0">
                  <c:v>173.07917264879916</c:v>
                </c:pt>
                <c:pt idx="252" formatCode="0.0">
                  <c:v>170.91813842405338</c:v>
                </c:pt>
                <c:pt idx="253" formatCode="0.0">
                  <c:v>169.991646032853</c:v>
                </c:pt>
                <c:pt idx="254" formatCode="0.0">
                  <c:v>164.7376254634309</c:v>
                </c:pt>
                <c:pt idx="255" formatCode="0.0">
                  <c:v>162.41751058431589</c:v>
                </c:pt>
                <c:pt idx="256" formatCode="0.0">
                  <c:v>162.88164205893582</c:v>
                </c:pt>
                <c:pt idx="257" formatCode="0.0">
                  <c:v>166.90185837352226</c:v>
                </c:pt>
                <c:pt idx="258" formatCode="0.0">
                  <c:v>170.91813842405338</c:v>
                </c:pt>
                <c:pt idx="259" formatCode="0.0">
                  <c:v>175.70184091767746</c:v>
                </c:pt>
                <c:pt idx="260" formatCode="0.0">
                  <c:v>178.47709639540005</c:v>
                </c:pt>
                <c:pt idx="261" formatCode="0.0">
                  <c:v>180.48039215372171</c:v>
                </c:pt>
                <c:pt idx="262" formatCode="0.0">
                  <c:v>183.09878018326177</c:v>
                </c:pt>
                <c:pt idx="263" formatCode="0.0">
                  <c:v>186.63900436866575</c:v>
                </c:pt>
                <c:pt idx="264" formatCode="0.0">
                  <c:v>182.17481045278791</c:v>
                </c:pt>
                <c:pt idx="265" formatCode="0.0">
                  <c:v>180.48039215372171</c:v>
                </c:pt>
                <c:pt idx="266" formatCode="0.0">
                  <c:v>178.32296034614208</c:v>
                </c:pt>
                <c:pt idx="267" formatCode="0.0">
                  <c:v>177.24386107863185</c:v>
                </c:pt>
                <c:pt idx="268" formatCode="0.0">
                  <c:v>180.78851412573255</c:v>
                </c:pt>
                <c:pt idx="269" formatCode="0.0">
                  <c:v>180.01817068566541</c:v>
                </c:pt>
                <c:pt idx="270" formatCode="0.0">
                  <c:v>176.78131085119193</c:v>
                </c:pt>
                <c:pt idx="271" formatCode="0.0">
                  <c:v>178.63122721931254</c:v>
                </c:pt>
                <c:pt idx="272" formatCode="0.0">
                  <c:v>178.01467254248251</c:v>
                </c:pt>
                <c:pt idx="273" formatCode="0.0">
                  <c:v>179.09358841145078</c:v>
                </c:pt>
                <c:pt idx="274" formatCode="0.0">
                  <c:v>174.7763720743668</c:v>
                </c:pt>
                <c:pt idx="275" formatCode="0.0">
                  <c:v>173.07917264879916</c:v>
                </c:pt>
                <c:pt idx="276" formatCode="0.0">
                  <c:v>175.39337281988139</c:v>
                </c:pt>
                <c:pt idx="277" formatCode="0.0">
                  <c:v>177.08968296337193</c:v>
                </c:pt>
                <c:pt idx="278" formatCode="0.0">
                  <c:v>178.47709639540005</c:v>
                </c:pt>
                <c:pt idx="279" formatCode="0.0">
                  <c:v>184.33045924712346</c:v>
                </c:pt>
                <c:pt idx="280" formatCode="0.0">
                  <c:v>182.02079784262349</c:v>
                </c:pt>
                <c:pt idx="281" formatCode="0.0">
                  <c:v>187.71594965891148</c:v>
                </c:pt>
                <c:pt idx="282" formatCode="0.0">
                  <c:v>189.25403393726484</c:v>
                </c:pt>
                <c:pt idx="283" formatCode="0.0">
                  <c:v>186.63900436866575</c:v>
                </c:pt>
                <c:pt idx="284" formatCode="0.0">
                  <c:v>183.86861698962423</c:v>
                </c:pt>
                <c:pt idx="285" formatCode="0.0">
                  <c:v>183.25275754699229</c:v>
                </c:pt>
                <c:pt idx="286" formatCode="0.0">
                  <c:v>181.55872960883767</c:v>
                </c:pt>
                <c:pt idx="287" formatCode="0.0">
                  <c:v>182.17481045278791</c:v>
                </c:pt>
                <c:pt idx="288" formatCode="0.0">
                  <c:v>180.17224965243886</c:v>
                </c:pt>
                <c:pt idx="289" formatCode="0.0">
                  <c:v>178.47709639540005</c:v>
                </c:pt>
                <c:pt idx="290" formatCode="0.0">
                  <c:v>175.70184091767746</c:v>
                </c:pt>
                <c:pt idx="291" formatCode="0.0">
                  <c:v>176.93549955670082</c:v>
                </c:pt>
                <c:pt idx="292" formatCode="0.0">
                  <c:v>175.39337281988139</c:v>
                </c:pt>
                <c:pt idx="293" formatCode="0.0">
                  <c:v>167.98354542558531</c:v>
                </c:pt>
                <c:pt idx="294" formatCode="0.0">
                  <c:v>168.44703899934748</c:v>
                </c:pt>
                <c:pt idx="295" formatCode="0.0">
                  <c:v>169.2194136864442</c:v>
                </c:pt>
                <c:pt idx="296" formatCode="0.0">
                  <c:v>166.43819105647873</c:v>
                </c:pt>
                <c:pt idx="297" formatCode="0.0">
                  <c:v>170.1460755131078</c:v>
                </c:pt>
                <c:pt idx="298" formatCode="0.0">
                  <c:v>166.90185837352226</c:v>
                </c:pt>
                <c:pt idx="299" formatCode="0.0">
                  <c:v>170.91813842405338</c:v>
                </c:pt>
                <c:pt idx="300" formatCode="0.0">
                  <c:v>173.85070866133296</c:v>
                </c:pt>
                <c:pt idx="301" formatCode="0.0">
                  <c:v>171.69006126844951</c:v>
                </c:pt>
                <c:pt idx="302" formatCode="0.0">
                  <c:v>169.37387150947666</c:v>
                </c:pt>
                <c:pt idx="303" formatCode="0.0">
                  <c:v>170.60933012484517</c:v>
                </c:pt>
                <c:pt idx="304" formatCode="0.0">
                  <c:v>167.3654732955215</c:v>
                </c:pt>
                <c:pt idx="305" formatCode="0.0">
                  <c:v>171.99879141506705</c:v>
                </c:pt>
                <c:pt idx="306" formatCode="0.0">
                  <c:v>164.42835477550395</c:v>
                </c:pt>
                <c:pt idx="307" formatCode="0.0">
                  <c:v>164.58299309676858</c:v>
                </c:pt>
                <c:pt idx="308" formatCode="0.0">
                  <c:v>162.88164205893582</c:v>
                </c:pt>
                <c:pt idx="309" formatCode="0.0">
                  <c:v>165.35609556411345</c:v>
                </c:pt>
                <c:pt idx="310" formatCode="0.0">
                  <c:v>165.81988605601379</c:v>
                </c:pt>
                <c:pt idx="311" formatCode="0.0">
                  <c:v>165.20148692588893</c:v>
                </c:pt>
                <c:pt idx="312" formatCode="0.0">
                  <c:v>160.56043463954731</c:v>
                </c:pt>
                <c:pt idx="313" formatCode="0.0">
                  <c:v>163.65507353284875</c:v>
                </c:pt>
                <c:pt idx="314" formatCode="0.0">
                  <c:v>167.3654732955215</c:v>
                </c:pt>
                <c:pt idx="315" formatCode="0.0">
                  <c:v>171.53568785605731</c:v>
                </c:pt>
                <c:pt idx="316" formatCode="0.0">
                  <c:v>170.91813842405338</c:v>
                </c:pt>
                <c:pt idx="317" formatCode="0.0">
                  <c:v>169.991646032853</c:v>
                </c:pt>
                <c:pt idx="318" formatCode="0.0">
                  <c:v>174.31356479299021</c:v>
                </c:pt>
                <c:pt idx="319" formatCode="0.0">
                  <c:v>178.16881906426605</c:v>
                </c:pt>
                <c:pt idx="320" formatCode="0.0">
                  <c:v>177.24386107863185</c:v>
                </c:pt>
                <c:pt idx="321" formatCode="0.0">
                  <c:v>176.4729175138678</c:v>
                </c:pt>
                <c:pt idx="322" formatCode="0.0">
                  <c:v>176.93549955670082</c:v>
                </c:pt>
                <c:pt idx="323" formatCode="0.0">
                  <c:v>177.39803390988979</c:v>
                </c:pt>
                <c:pt idx="324" formatCode="0.0">
                  <c:v>176.78131085119193</c:v>
                </c:pt>
                <c:pt idx="325" formatCode="0.0">
                  <c:v>174.00499947927514</c:v>
                </c:pt>
                <c:pt idx="326" formatCode="0.0">
                  <c:v>170.60933012484517</c:v>
                </c:pt>
                <c:pt idx="327" formatCode="0.0">
                  <c:v>173.69641239229324</c:v>
                </c:pt>
                <c:pt idx="328" formatCode="0.0">
                  <c:v>171.07253416563938</c:v>
                </c:pt>
                <c:pt idx="329" formatCode="0.0">
                  <c:v>170.60933012484517</c:v>
                </c:pt>
                <c:pt idx="330" formatCode="0.0">
                  <c:v>169.06495016982532</c:v>
                </c:pt>
                <c:pt idx="331" formatCode="0.0">
                  <c:v>165.35609556411345</c:v>
                </c:pt>
                <c:pt idx="332" formatCode="0.0">
                  <c:v>164.7376254634309</c:v>
                </c:pt>
                <c:pt idx="333" formatCode="0.0">
                  <c:v>169.06495016982532</c:v>
                </c:pt>
                <c:pt idx="334" formatCode="0.0">
                  <c:v>164.58299309676858</c:v>
                </c:pt>
                <c:pt idx="335" formatCode="0.0">
                  <c:v>164.7376254634309</c:v>
                </c:pt>
                <c:pt idx="336" formatCode="0.0">
                  <c:v>164.58299309676858</c:v>
                </c:pt>
                <c:pt idx="337" formatCode="0.0">
                  <c:v>164.27371049059431</c:v>
                </c:pt>
                <c:pt idx="338" formatCode="0.0">
                  <c:v>170.1460755131078</c:v>
                </c:pt>
                <c:pt idx="339" formatCode="0.0">
                  <c:v>172.46184506005432</c:v>
                </c:pt>
                <c:pt idx="340" formatCode="0.0">
                  <c:v>175.08488322579123</c:v>
                </c:pt>
                <c:pt idx="341" formatCode="0.0">
                  <c:v>179.09358841145078</c:v>
                </c:pt>
                <c:pt idx="342" formatCode="0.0">
                  <c:v>175.85606692446157</c:v>
                </c:pt>
                <c:pt idx="343" formatCode="0.0">
                  <c:v>172.15314816537548</c:v>
                </c:pt>
                <c:pt idx="344" formatCode="0.0">
                  <c:v>171.99879141506705</c:v>
                </c:pt>
                <c:pt idx="345" formatCode="0.0">
                  <c:v>172.15314816537548</c:v>
                </c:pt>
                <c:pt idx="346" formatCode="0.0">
                  <c:v>169.991646032853</c:v>
                </c:pt>
                <c:pt idx="347" formatCode="0.0">
                  <c:v>163.19103274975049</c:v>
                </c:pt>
                <c:pt idx="348" formatCode="0.0">
                  <c:v>161.48908313148036</c:v>
                </c:pt>
                <c:pt idx="349" formatCode="0.0">
                  <c:v>164.89225188451081</c:v>
                </c:pt>
                <c:pt idx="350" formatCode="0.0">
                  <c:v>167.67452091743968</c:v>
                </c:pt>
                <c:pt idx="351" formatCode="0.0">
                  <c:v>167.05640249093722</c:v>
                </c:pt>
                <c:pt idx="352" formatCode="0.0">
                  <c:v>168.91048095122866</c:v>
                </c:pt>
                <c:pt idx="353" formatCode="0.0">
                  <c:v>169.37387150947666</c:v>
                </c:pt>
                <c:pt idx="354" formatCode="0.0">
                  <c:v>171.38130887352168</c:v>
                </c:pt>
                <c:pt idx="355" formatCode="0.0">
                  <c:v>172.92484900683806</c:v>
                </c:pt>
                <c:pt idx="356" formatCode="0.0">
                  <c:v>173.69641239229324</c:v>
                </c:pt>
                <c:pt idx="357" formatCode="0.0">
                  <c:v>172.92484900683806</c:v>
                </c:pt>
                <c:pt idx="358" formatCode="0.0">
                  <c:v>172.46184506005432</c:v>
                </c:pt>
                <c:pt idx="359" formatCode="0.0">
                  <c:v>167.05640249093722</c:v>
                </c:pt>
                <c:pt idx="360" formatCode="0.0">
                  <c:v>165.51069829260823</c:v>
                </c:pt>
                <c:pt idx="361" formatCode="0.0">
                  <c:v>167.21094079538184</c:v>
                </c:pt>
              </c:numCache>
            </c:numRef>
          </c:val>
          <c:smooth val="0"/>
          <c:extLst>
            <c:ext xmlns:c16="http://schemas.microsoft.com/office/drawing/2014/chart" uri="{C3380CC4-5D6E-409C-BE32-E72D297353CC}">
              <c16:uniqueId val="{00000000-DD14-4473-830B-FBAF430D10DE}"/>
            </c:ext>
          </c:extLst>
        </c:ser>
        <c:ser>
          <c:idx val="4"/>
          <c:order val="4"/>
          <c:tx>
            <c:strRef>
              <c:f>'Figure 4 (data)'!$F$8</c:f>
              <c:strCache>
                <c:ptCount val="1"/>
                <c:pt idx="0">
                  <c:v>average for each 4-month period</c:v>
                </c:pt>
              </c:strCache>
            </c:strRef>
          </c:tx>
          <c:spPr>
            <a:ln w="19050" cap="rnd">
              <a:solidFill>
                <a:schemeClr val="tx1"/>
              </a:solidFill>
              <a:prstDash val="solid"/>
              <a:round/>
            </a:ln>
            <a:effectLst/>
          </c:spPr>
          <c:marker>
            <c:symbol val="none"/>
          </c:marker>
          <c:cat>
            <c:numRef>
              <c:f>'Figure 4 (data)'!$A$12:$A$376</c:f>
              <c:numCache>
                <c:formatCode>[$-809]d\ mmmm\ yyyy;@</c:formatCode>
                <c:ptCount val="365"/>
                <c:pt idx="0">
                  <c:v>43313</c:v>
                </c:pt>
                <c:pt idx="1">
                  <c:v>43314</c:v>
                </c:pt>
                <c:pt idx="2">
                  <c:v>43315</c:v>
                </c:pt>
                <c:pt idx="3">
                  <c:v>43316</c:v>
                </c:pt>
                <c:pt idx="4">
                  <c:v>43317</c:v>
                </c:pt>
                <c:pt idx="5">
                  <c:v>43318</c:v>
                </c:pt>
                <c:pt idx="6">
                  <c:v>43319</c:v>
                </c:pt>
                <c:pt idx="7">
                  <c:v>43320</c:v>
                </c:pt>
                <c:pt idx="8">
                  <c:v>43321</c:v>
                </c:pt>
                <c:pt idx="9">
                  <c:v>43322</c:v>
                </c:pt>
                <c:pt idx="10">
                  <c:v>43323</c:v>
                </c:pt>
                <c:pt idx="11">
                  <c:v>43324</c:v>
                </c:pt>
                <c:pt idx="12">
                  <c:v>43325</c:v>
                </c:pt>
                <c:pt idx="13">
                  <c:v>43326</c:v>
                </c:pt>
                <c:pt idx="14">
                  <c:v>43327</c:v>
                </c:pt>
                <c:pt idx="15">
                  <c:v>43328</c:v>
                </c:pt>
                <c:pt idx="16">
                  <c:v>43329</c:v>
                </c:pt>
                <c:pt idx="17">
                  <c:v>43330</c:v>
                </c:pt>
                <c:pt idx="18">
                  <c:v>43331</c:v>
                </c:pt>
                <c:pt idx="19">
                  <c:v>43332</c:v>
                </c:pt>
                <c:pt idx="20">
                  <c:v>43333</c:v>
                </c:pt>
                <c:pt idx="21">
                  <c:v>43334</c:v>
                </c:pt>
                <c:pt idx="22">
                  <c:v>43335</c:v>
                </c:pt>
                <c:pt idx="23">
                  <c:v>43336</c:v>
                </c:pt>
                <c:pt idx="24">
                  <c:v>43337</c:v>
                </c:pt>
                <c:pt idx="25">
                  <c:v>43338</c:v>
                </c:pt>
                <c:pt idx="26">
                  <c:v>43339</c:v>
                </c:pt>
                <c:pt idx="27">
                  <c:v>43340</c:v>
                </c:pt>
                <c:pt idx="28">
                  <c:v>43341</c:v>
                </c:pt>
                <c:pt idx="29">
                  <c:v>43342</c:v>
                </c:pt>
                <c:pt idx="30">
                  <c:v>43343</c:v>
                </c:pt>
                <c:pt idx="31">
                  <c:v>43344</c:v>
                </c:pt>
                <c:pt idx="32">
                  <c:v>43345</c:v>
                </c:pt>
                <c:pt idx="33">
                  <c:v>43346</c:v>
                </c:pt>
                <c:pt idx="34">
                  <c:v>43347</c:v>
                </c:pt>
                <c:pt idx="35">
                  <c:v>43348</c:v>
                </c:pt>
                <c:pt idx="36">
                  <c:v>43349</c:v>
                </c:pt>
                <c:pt idx="37">
                  <c:v>43350</c:v>
                </c:pt>
                <c:pt idx="38">
                  <c:v>43351</c:v>
                </c:pt>
                <c:pt idx="39">
                  <c:v>43352</c:v>
                </c:pt>
                <c:pt idx="40">
                  <c:v>43353</c:v>
                </c:pt>
                <c:pt idx="41">
                  <c:v>43354</c:v>
                </c:pt>
                <c:pt idx="42">
                  <c:v>43355</c:v>
                </c:pt>
                <c:pt idx="43">
                  <c:v>43356</c:v>
                </c:pt>
                <c:pt idx="44">
                  <c:v>43357</c:v>
                </c:pt>
                <c:pt idx="45">
                  <c:v>43358</c:v>
                </c:pt>
                <c:pt idx="46">
                  <c:v>43359</c:v>
                </c:pt>
                <c:pt idx="47">
                  <c:v>43360</c:v>
                </c:pt>
                <c:pt idx="48">
                  <c:v>43361</c:v>
                </c:pt>
                <c:pt idx="49">
                  <c:v>43362</c:v>
                </c:pt>
                <c:pt idx="50">
                  <c:v>43363</c:v>
                </c:pt>
                <c:pt idx="51">
                  <c:v>43364</c:v>
                </c:pt>
                <c:pt idx="52">
                  <c:v>43365</c:v>
                </c:pt>
                <c:pt idx="53">
                  <c:v>43366</c:v>
                </c:pt>
                <c:pt idx="54">
                  <c:v>43367</c:v>
                </c:pt>
                <c:pt idx="55">
                  <c:v>43368</c:v>
                </c:pt>
                <c:pt idx="56">
                  <c:v>43369</c:v>
                </c:pt>
                <c:pt idx="57">
                  <c:v>43370</c:v>
                </c:pt>
                <c:pt idx="58">
                  <c:v>43371</c:v>
                </c:pt>
                <c:pt idx="59">
                  <c:v>43372</c:v>
                </c:pt>
                <c:pt idx="60">
                  <c:v>43373</c:v>
                </c:pt>
                <c:pt idx="61">
                  <c:v>43374</c:v>
                </c:pt>
                <c:pt idx="62">
                  <c:v>43375</c:v>
                </c:pt>
                <c:pt idx="63">
                  <c:v>43376</c:v>
                </c:pt>
                <c:pt idx="64">
                  <c:v>43377</c:v>
                </c:pt>
                <c:pt idx="65">
                  <c:v>43378</c:v>
                </c:pt>
                <c:pt idx="66">
                  <c:v>43379</c:v>
                </c:pt>
                <c:pt idx="67">
                  <c:v>43380</c:v>
                </c:pt>
                <c:pt idx="68">
                  <c:v>43381</c:v>
                </c:pt>
                <c:pt idx="69">
                  <c:v>43382</c:v>
                </c:pt>
                <c:pt idx="70">
                  <c:v>43383</c:v>
                </c:pt>
                <c:pt idx="71">
                  <c:v>43384</c:v>
                </c:pt>
                <c:pt idx="72">
                  <c:v>43385</c:v>
                </c:pt>
                <c:pt idx="73">
                  <c:v>43386</c:v>
                </c:pt>
                <c:pt idx="74">
                  <c:v>43387</c:v>
                </c:pt>
                <c:pt idx="75">
                  <c:v>43388</c:v>
                </c:pt>
                <c:pt idx="76">
                  <c:v>43389</c:v>
                </c:pt>
                <c:pt idx="77">
                  <c:v>43390</c:v>
                </c:pt>
                <c:pt idx="78">
                  <c:v>43391</c:v>
                </c:pt>
                <c:pt idx="79">
                  <c:v>43392</c:v>
                </c:pt>
                <c:pt idx="80">
                  <c:v>43393</c:v>
                </c:pt>
                <c:pt idx="81">
                  <c:v>43394</c:v>
                </c:pt>
                <c:pt idx="82">
                  <c:v>43395</c:v>
                </c:pt>
                <c:pt idx="83">
                  <c:v>43396</c:v>
                </c:pt>
                <c:pt idx="84">
                  <c:v>43397</c:v>
                </c:pt>
                <c:pt idx="85">
                  <c:v>43398</c:v>
                </c:pt>
                <c:pt idx="86">
                  <c:v>43399</c:v>
                </c:pt>
                <c:pt idx="87">
                  <c:v>43400</c:v>
                </c:pt>
                <c:pt idx="88">
                  <c:v>43401</c:v>
                </c:pt>
                <c:pt idx="89">
                  <c:v>43402</c:v>
                </c:pt>
                <c:pt idx="90">
                  <c:v>43403</c:v>
                </c:pt>
                <c:pt idx="91">
                  <c:v>43404</c:v>
                </c:pt>
                <c:pt idx="92">
                  <c:v>43405</c:v>
                </c:pt>
                <c:pt idx="93">
                  <c:v>43406</c:v>
                </c:pt>
                <c:pt idx="94">
                  <c:v>43407</c:v>
                </c:pt>
                <c:pt idx="95">
                  <c:v>43408</c:v>
                </c:pt>
                <c:pt idx="96">
                  <c:v>43409</c:v>
                </c:pt>
                <c:pt idx="97">
                  <c:v>43410</c:v>
                </c:pt>
                <c:pt idx="98">
                  <c:v>43411</c:v>
                </c:pt>
                <c:pt idx="99">
                  <c:v>43412</c:v>
                </c:pt>
                <c:pt idx="100">
                  <c:v>43413</c:v>
                </c:pt>
                <c:pt idx="101">
                  <c:v>43414</c:v>
                </c:pt>
                <c:pt idx="102">
                  <c:v>43415</c:v>
                </c:pt>
                <c:pt idx="103">
                  <c:v>43416</c:v>
                </c:pt>
                <c:pt idx="104">
                  <c:v>43417</c:v>
                </c:pt>
                <c:pt idx="105">
                  <c:v>43418</c:v>
                </c:pt>
                <c:pt idx="106">
                  <c:v>43419</c:v>
                </c:pt>
                <c:pt idx="107">
                  <c:v>43420</c:v>
                </c:pt>
                <c:pt idx="108">
                  <c:v>43421</c:v>
                </c:pt>
                <c:pt idx="109">
                  <c:v>43422</c:v>
                </c:pt>
                <c:pt idx="110">
                  <c:v>43423</c:v>
                </c:pt>
                <c:pt idx="111">
                  <c:v>43424</c:v>
                </c:pt>
                <c:pt idx="112">
                  <c:v>43425</c:v>
                </c:pt>
                <c:pt idx="113">
                  <c:v>43426</c:v>
                </c:pt>
                <c:pt idx="114">
                  <c:v>43427</c:v>
                </c:pt>
                <c:pt idx="115">
                  <c:v>43428</c:v>
                </c:pt>
                <c:pt idx="116">
                  <c:v>43429</c:v>
                </c:pt>
                <c:pt idx="117">
                  <c:v>43430</c:v>
                </c:pt>
                <c:pt idx="118">
                  <c:v>43431</c:v>
                </c:pt>
                <c:pt idx="119">
                  <c:v>43432</c:v>
                </c:pt>
                <c:pt idx="120">
                  <c:v>43433</c:v>
                </c:pt>
                <c:pt idx="121">
                  <c:v>43434</c:v>
                </c:pt>
                <c:pt idx="122">
                  <c:v>43435</c:v>
                </c:pt>
                <c:pt idx="123">
                  <c:v>43436</c:v>
                </c:pt>
                <c:pt idx="124">
                  <c:v>43437</c:v>
                </c:pt>
                <c:pt idx="125">
                  <c:v>43438</c:v>
                </c:pt>
                <c:pt idx="126">
                  <c:v>43439</c:v>
                </c:pt>
                <c:pt idx="127">
                  <c:v>43440</c:v>
                </c:pt>
                <c:pt idx="128">
                  <c:v>43441</c:v>
                </c:pt>
                <c:pt idx="129">
                  <c:v>43442</c:v>
                </c:pt>
                <c:pt idx="130">
                  <c:v>43443</c:v>
                </c:pt>
                <c:pt idx="131">
                  <c:v>43444</c:v>
                </c:pt>
                <c:pt idx="132">
                  <c:v>43445</c:v>
                </c:pt>
                <c:pt idx="133">
                  <c:v>43446</c:v>
                </c:pt>
                <c:pt idx="134">
                  <c:v>43447</c:v>
                </c:pt>
                <c:pt idx="135">
                  <c:v>43448</c:v>
                </c:pt>
                <c:pt idx="136">
                  <c:v>43449</c:v>
                </c:pt>
                <c:pt idx="137">
                  <c:v>43450</c:v>
                </c:pt>
                <c:pt idx="138">
                  <c:v>43451</c:v>
                </c:pt>
                <c:pt idx="139">
                  <c:v>43452</c:v>
                </c:pt>
                <c:pt idx="140">
                  <c:v>43453</c:v>
                </c:pt>
                <c:pt idx="141">
                  <c:v>43454</c:v>
                </c:pt>
                <c:pt idx="142">
                  <c:v>43455</c:v>
                </c:pt>
                <c:pt idx="143">
                  <c:v>43456</c:v>
                </c:pt>
                <c:pt idx="144">
                  <c:v>43457</c:v>
                </c:pt>
                <c:pt idx="145">
                  <c:v>43458</c:v>
                </c:pt>
                <c:pt idx="146">
                  <c:v>43459</c:v>
                </c:pt>
                <c:pt idx="147">
                  <c:v>43460</c:v>
                </c:pt>
                <c:pt idx="148">
                  <c:v>43461</c:v>
                </c:pt>
                <c:pt idx="149">
                  <c:v>43462</c:v>
                </c:pt>
                <c:pt idx="150">
                  <c:v>43463</c:v>
                </c:pt>
                <c:pt idx="151">
                  <c:v>43464</c:v>
                </c:pt>
                <c:pt idx="152">
                  <c:v>43465</c:v>
                </c:pt>
                <c:pt idx="153">
                  <c:v>43466</c:v>
                </c:pt>
                <c:pt idx="154">
                  <c:v>43467</c:v>
                </c:pt>
                <c:pt idx="155">
                  <c:v>43468</c:v>
                </c:pt>
                <c:pt idx="156">
                  <c:v>43469</c:v>
                </c:pt>
                <c:pt idx="157">
                  <c:v>43470</c:v>
                </c:pt>
                <c:pt idx="158">
                  <c:v>43471</c:v>
                </c:pt>
                <c:pt idx="159">
                  <c:v>43472</c:v>
                </c:pt>
                <c:pt idx="160">
                  <c:v>43473</c:v>
                </c:pt>
                <c:pt idx="161">
                  <c:v>43474</c:v>
                </c:pt>
                <c:pt idx="162">
                  <c:v>43475</c:v>
                </c:pt>
                <c:pt idx="163">
                  <c:v>43476</c:v>
                </c:pt>
                <c:pt idx="164">
                  <c:v>43477</c:v>
                </c:pt>
                <c:pt idx="165">
                  <c:v>43478</c:v>
                </c:pt>
                <c:pt idx="166">
                  <c:v>43479</c:v>
                </c:pt>
                <c:pt idx="167">
                  <c:v>43480</c:v>
                </c:pt>
                <c:pt idx="168">
                  <c:v>43481</c:v>
                </c:pt>
                <c:pt idx="169">
                  <c:v>43482</c:v>
                </c:pt>
                <c:pt idx="170">
                  <c:v>43483</c:v>
                </c:pt>
                <c:pt idx="171">
                  <c:v>43484</c:v>
                </c:pt>
                <c:pt idx="172">
                  <c:v>43485</c:v>
                </c:pt>
                <c:pt idx="173">
                  <c:v>43486</c:v>
                </c:pt>
                <c:pt idx="174">
                  <c:v>43487</c:v>
                </c:pt>
                <c:pt idx="175">
                  <c:v>43488</c:v>
                </c:pt>
                <c:pt idx="176">
                  <c:v>43489</c:v>
                </c:pt>
                <c:pt idx="177">
                  <c:v>43490</c:v>
                </c:pt>
                <c:pt idx="178">
                  <c:v>43491</c:v>
                </c:pt>
                <c:pt idx="179">
                  <c:v>43492</c:v>
                </c:pt>
                <c:pt idx="180">
                  <c:v>43493</c:v>
                </c:pt>
                <c:pt idx="181">
                  <c:v>43494</c:v>
                </c:pt>
                <c:pt idx="182">
                  <c:v>43495</c:v>
                </c:pt>
                <c:pt idx="183">
                  <c:v>43496</c:v>
                </c:pt>
                <c:pt idx="184">
                  <c:v>43497</c:v>
                </c:pt>
                <c:pt idx="185">
                  <c:v>43498</c:v>
                </c:pt>
                <c:pt idx="186">
                  <c:v>43499</c:v>
                </c:pt>
                <c:pt idx="187">
                  <c:v>43500</c:v>
                </c:pt>
                <c:pt idx="188">
                  <c:v>43501</c:v>
                </c:pt>
                <c:pt idx="189">
                  <c:v>43502</c:v>
                </c:pt>
                <c:pt idx="190">
                  <c:v>43503</c:v>
                </c:pt>
                <c:pt idx="191">
                  <c:v>43504</c:v>
                </c:pt>
                <c:pt idx="192">
                  <c:v>43505</c:v>
                </c:pt>
                <c:pt idx="193">
                  <c:v>43506</c:v>
                </c:pt>
                <c:pt idx="194">
                  <c:v>43507</c:v>
                </c:pt>
                <c:pt idx="195">
                  <c:v>43508</c:v>
                </c:pt>
                <c:pt idx="196">
                  <c:v>43509</c:v>
                </c:pt>
                <c:pt idx="197">
                  <c:v>43510</c:v>
                </c:pt>
                <c:pt idx="198">
                  <c:v>43511</c:v>
                </c:pt>
                <c:pt idx="199">
                  <c:v>43512</c:v>
                </c:pt>
                <c:pt idx="200">
                  <c:v>43513</c:v>
                </c:pt>
                <c:pt idx="201">
                  <c:v>43514</c:v>
                </c:pt>
                <c:pt idx="202">
                  <c:v>43515</c:v>
                </c:pt>
                <c:pt idx="203">
                  <c:v>43516</c:v>
                </c:pt>
                <c:pt idx="204">
                  <c:v>43517</c:v>
                </c:pt>
                <c:pt idx="205">
                  <c:v>43518</c:v>
                </c:pt>
                <c:pt idx="206">
                  <c:v>43519</c:v>
                </c:pt>
                <c:pt idx="207">
                  <c:v>43520</c:v>
                </c:pt>
                <c:pt idx="208">
                  <c:v>43521</c:v>
                </c:pt>
                <c:pt idx="209">
                  <c:v>43522</c:v>
                </c:pt>
                <c:pt idx="210">
                  <c:v>43523</c:v>
                </c:pt>
                <c:pt idx="211">
                  <c:v>43524</c:v>
                </c:pt>
                <c:pt idx="212">
                  <c:v>43525</c:v>
                </c:pt>
                <c:pt idx="213">
                  <c:v>43526</c:v>
                </c:pt>
                <c:pt idx="214">
                  <c:v>43527</c:v>
                </c:pt>
                <c:pt idx="215">
                  <c:v>43528</c:v>
                </c:pt>
                <c:pt idx="216">
                  <c:v>43529</c:v>
                </c:pt>
                <c:pt idx="217">
                  <c:v>43530</c:v>
                </c:pt>
                <c:pt idx="218">
                  <c:v>43531</c:v>
                </c:pt>
                <c:pt idx="219">
                  <c:v>43532</c:v>
                </c:pt>
                <c:pt idx="220">
                  <c:v>43533</c:v>
                </c:pt>
                <c:pt idx="221">
                  <c:v>43534</c:v>
                </c:pt>
                <c:pt idx="222">
                  <c:v>43535</c:v>
                </c:pt>
                <c:pt idx="223">
                  <c:v>43536</c:v>
                </c:pt>
                <c:pt idx="224">
                  <c:v>43537</c:v>
                </c:pt>
                <c:pt idx="225">
                  <c:v>43538</c:v>
                </c:pt>
                <c:pt idx="226">
                  <c:v>43539</c:v>
                </c:pt>
                <c:pt idx="227">
                  <c:v>43540</c:v>
                </c:pt>
                <c:pt idx="228">
                  <c:v>43541</c:v>
                </c:pt>
                <c:pt idx="229">
                  <c:v>43542</c:v>
                </c:pt>
                <c:pt idx="230">
                  <c:v>43543</c:v>
                </c:pt>
                <c:pt idx="231">
                  <c:v>43544</c:v>
                </c:pt>
                <c:pt idx="232">
                  <c:v>43545</c:v>
                </c:pt>
                <c:pt idx="233">
                  <c:v>43546</c:v>
                </c:pt>
                <c:pt idx="234">
                  <c:v>43547</c:v>
                </c:pt>
                <c:pt idx="235">
                  <c:v>43548</c:v>
                </c:pt>
                <c:pt idx="236">
                  <c:v>43549</c:v>
                </c:pt>
                <c:pt idx="237">
                  <c:v>43550</c:v>
                </c:pt>
                <c:pt idx="238">
                  <c:v>43551</c:v>
                </c:pt>
                <c:pt idx="239">
                  <c:v>43552</c:v>
                </c:pt>
                <c:pt idx="240">
                  <c:v>43553</c:v>
                </c:pt>
                <c:pt idx="241">
                  <c:v>43554</c:v>
                </c:pt>
                <c:pt idx="242">
                  <c:v>43555</c:v>
                </c:pt>
                <c:pt idx="243">
                  <c:v>43556</c:v>
                </c:pt>
                <c:pt idx="244">
                  <c:v>43557</c:v>
                </c:pt>
                <c:pt idx="245">
                  <c:v>43558</c:v>
                </c:pt>
                <c:pt idx="246">
                  <c:v>43559</c:v>
                </c:pt>
                <c:pt idx="247">
                  <c:v>43560</c:v>
                </c:pt>
                <c:pt idx="248">
                  <c:v>43561</c:v>
                </c:pt>
                <c:pt idx="249">
                  <c:v>43562</c:v>
                </c:pt>
                <c:pt idx="250">
                  <c:v>43563</c:v>
                </c:pt>
                <c:pt idx="251">
                  <c:v>43564</c:v>
                </c:pt>
                <c:pt idx="252">
                  <c:v>43565</c:v>
                </c:pt>
                <c:pt idx="253">
                  <c:v>43566</c:v>
                </c:pt>
                <c:pt idx="254">
                  <c:v>43567</c:v>
                </c:pt>
                <c:pt idx="255">
                  <c:v>43568</c:v>
                </c:pt>
                <c:pt idx="256">
                  <c:v>43569</c:v>
                </c:pt>
                <c:pt idx="257">
                  <c:v>43570</c:v>
                </c:pt>
                <c:pt idx="258">
                  <c:v>43571</c:v>
                </c:pt>
                <c:pt idx="259">
                  <c:v>43572</c:v>
                </c:pt>
                <c:pt idx="260">
                  <c:v>43573</c:v>
                </c:pt>
                <c:pt idx="261">
                  <c:v>43574</c:v>
                </c:pt>
                <c:pt idx="262">
                  <c:v>43575</c:v>
                </c:pt>
                <c:pt idx="263">
                  <c:v>43576</c:v>
                </c:pt>
                <c:pt idx="264">
                  <c:v>43577</c:v>
                </c:pt>
                <c:pt idx="265">
                  <c:v>43578</c:v>
                </c:pt>
                <c:pt idx="266">
                  <c:v>43579</c:v>
                </c:pt>
                <c:pt idx="267">
                  <c:v>43580</c:v>
                </c:pt>
                <c:pt idx="268">
                  <c:v>43581</c:v>
                </c:pt>
                <c:pt idx="269">
                  <c:v>43582</c:v>
                </c:pt>
                <c:pt idx="270">
                  <c:v>43583</c:v>
                </c:pt>
                <c:pt idx="271">
                  <c:v>43584</c:v>
                </c:pt>
                <c:pt idx="272">
                  <c:v>43585</c:v>
                </c:pt>
                <c:pt idx="273">
                  <c:v>43586</c:v>
                </c:pt>
                <c:pt idx="274">
                  <c:v>43587</c:v>
                </c:pt>
                <c:pt idx="275">
                  <c:v>43588</c:v>
                </c:pt>
                <c:pt idx="276">
                  <c:v>43589</c:v>
                </c:pt>
                <c:pt idx="277">
                  <c:v>43590</c:v>
                </c:pt>
                <c:pt idx="278">
                  <c:v>43591</c:v>
                </c:pt>
                <c:pt idx="279">
                  <c:v>43592</c:v>
                </c:pt>
                <c:pt idx="280">
                  <c:v>43593</c:v>
                </c:pt>
                <c:pt idx="281">
                  <c:v>43594</c:v>
                </c:pt>
                <c:pt idx="282">
                  <c:v>43595</c:v>
                </c:pt>
                <c:pt idx="283">
                  <c:v>43596</c:v>
                </c:pt>
                <c:pt idx="284">
                  <c:v>43597</c:v>
                </c:pt>
                <c:pt idx="285">
                  <c:v>43598</c:v>
                </c:pt>
                <c:pt idx="286">
                  <c:v>43599</c:v>
                </c:pt>
                <c:pt idx="287">
                  <c:v>43600</c:v>
                </c:pt>
                <c:pt idx="288">
                  <c:v>43601</c:v>
                </c:pt>
                <c:pt idx="289">
                  <c:v>43602</c:v>
                </c:pt>
                <c:pt idx="290">
                  <c:v>43603</c:v>
                </c:pt>
                <c:pt idx="291">
                  <c:v>43604</c:v>
                </c:pt>
                <c:pt idx="292">
                  <c:v>43605</c:v>
                </c:pt>
                <c:pt idx="293">
                  <c:v>43606</c:v>
                </c:pt>
                <c:pt idx="294">
                  <c:v>43607</c:v>
                </c:pt>
                <c:pt idx="295">
                  <c:v>43608</c:v>
                </c:pt>
                <c:pt idx="296">
                  <c:v>43609</c:v>
                </c:pt>
                <c:pt idx="297">
                  <c:v>43610</c:v>
                </c:pt>
                <c:pt idx="298">
                  <c:v>43611</c:v>
                </c:pt>
                <c:pt idx="299">
                  <c:v>43612</c:v>
                </c:pt>
                <c:pt idx="300">
                  <c:v>43613</c:v>
                </c:pt>
                <c:pt idx="301">
                  <c:v>43614</c:v>
                </c:pt>
                <c:pt idx="302">
                  <c:v>43615</c:v>
                </c:pt>
                <c:pt idx="303">
                  <c:v>43616</c:v>
                </c:pt>
                <c:pt idx="304">
                  <c:v>43617</c:v>
                </c:pt>
                <c:pt idx="305">
                  <c:v>43618</c:v>
                </c:pt>
                <c:pt idx="306">
                  <c:v>43619</c:v>
                </c:pt>
                <c:pt idx="307">
                  <c:v>43620</c:v>
                </c:pt>
                <c:pt idx="308">
                  <c:v>43621</c:v>
                </c:pt>
                <c:pt idx="309">
                  <c:v>43622</c:v>
                </c:pt>
                <c:pt idx="310">
                  <c:v>43623</c:v>
                </c:pt>
                <c:pt idx="311">
                  <c:v>43624</c:v>
                </c:pt>
                <c:pt idx="312">
                  <c:v>43625</c:v>
                </c:pt>
                <c:pt idx="313">
                  <c:v>43626</c:v>
                </c:pt>
                <c:pt idx="314">
                  <c:v>43627</c:v>
                </c:pt>
                <c:pt idx="315">
                  <c:v>43628</c:v>
                </c:pt>
                <c:pt idx="316">
                  <c:v>43629</c:v>
                </c:pt>
                <c:pt idx="317">
                  <c:v>43630</c:v>
                </c:pt>
                <c:pt idx="318">
                  <c:v>43631</c:v>
                </c:pt>
                <c:pt idx="319">
                  <c:v>43632</c:v>
                </c:pt>
                <c:pt idx="320">
                  <c:v>43633</c:v>
                </c:pt>
                <c:pt idx="321">
                  <c:v>43634</c:v>
                </c:pt>
                <c:pt idx="322">
                  <c:v>43635</c:v>
                </c:pt>
                <c:pt idx="323">
                  <c:v>43636</c:v>
                </c:pt>
                <c:pt idx="324">
                  <c:v>43637</c:v>
                </c:pt>
                <c:pt idx="325">
                  <c:v>43638</c:v>
                </c:pt>
                <c:pt idx="326">
                  <c:v>43639</c:v>
                </c:pt>
                <c:pt idx="327">
                  <c:v>43640</c:v>
                </c:pt>
                <c:pt idx="328">
                  <c:v>43641</c:v>
                </c:pt>
                <c:pt idx="329">
                  <c:v>43642</c:v>
                </c:pt>
                <c:pt idx="330">
                  <c:v>43643</c:v>
                </c:pt>
                <c:pt idx="331">
                  <c:v>43644</c:v>
                </c:pt>
                <c:pt idx="332">
                  <c:v>43645</c:v>
                </c:pt>
                <c:pt idx="333">
                  <c:v>43646</c:v>
                </c:pt>
                <c:pt idx="334">
                  <c:v>43647</c:v>
                </c:pt>
                <c:pt idx="335">
                  <c:v>43648</c:v>
                </c:pt>
                <c:pt idx="336">
                  <c:v>43649</c:v>
                </c:pt>
                <c:pt idx="337">
                  <c:v>43650</c:v>
                </c:pt>
                <c:pt idx="338">
                  <c:v>43651</c:v>
                </c:pt>
                <c:pt idx="339">
                  <c:v>43652</c:v>
                </c:pt>
                <c:pt idx="340">
                  <c:v>43653</c:v>
                </c:pt>
                <c:pt idx="341">
                  <c:v>43654</c:v>
                </c:pt>
                <c:pt idx="342">
                  <c:v>43655</c:v>
                </c:pt>
                <c:pt idx="343">
                  <c:v>43656</c:v>
                </c:pt>
                <c:pt idx="344">
                  <c:v>43657</c:v>
                </c:pt>
                <c:pt idx="345">
                  <c:v>43658</c:v>
                </c:pt>
                <c:pt idx="346">
                  <c:v>43659</c:v>
                </c:pt>
                <c:pt idx="347">
                  <c:v>43660</c:v>
                </c:pt>
                <c:pt idx="348">
                  <c:v>43661</c:v>
                </c:pt>
                <c:pt idx="349">
                  <c:v>43662</c:v>
                </c:pt>
                <c:pt idx="350">
                  <c:v>43663</c:v>
                </c:pt>
                <c:pt idx="351">
                  <c:v>43664</c:v>
                </c:pt>
                <c:pt idx="352">
                  <c:v>43665</c:v>
                </c:pt>
                <c:pt idx="353">
                  <c:v>43666</c:v>
                </c:pt>
                <c:pt idx="354">
                  <c:v>43667</c:v>
                </c:pt>
                <c:pt idx="355">
                  <c:v>43668</c:v>
                </c:pt>
                <c:pt idx="356">
                  <c:v>43669</c:v>
                </c:pt>
                <c:pt idx="357">
                  <c:v>43670</c:v>
                </c:pt>
                <c:pt idx="358">
                  <c:v>43671</c:v>
                </c:pt>
                <c:pt idx="359">
                  <c:v>43672</c:v>
                </c:pt>
                <c:pt idx="360">
                  <c:v>43673</c:v>
                </c:pt>
                <c:pt idx="361">
                  <c:v>43674</c:v>
                </c:pt>
                <c:pt idx="362">
                  <c:v>43675</c:v>
                </c:pt>
                <c:pt idx="363">
                  <c:v>43676</c:v>
                </c:pt>
                <c:pt idx="364">
                  <c:v>43677</c:v>
                </c:pt>
              </c:numCache>
            </c:numRef>
          </c:cat>
          <c:val>
            <c:numRef>
              <c:f>'Figure 4 (data)'!$F$12:$F$376</c:f>
              <c:numCache>
                <c:formatCode>0.0</c:formatCode>
                <c:ptCount val="365"/>
                <c:pt idx="0">
                  <c:v>146.24590163934425</c:v>
                </c:pt>
                <c:pt idx="1">
                  <c:v>146.24590163934425</c:v>
                </c:pt>
                <c:pt idx="2">
                  <c:v>146.24590163934425</c:v>
                </c:pt>
                <c:pt idx="3">
                  <c:v>146.24590163934425</c:v>
                </c:pt>
                <c:pt idx="4">
                  <c:v>146.24590163934425</c:v>
                </c:pt>
                <c:pt idx="5">
                  <c:v>146.24590163934425</c:v>
                </c:pt>
                <c:pt idx="6">
                  <c:v>146.24590163934425</c:v>
                </c:pt>
                <c:pt idx="7">
                  <c:v>146.24590163934425</c:v>
                </c:pt>
                <c:pt idx="8">
                  <c:v>146.24590163934425</c:v>
                </c:pt>
                <c:pt idx="9">
                  <c:v>146.24590163934425</c:v>
                </c:pt>
                <c:pt idx="10">
                  <c:v>146.24590163934425</c:v>
                </c:pt>
                <c:pt idx="11">
                  <c:v>146.24590163934425</c:v>
                </c:pt>
                <c:pt idx="12">
                  <c:v>146.24590163934425</c:v>
                </c:pt>
                <c:pt idx="13">
                  <c:v>146.24590163934425</c:v>
                </c:pt>
                <c:pt idx="14">
                  <c:v>146.24590163934425</c:v>
                </c:pt>
                <c:pt idx="15">
                  <c:v>146.24590163934425</c:v>
                </c:pt>
                <c:pt idx="16">
                  <c:v>146.24590163934425</c:v>
                </c:pt>
                <c:pt idx="17">
                  <c:v>146.24590163934425</c:v>
                </c:pt>
                <c:pt idx="18">
                  <c:v>146.24590163934425</c:v>
                </c:pt>
                <c:pt idx="19">
                  <c:v>146.24590163934425</c:v>
                </c:pt>
                <c:pt idx="20">
                  <c:v>146.24590163934425</c:v>
                </c:pt>
                <c:pt idx="21">
                  <c:v>146.24590163934425</c:v>
                </c:pt>
                <c:pt idx="22">
                  <c:v>146.24590163934425</c:v>
                </c:pt>
                <c:pt idx="23">
                  <c:v>146.24590163934425</c:v>
                </c:pt>
                <c:pt idx="24">
                  <c:v>146.24590163934425</c:v>
                </c:pt>
                <c:pt idx="25">
                  <c:v>146.24590163934425</c:v>
                </c:pt>
                <c:pt idx="26">
                  <c:v>146.24590163934425</c:v>
                </c:pt>
                <c:pt idx="27">
                  <c:v>146.24590163934425</c:v>
                </c:pt>
                <c:pt idx="28">
                  <c:v>146.24590163934425</c:v>
                </c:pt>
                <c:pt idx="29">
                  <c:v>146.24590163934425</c:v>
                </c:pt>
                <c:pt idx="30">
                  <c:v>146.24590163934425</c:v>
                </c:pt>
                <c:pt idx="31">
                  <c:v>146.24590163934425</c:v>
                </c:pt>
                <c:pt idx="32">
                  <c:v>146.24590163934425</c:v>
                </c:pt>
                <c:pt idx="33">
                  <c:v>146.24590163934425</c:v>
                </c:pt>
                <c:pt idx="34">
                  <c:v>146.24590163934425</c:v>
                </c:pt>
                <c:pt idx="35">
                  <c:v>146.24590163934425</c:v>
                </c:pt>
                <c:pt idx="36">
                  <c:v>146.24590163934425</c:v>
                </c:pt>
                <c:pt idx="37">
                  <c:v>146.24590163934425</c:v>
                </c:pt>
                <c:pt idx="38">
                  <c:v>146.24590163934425</c:v>
                </c:pt>
                <c:pt idx="39">
                  <c:v>146.24590163934425</c:v>
                </c:pt>
                <c:pt idx="40">
                  <c:v>146.24590163934425</c:v>
                </c:pt>
                <c:pt idx="41">
                  <c:v>146.24590163934425</c:v>
                </c:pt>
                <c:pt idx="42">
                  <c:v>146.24590163934425</c:v>
                </c:pt>
                <c:pt idx="43">
                  <c:v>146.24590163934425</c:v>
                </c:pt>
                <c:pt idx="44">
                  <c:v>146.24590163934425</c:v>
                </c:pt>
                <c:pt idx="45">
                  <c:v>146.24590163934425</c:v>
                </c:pt>
                <c:pt idx="46">
                  <c:v>146.24590163934425</c:v>
                </c:pt>
                <c:pt idx="47">
                  <c:v>146.24590163934425</c:v>
                </c:pt>
                <c:pt idx="48">
                  <c:v>146.24590163934425</c:v>
                </c:pt>
                <c:pt idx="49">
                  <c:v>146.24590163934425</c:v>
                </c:pt>
                <c:pt idx="50">
                  <c:v>146.24590163934425</c:v>
                </c:pt>
                <c:pt idx="51">
                  <c:v>146.24590163934425</c:v>
                </c:pt>
                <c:pt idx="52">
                  <c:v>146.24590163934425</c:v>
                </c:pt>
                <c:pt idx="53">
                  <c:v>146.24590163934425</c:v>
                </c:pt>
                <c:pt idx="54">
                  <c:v>146.24590163934425</c:v>
                </c:pt>
                <c:pt idx="55">
                  <c:v>146.24590163934425</c:v>
                </c:pt>
                <c:pt idx="56">
                  <c:v>146.24590163934425</c:v>
                </c:pt>
                <c:pt idx="57">
                  <c:v>146.24590163934425</c:v>
                </c:pt>
                <c:pt idx="58">
                  <c:v>146.24590163934425</c:v>
                </c:pt>
                <c:pt idx="59">
                  <c:v>146.24590163934425</c:v>
                </c:pt>
                <c:pt idx="60">
                  <c:v>146.24590163934425</c:v>
                </c:pt>
                <c:pt idx="61">
                  <c:v>146.24590163934425</c:v>
                </c:pt>
                <c:pt idx="62">
                  <c:v>146.24590163934425</c:v>
                </c:pt>
                <c:pt idx="63">
                  <c:v>146.24590163934425</c:v>
                </c:pt>
                <c:pt idx="64">
                  <c:v>146.24590163934425</c:v>
                </c:pt>
                <c:pt idx="65">
                  <c:v>146.24590163934425</c:v>
                </c:pt>
                <c:pt idx="66">
                  <c:v>146.24590163934425</c:v>
                </c:pt>
                <c:pt idx="67">
                  <c:v>146.24590163934425</c:v>
                </c:pt>
                <c:pt idx="68">
                  <c:v>146.24590163934425</c:v>
                </c:pt>
                <c:pt idx="69">
                  <c:v>146.24590163934425</c:v>
                </c:pt>
                <c:pt idx="70">
                  <c:v>146.24590163934425</c:v>
                </c:pt>
                <c:pt idx="71">
                  <c:v>146.24590163934425</c:v>
                </c:pt>
                <c:pt idx="72">
                  <c:v>146.24590163934425</c:v>
                </c:pt>
                <c:pt idx="73">
                  <c:v>146.24590163934425</c:v>
                </c:pt>
                <c:pt idx="74">
                  <c:v>146.24590163934425</c:v>
                </c:pt>
                <c:pt idx="75">
                  <c:v>146.24590163934425</c:v>
                </c:pt>
                <c:pt idx="76">
                  <c:v>146.24590163934425</c:v>
                </c:pt>
                <c:pt idx="77">
                  <c:v>146.24590163934425</c:v>
                </c:pt>
                <c:pt idx="78">
                  <c:v>146.24590163934425</c:v>
                </c:pt>
                <c:pt idx="79">
                  <c:v>146.24590163934425</c:v>
                </c:pt>
                <c:pt idx="80">
                  <c:v>146.24590163934425</c:v>
                </c:pt>
                <c:pt idx="81">
                  <c:v>146.24590163934425</c:v>
                </c:pt>
                <c:pt idx="82">
                  <c:v>146.24590163934425</c:v>
                </c:pt>
                <c:pt idx="83">
                  <c:v>146.24590163934425</c:v>
                </c:pt>
                <c:pt idx="84">
                  <c:v>146.24590163934425</c:v>
                </c:pt>
                <c:pt idx="85">
                  <c:v>146.24590163934425</c:v>
                </c:pt>
                <c:pt idx="86">
                  <c:v>146.24590163934425</c:v>
                </c:pt>
                <c:pt idx="87">
                  <c:v>146.24590163934425</c:v>
                </c:pt>
                <c:pt idx="88">
                  <c:v>146.24590163934425</c:v>
                </c:pt>
                <c:pt idx="89">
                  <c:v>146.24590163934425</c:v>
                </c:pt>
                <c:pt idx="90">
                  <c:v>146.24590163934425</c:v>
                </c:pt>
                <c:pt idx="91">
                  <c:v>146.24590163934425</c:v>
                </c:pt>
                <c:pt idx="92">
                  <c:v>146.24590163934425</c:v>
                </c:pt>
                <c:pt idx="93">
                  <c:v>146.24590163934425</c:v>
                </c:pt>
                <c:pt idx="94">
                  <c:v>146.24590163934425</c:v>
                </c:pt>
                <c:pt idx="95">
                  <c:v>146.24590163934425</c:v>
                </c:pt>
                <c:pt idx="96">
                  <c:v>146.24590163934425</c:v>
                </c:pt>
                <c:pt idx="97">
                  <c:v>146.24590163934425</c:v>
                </c:pt>
                <c:pt idx="98">
                  <c:v>146.24590163934425</c:v>
                </c:pt>
                <c:pt idx="99">
                  <c:v>146.24590163934425</c:v>
                </c:pt>
                <c:pt idx="100">
                  <c:v>146.24590163934425</c:v>
                </c:pt>
                <c:pt idx="101">
                  <c:v>146.24590163934425</c:v>
                </c:pt>
                <c:pt idx="102">
                  <c:v>146.24590163934425</c:v>
                </c:pt>
                <c:pt idx="103">
                  <c:v>146.24590163934425</c:v>
                </c:pt>
                <c:pt idx="104">
                  <c:v>146.24590163934425</c:v>
                </c:pt>
                <c:pt idx="105">
                  <c:v>146.24590163934425</c:v>
                </c:pt>
                <c:pt idx="106">
                  <c:v>146.24590163934425</c:v>
                </c:pt>
                <c:pt idx="107">
                  <c:v>146.24590163934425</c:v>
                </c:pt>
                <c:pt idx="108">
                  <c:v>146.24590163934425</c:v>
                </c:pt>
                <c:pt idx="109">
                  <c:v>146.24590163934425</c:v>
                </c:pt>
                <c:pt idx="110">
                  <c:v>146.24590163934425</c:v>
                </c:pt>
                <c:pt idx="111">
                  <c:v>146.24590163934425</c:v>
                </c:pt>
                <c:pt idx="112">
                  <c:v>146.24590163934425</c:v>
                </c:pt>
                <c:pt idx="113">
                  <c:v>146.24590163934425</c:v>
                </c:pt>
                <c:pt idx="114">
                  <c:v>146.24590163934425</c:v>
                </c:pt>
                <c:pt idx="115">
                  <c:v>146.24590163934425</c:v>
                </c:pt>
                <c:pt idx="116">
                  <c:v>146.24590163934425</c:v>
                </c:pt>
                <c:pt idx="117">
                  <c:v>146.24590163934425</c:v>
                </c:pt>
                <c:pt idx="118">
                  <c:v>146.24590163934425</c:v>
                </c:pt>
                <c:pt idx="119">
                  <c:v>146.24590163934425</c:v>
                </c:pt>
                <c:pt idx="120">
                  <c:v>146.24590163934425</c:v>
                </c:pt>
                <c:pt idx="121">
                  <c:v>146.24590163934425</c:v>
                </c:pt>
                <c:pt idx="122">
                  <c:v>168.91735537190084</c:v>
                </c:pt>
                <c:pt idx="123">
                  <c:v>168.91735537190084</c:v>
                </c:pt>
                <c:pt idx="124">
                  <c:v>168.91735537190084</c:v>
                </c:pt>
                <c:pt idx="125">
                  <c:v>168.91735537190084</c:v>
                </c:pt>
                <c:pt idx="126">
                  <c:v>168.91735537190084</c:v>
                </c:pt>
                <c:pt idx="127">
                  <c:v>168.91735537190084</c:v>
                </c:pt>
                <c:pt idx="128">
                  <c:v>168.91735537190084</c:v>
                </c:pt>
                <c:pt idx="129">
                  <c:v>168.91735537190084</c:v>
                </c:pt>
                <c:pt idx="130">
                  <c:v>168.91735537190084</c:v>
                </c:pt>
                <c:pt idx="131">
                  <c:v>168.91735537190084</c:v>
                </c:pt>
                <c:pt idx="132">
                  <c:v>168.91735537190084</c:v>
                </c:pt>
                <c:pt idx="133">
                  <c:v>168.91735537190084</c:v>
                </c:pt>
                <c:pt idx="134">
                  <c:v>168.91735537190084</c:v>
                </c:pt>
                <c:pt idx="135">
                  <c:v>168.91735537190084</c:v>
                </c:pt>
                <c:pt idx="136">
                  <c:v>168.91735537190084</c:v>
                </c:pt>
                <c:pt idx="137">
                  <c:v>168.91735537190084</c:v>
                </c:pt>
                <c:pt idx="138">
                  <c:v>168.91735537190084</c:v>
                </c:pt>
                <c:pt idx="139">
                  <c:v>168.91735537190084</c:v>
                </c:pt>
                <c:pt idx="140">
                  <c:v>168.91735537190084</c:v>
                </c:pt>
                <c:pt idx="141">
                  <c:v>168.91735537190084</c:v>
                </c:pt>
                <c:pt idx="142">
                  <c:v>168.91735537190084</c:v>
                </c:pt>
                <c:pt idx="143">
                  <c:v>168.91735537190084</c:v>
                </c:pt>
                <c:pt idx="144">
                  <c:v>168.91735537190084</c:v>
                </c:pt>
                <c:pt idx="145">
                  <c:v>168.91735537190084</c:v>
                </c:pt>
                <c:pt idx="146">
                  <c:v>168.91735537190084</c:v>
                </c:pt>
                <c:pt idx="147">
                  <c:v>168.91735537190084</c:v>
                </c:pt>
                <c:pt idx="148">
                  <c:v>168.91735537190084</c:v>
                </c:pt>
                <c:pt idx="149">
                  <c:v>168.91735537190084</c:v>
                </c:pt>
                <c:pt idx="150">
                  <c:v>168.91735537190084</c:v>
                </c:pt>
                <c:pt idx="151">
                  <c:v>168.91735537190084</c:v>
                </c:pt>
                <c:pt idx="152">
                  <c:v>168.91735537190084</c:v>
                </c:pt>
                <c:pt idx="153">
                  <c:v>168.91735537190084</c:v>
                </c:pt>
                <c:pt idx="154">
                  <c:v>168.91735537190084</c:v>
                </c:pt>
                <c:pt idx="155">
                  <c:v>168.91735537190084</c:v>
                </c:pt>
                <c:pt idx="156">
                  <c:v>168.91735537190084</c:v>
                </c:pt>
                <c:pt idx="157">
                  <c:v>168.91735537190084</c:v>
                </c:pt>
                <c:pt idx="158">
                  <c:v>168.91735537190084</c:v>
                </c:pt>
                <c:pt idx="159">
                  <c:v>168.91735537190084</c:v>
                </c:pt>
                <c:pt idx="160">
                  <c:v>168.91735537190084</c:v>
                </c:pt>
                <c:pt idx="161">
                  <c:v>168.91735537190084</c:v>
                </c:pt>
                <c:pt idx="162">
                  <c:v>168.91735537190084</c:v>
                </c:pt>
                <c:pt idx="163">
                  <c:v>168.91735537190084</c:v>
                </c:pt>
                <c:pt idx="164">
                  <c:v>168.91735537190084</c:v>
                </c:pt>
                <c:pt idx="165">
                  <c:v>168.91735537190084</c:v>
                </c:pt>
                <c:pt idx="166">
                  <c:v>168.91735537190084</c:v>
                </c:pt>
                <c:pt idx="167">
                  <c:v>168.91735537190084</c:v>
                </c:pt>
                <c:pt idx="168">
                  <c:v>168.91735537190084</c:v>
                </c:pt>
                <c:pt idx="169">
                  <c:v>168.91735537190084</c:v>
                </c:pt>
                <c:pt idx="170">
                  <c:v>168.91735537190084</c:v>
                </c:pt>
                <c:pt idx="171">
                  <c:v>168.91735537190084</c:v>
                </c:pt>
                <c:pt idx="172">
                  <c:v>168.91735537190084</c:v>
                </c:pt>
                <c:pt idx="173">
                  <c:v>168.91735537190084</c:v>
                </c:pt>
                <c:pt idx="174">
                  <c:v>168.91735537190084</c:v>
                </c:pt>
                <c:pt idx="175">
                  <c:v>168.91735537190084</c:v>
                </c:pt>
                <c:pt idx="176">
                  <c:v>168.91735537190084</c:v>
                </c:pt>
                <c:pt idx="177">
                  <c:v>168.91735537190084</c:v>
                </c:pt>
                <c:pt idx="178">
                  <c:v>168.91735537190084</c:v>
                </c:pt>
                <c:pt idx="179">
                  <c:v>168.91735537190084</c:v>
                </c:pt>
                <c:pt idx="180">
                  <c:v>168.91735537190084</c:v>
                </c:pt>
                <c:pt idx="181">
                  <c:v>168.91735537190084</c:v>
                </c:pt>
                <c:pt idx="182">
                  <c:v>168.91735537190084</c:v>
                </c:pt>
                <c:pt idx="183">
                  <c:v>168.91735537190084</c:v>
                </c:pt>
                <c:pt idx="184">
                  <c:v>168.91735537190084</c:v>
                </c:pt>
                <c:pt idx="185">
                  <c:v>168.91735537190084</c:v>
                </c:pt>
                <c:pt idx="186">
                  <c:v>168.91735537190084</c:v>
                </c:pt>
                <c:pt idx="187">
                  <c:v>168.91735537190084</c:v>
                </c:pt>
                <c:pt idx="188">
                  <c:v>168.91735537190084</c:v>
                </c:pt>
                <c:pt idx="189">
                  <c:v>168.91735537190084</c:v>
                </c:pt>
                <c:pt idx="190">
                  <c:v>168.91735537190084</c:v>
                </c:pt>
                <c:pt idx="191">
                  <c:v>168.91735537190084</c:v>
                </c:pt>
                <c:pt idx="192">
                  <c:v>168.91735537190084</c:v>
                </c:pt>
                <c:pt idx="193">
                  <c:v>168.91735537190084</c:v>
                </c:pt>
                <c:pt idx="194">
                  <c:v>168.91735537190084</c:v>
                </c:pt>
                <c:pt idx="195">
                  <c:v>168.91735537190084</c:v>
                </c:pt>
                <c:pt idx="196">
                  <c:v>168.91735537190084</c:v>
                </c:pt>
                <c:pt idx="197">
                  <c:v>168.91735537190084</c:v>
                </c:pt>
                <c:pt idx="198">
                  <c:v>168.91735537190084</c:v>
                </c:pt>
                <c:pt idx="199">
                  <c:v>168.91735537190084</c:v>
                </c:pt>
                <c:pt idx="200">
                  <c:v>168.91735537190084</c:v>
                </c:pt>
                <c:pt idx="201">
                  <c:v>168.91735537190084</c:v>
                </c:pt>
                <c:pt idx="202">
                  <c:v>168.91735537190084</c:v>
                </c:pt>
                <c:pt idx="203">
                  <c:v>168.91735537190084</c:v>
                </c:pt>
                <c:pt idx="204">
                  <c:v>168.91735537190084</c:v>
                </c:pt>
                <c:pt idx="205">
                  <c:v>168.91735537190084</c:v>
                </c:pt>
                <c:pt idx="206">
                  <c:v>168.91735537190084</c:v>
                </c:pt>
                <c:pt idx="207">
                  <c:v>168.91735537190084</c:v>
                </c:pt>
                <c:pt idx="208">
                  <c:v>168.91735537190084</c:v>
                </c:pt>
                <c:pt idx="209">
                  <c:v>168.91735537190084</c:v>
                </c:pt>
                <c:pt idx="210">
                  <c:v>168.91735537190084</c:v>
                </c:pt>
                <c:pt idx="211">
                  <c:v>168.91735537190084</c:v>
                </c:pt>
                <c:pt idx="212">
                  <c:v>168.91735537190084</c:v>
                </c:pt>
                <c:pt idx="213">
                  <c:v>168.91735537190084</c:v>
                </c:pt>
                <c:pt idx="214">
                  <c:v>168.91735537190084</c:v>
                </c:pt>
                <c:pt idx="215">
                  <c:v>168.91735537190084</c:v>
                </c:pt>
                <c:pt idx="216">
                  <c:v>168.91735537190084</c:v>
                </c:pt>
                <c:pt idx="217">
                  <c:v>168.91735537190084</c:v>
                </c:pt>
                <c:pt idx="218">
                  <c:v>168.91735537190084</c:v>
                </c:pt>
                <c:pt idx="219">
                  <c:v>168.91735537190084</c:v>
                </c:pt>
                <c:pt idx="220">
                  <c:v>168.91735537190084</c:v>
                </c:pt>
                <c:pt idx="221">
                  <c:v>168.91735537190084</c:v>
                </c:pt>
                <c:pt idx="222">
                  <c:v>168.91735537190084</c:v>
                </c:pt>
                <c:pt idx="223">
                  <c:v>168.91735537190084</c:v>
                </c:pt>
                <c:pt idx="224">
                  <c:v>168.91735537190084</c:v>
                </c:pt>
                <c:pt idx="225">
                  <c:v>168.91735537190084</c:v>
                </c:pt>
                <c:pt idx="226">
                  <c:v>168.91735537190084</c:v>
                </c:pt>
                <c:pt idx="227">
                  <c:v>168.91735537190084</c:v>
                </c:pt>
                <c:pt idx="228">
                  <c:v>168.91735537190084</c:v>
                </c:pt>
                <c:pt idx="229">
                  <c:v>168.91735537190084</c:v>
                </c:pt>
                <c:pt idx="230">
                  <c:v>168.91735537190084</c:v>
                </c:pt>
                <c:pt idx="231">
                  <c:v>168.91735537190084</c:v>
                </c:pt>
                <c:pt idx="232">
                  <c:v>168.91735537190084</c:v>
                </c:pt>
                <c:pt idx="233">
                  <c:v>168.91735537190084</c:v>
                </c:pt>
                <c:pt idx="234">
                  <c:v>168.91735537190084</c:v>
                </c:pt>
                <c:pt idx="235">
                  <c:v>168.91735537190084</c:v>
                </c:pt>
                <c:pt idx="236">
                  <c:v>168.91735537190084</c:v>
                </c:pt>
                <c:pt idx="237">
                  <c:v>168.91735537190084</c:v>
                </c:pt>
                <c:pt idx="238">
                  <c:v>168.91735537190084</c:v>
                </c:pt>
                <c:pt idx="239">
                  <c:v>168.91735537190084</c:v>
                </c:pt>
                <c:pt idx="240">
                  <c:v>168.91735537190084</c:v>
                </c:pt>
                <c:pt idx="241">
                  <c:v>168.91735537190084</c:v>
                </c:pt>
                <c:pt idx="242">
                  <c:v>168.91735537190084</c:v>
                </c:pt>
                <c:pt idx="243">
                  <c:v>148.73770491803279</c:v>
                </c:pt>
                <c:pt idx="244">
                  <c:v>148.73770491803279</c:v>
                </c:pt>
                <c:pt idx="245">
                  <c:v>148.73770491803279</c:v>
                </c:pt>
                <c:pt idx="246">
                  <c:v>148.73770491803279</c:v>
                </c:pt>
                <c:pt idx="247">
                  <c:v>148.73770491803279</c:v>
                </c:pt>
                <c:pt idx="248">
                  <c:v>148.73770491803279</c:v>
                </c:pt>
                <c:pt idx="249">
                  <c:v>148.73770491803279</c:v>
                </c:pt>
                <c:pt idx="250">
                  <c:v>148.73770491803279</c:v>
                </c:pt>
                <c:pt idx="251">
                  <c:v>148.73770491803279</c:v>
                </c:pt>
                <c:pt idx="252">
                  <c:v>148.73770491803279</c:v>
                </c:pt>
                <c:pt idx="253">
                  <c:v>148.73770491803279</c:v>
                </c:pt>
                <c:pt idx="254">
                  <c:v>148.73770491803279</c:v>
                </c:pt>
                <c:pt idx="255">
                  <c:v>148.73770491803279</c:v>
                </c:pt>
                <c:pt idx="256">
                  <c:v>148.73770491803279</c:v>
                </c:pt>
                <c:pt idx="257">
                  <c:v>148.73770491803279</c:v>
                </c:pt>
                <c:pt idx="258">
                  <c:v>148.73770491803279</c:v>
                </c:pt>
                <c:pt idx="259">
                  <c:v>148.73770491803279</c:v>
                </c:pt>
                <c:pt idx="260">
                  <c:v>148.73770491803279</c:v>
                </c:pt>
                <c:pt idx="261">
                  <c:v>148.73770491803279</c:v>
                </c:pt>
                <c:pt idx="262">
                  <c:v>148.73770491803279</c:v>
                </c:pt>
                <c:pt idx="263">
                  <c:v>148.73770491803279</c:v>
                </c:pt>
                <c:pt idx="264">
                  <c:v>148.73770491803279</c:v>
                </c:pt>
                <c:pt idx="265">
                  <c:v>148.73770491803279</c:v>
                </c:pt>
                <c:pt idx="266">
                  <c:v>148.73770491803279</c:v>
                </c:pt>
                <c:pt idx="267">
                  <c:v>148.73770491803279</c:v>
                </c:pt>
                <c:pt idx="268">
                  <c:v>148.73770491803279</c:v>
                </c:pt>
                <c:pt idx="269">
                  <c:v>148.73770491803279</c:v>
                </c:pt>
                <c:pt idx="270">
                  <c:v>148.73770491803279</c:v>
                </c:pt>
                <c:pt idx="271">
                  <c:v>148.73770491803279</c:v>
                </c:pt>
                <c:pt idx="272">
                  <c:v>148.73770491803279</c:v>
                </c:pt>
                <c:pt idx="273">
                  <c:v>148.73770491803279</c:v>
                </c:pt>
                <c:pt idx="274">
                  <c:v>148.73770491803279</c:v>
                </c:pt>
                <c:pt idx="275">
                  <c:v>148.73770491803279</c:v>
                </c:pt>
                <c:pt idx="276">
                  <c:v>148.73770491803279</c:v>
                </c:pt>
                <c:pt idx="277">
                  <c:v>148.73770491803279</c:v>
                </c:pt>
                <c:pt idx="278">
                  <c:v>148.73770491803279</c:v>
                </c:pt>
                <c:pt idx="279">
                  <c:v>148.73770491803279</c:v>
                </c:pt>
                <c:pt idx="280">
                  <c:v>148.73770491803279</c:v>
                </c:pt>
                <c:pt idx="281">
                  <c:v>148.73770491803279</c:v>
                </c:pt>
                <c:pt idx="282">
                  <c:v>148.73770491803279</c:v>
                </c:pt>
                <c:pt idx="283">
                  <c:v>148.73770491803279</c:v>
                </c:pt>
                <c:pt idx="284">
                  <c:v>148.73770491803279</c:v>
                </c:pt>
                <c:pt idx="285">
                  <c:v>148.73770491803279</c:v>
                </c:pt>
                <c:pt idx="286">
                  <c:v>148.73770491803279</c:v>
                </c:pt>
                <c:pt idx="287">
                  <c:v>148.73770491803279</c:v>
                </c:pt>
                <c:pt idx="288">
                  <c:v>148.73770491803279</c:v>
                </c:pt>
                <c:pt idx="289">
                  <c:v>148.73770491803279</c:v>
                </c:pt>
                <c:pt idx="290">
                  <c:v>148.73770491803279</c:v>
                </c:pt>
                <c:pt idx="291">
                  <c:v>148.73770491803279</c:v>
                </c:pt>
                <c:pt idx="292">
                  <c:v>148.73770491803279</c:v>
                </c:pt>
                <c:pt idx="293">
                  <c:v>148.73770491803279</c:v>
                </c:pt>
                <c:pt idx="294">
                  <c:v>148.73770491803279</c:v>
                </c:pt>
                <c:pt idx="295">
                  <c:v>148.73770491803279</c:v>
                </c:pt>
                <c:pt idx="296">
                  <c:v>148.73770491803279</c:v>
                </c:pt>
                <c:pt idx="297">
                  <c:v>148.73770491803279</c:v>
                </c:pt>
                <c:pt idx="298">
                  <c:v>148.73770491803279</c:v>
                </c:pt>
                <c:pt idx="299">
                  <c:v>148.73770491803279</c:v>
                </c:pt>
                <c:pt idx="300">
                  <c:v>148.73770491803279</c:v>
                </c:pt>
                <c:pt idx="301">
                  <c:v>148.73770491803279</c:v>
                </c:pt>
                <c:pt idx="302">
                  <c:v>148.73770491803279</c:v>
                </c:pt>
                <c:pt idx="303">
                  <c:v>148.73770491803279</c:v>
                </c:pt>
                <c:pt idx="304">
                  <c:v>148.73770491803279</c:v>
                </c:pt>
                <c:pt idx="305">
                  <c:v>148.73770491803279</c:v>
                </c:pt>
                <c:pt idx="306">
                  <c:v>148.73770491803279</c:v>
                </c:pt>
                <c:pt idx="307">
                  <c:v>148.73770491803279</c:v>
                </c:pt>
                <c:pt idx="308">
                  <c:v>148.73770491803279</c:v>
                </c:pt>
                <c:pt idx="309">
                  <c:v>148.73770491803279</c:v>
                </c:pt>
                <c:pt idx="310">
                  <c:v>148.73770491803279</c:v>
                </c:pt>
                <c:pt idx="311">
                  <c:v>148.73770491803279</c:v>
                </c:pt>
                <c:pt idx="312">
                  <c:v>148.73770491803279</c:v>
                </c:pt>
                <c:pt idx="313">
                  <c:v>148.73770491803279</c:v>
                </c:pt>
                <c:pt idx="314">
                  <c:v>148.73770491803279</c:v>
                </c:pt>
                <c:pt idx="315">
                  <c:v>148.73770491803279</c:v>
                </c:pt>
                <c:pt idx="316">
                  <c:v>148.73770491803279</c:v>
                </c:pt>
                <c:pt idx="317">
                  <c:v>148.73770491803279</c:v>
                </c:pt>
                <c:pt idx="318">
                  <c:v>148.73770491803279</c:v>
                </c:pt>
                <c:pt idx="319">
                  <c:v>148.73770491803279</c:v>
                </c:pt>
                <c:pt idx="320">
                  <c:v>148.73770491803279</c:v>
                </c:pt>
                <c:pt idx="321">
                  <c:v>148.73770491803279</c:v>
                </c:pt>
                <c:pt idx="322">
                  <c:v>148.73770491803279</c:v>
                </c:pt>
                <c:pt idx="323">
                  <c:v>148.73770491803279</c:v>
                </c:pt>
                <c:pt idx="324">
                  <c:v>148.73770491803279</c:v>
                </c:pt>
                <c:pt idx="325">
                  <c:v>148.73770491803279</c:v>
                </c:pt>
                <c:pt idx="326">
                  <c:v>148.73770491803279</c:v>
                </c:pt>
                <c:pt idx="327">
                  <c:v>148.73770491803279</c:v>
                </c:pt>
                <c:pt idx="328">
                  <c:v>148.73770491803279</c:v>
                </c:pt>
                <c:pt idx="329">
                  <c:v>148.73770491803279</c:v>
                </c:pt>
                <c:pt idx="330">
                  <c:v>148.73770491803279</c:v>
                </c:pt>
                <c:pt idx="331">
                  <c:v>148.73770491803279</c:v>
                </c:pt>
                <c:pt idx="332">
                  <c:v>148.73770491803279</c:v>
                </c:pt>
                <c:pt idx="333">
                  <c:v>148.73770491803279</c:v>
                </c:pt>
                <c:pt idx="334">
                  <c:v>148.73770491803279</c:v>
                </c:pt>
                <c:pt idx="335">
                  <c:v>148.73770491803279</c:v>
                </c:pt>
                <c:pt idx="336">
                  <c:v>148.73770491803279</c:v>
                </c:pt>
                <c:pt idx="337">
                  <c:v>148.73770491803279</c:v>
                </c:pt>
                <c:pt idx="338">
                  <c:v>148.73770491803279</c:v>
                </c:pt>
                <c:pt idx="339">
                  <c:v>148.73770491803279</c:v>
                </c:pt>
                <c:pt idx="340">
                  <c:v>148.73770491803279</c:v>
                </c:pt>
                <c:pt idx="341">
                  <c:v>148.73770491803279</c:v>
                </c:pt>
                <c:pt idx="342">
                  <c:v>148.73770491803279</c:v>
                </c:pt>
                <c:pt idx="343">
                  <c:v>148.73770491803279</c:v>
                </c:pt>
                <c:pt idx="344">
                  <c:v>148.73770491803279</c:v>
                </c:pt>
                <c:pt idx="345">
                  <c:v>148.73770491803279</c:v>
                </c:pt>
                <c:pt idx="346">
                  <c:v>148.73770491803279</c:v>
                </c:pt>
                <c:pt idx="347">
                  <c:v>148.73770491803279</c:v>
                </c:pt>
                <c:pt idx="348">
                  <c:v>148.73770491803279</c:v>
                </c:pt>
                <c:pt idx="349">
                  <c:v>148.73770491803279</c:v>
                </c:pt>
                <c:pt idx="350">
                  <c:v>148.73770491803279</c:v>
                </c:pt>
                <c:pt idx="351">
                  <c:v>148.73770491803279</c:v>
                </c:pt>
                <c:pt idx="352">
                  <c:v>148.73770491803279</c:v>
                </c:pt>
                <c:pt idx="353">
                  <c:v>148.73770491803279</c:v>
                </c:pt>
                <c:pt idx="354">
                  <c:v>148.73770491803279</c:v>
                </c:pt>
                <c:pt idx="355">
                  <c:v>148.73770491803279</c:v>
                </c:pt>
                <c:pt idx="356">
                  <c:v>148.73770491803279</c:v>
                </c:pt>
                <c:pt idx="357">
                  <c:v>148.73770491803279</c:v>
                </c:pt>
                <c:pt idx="358">
                  <c:v>148.73770491803279</c:v>
                </c:pt>
                <c:pt idx="359">
                  <c:v>148.73770491803279</c:v>
                </c:pt>
                <c:pt idx="360">
                  <c:v>148.73770491803279</c:v>
                </c:pt>
                <c:pt idx="361">
                  <c:v>148.73770491803279</c:v>
                </c:pt>
                <c:pt idx="362">
                  <c:v>148.73770491803279</c:v>
                </c:pt>
                <c:pt idx="363">
                  <c:v>148.73770491803279</c:v>
                </c:pt>
                <c:pt idx="364">
                  <c:v>148.73770491803279</c:v>
                </c:pt>
              </c:numCache>
            </c:numRef>
          </c:val>
          <c:smooth val="0"/>
          <c:extLst>
            <c:ext xmlns:c16="http://schemas.microsoft.com/office/drawing/2014/chart" uri="{C3380CC4-5D6E-409C-BE32-E72D297353CC}">
              <c16:uniqueId val="{00000001-DD14-4473-830B-FBAF430D10DE}"/>
            </c:ext>
          </c:extLst>
        </c:ser>
        <c:dLbls>
          <c:showLegendKey val="0"/>
          <c:showVal val="0"/>
          <c:showCatName val="0"/>
          <c:showSerName val="0"/>
          <c:showPercent val="0"/>
          <c:showBubbleSize val="0"/>
        </c:dLbls>
        <c:marker val="1"/>
        <c:smooth val="0"/>
        <c:axId val="610597312"/>
        <c:axId val="610596656"/>
      </c:lineChart>
      <c:dateAx>
        <c:axId val="610597312"/>
        <c:scaling>
          <c:orientation val="minMax"/>
        </c:scaling>
        <c:delete val="0"/>
        <c:axPos val="b"/>
        <c:numFmt formatCode="[$-809]d\ mmmm\ 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0596656"/>
        <c:crosses val="autoZero"/>
        <c:auto val="1"/>
        <c:lblOffset val="100"/>
        <c:baseTimeUnit val="days"/>
      </c:dateAx>
      <c:valAx>
        <c:axId val="6105966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059731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19049</xdr:colOff>
      <xdr:row>2</xdr:row>
      <xdr:rowOff>47625</xdr:rowOff>
    </xdr:from>
    <xdr:to>
      <xdr:col>16</xdr:col>
      <xdr:colOff>552450</xdr:colOff>
      <xdr:row>39</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4</xdr:row>
      <xdr:rowOff>0</xdr:rowOff>
    </xdr:from>
    <xdr:to>
      <xdr:col>9</xdr:col>
      <xdr:colOff>685800</xdr:colOff>
      <xdr:row>27</xdr:row>
      <xdr:rowOff>180975</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31</xdr:row>
      <xdr:rowOff>9525</xdr:rowOff>
    </xdr:from>
    <xdr:to>
      <xdr:col>9</xdr:col>
      <xdr:colOff>647700</xdr:colOff>
      <xdr:row>56</xdr:row>
      <xdr:rowOff>38100</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171450</xdr:colOff>
      <xdr:row>6</xdr:row>
      <xdr:rowOff>57150</xdr:rowOff>
    </xdr:from>
    <xdr:to>
      <xdr:col>7</xdr:col>
      <xdr:colOff>876300</xdr:colOff>
      <xdr:row>25</xdr:row>
      <xdr:rowOff>180975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30</xdr:row>
      <xdr:rowOff>95250</xdr:rowOff>
    </xdr:from>
    <xdr:to>
      <xdr:col>7</xdr:col>
      <xdr:colOff>933450</xdr:colOff>
      <xdr:row>50</xdr:row>
      <xdr:rowOff>114300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209549</xdr:colOff>
      <xdr:row>56</xdr:row>
      <xdr:rowOff>38100</xdr:rowOff>
    </xdr:from>
    <xdr:to>
      <xdr:col>7</xdr:col>
      <xdr:colOff>923924</xdr:colOff>
      <xdr:row>76</xdr:row>
      <xdr:rowOff>19050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257175</xdr:colOff>
      <xdr:row>3</xdr:row>
      <xdr:rowOff>28575</xdr:rowOff>
    </xdr:from>
    <xdr:to>
      <xdr:col>13</xdr:col>
      <xdr:colOff>666750</xdr:colOff>
      <xdr:row>34</xdr:row>
      <xdr:rowOff>152400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7"/>
  <sheetViews>
    <sheetView showGridLines="0" tabSelected="1" zoomScaleNormal="100" workbookViewId="0">
      <selection sqref="A1:F1"/>
    </sheetView>
  </sheetViews>
  <sheetFormatPr defaultRowHeight="11.25" customHeight="1" x14ac:dyDescent="0.2"/>
  <cols>
    <col min="1" max="2" width="7" style="77" customWidth="1"/>
    <col min="3" max="9" width="9.140625" style="77"/>
    <col min="10" max="10" width="7.85546875" style="77" customWidth="1"/>
    <col min="11" max="16384" width="9.140625" style="77"/>
  </cols>
  <sheetData>
    <row r="1" spans="1:18" ht="18" customHeight="1" x14ac:dyDescent="0.25">
      <c r="A1" s="193" t="s">
        <v>252</v>
      </c>
      <c r="B1" s="193"/>
      <c r="C1" s="193"/>
      <c r="D1" s="193"/>
      <c r="E1" s="193"/>
      <c r="F1" s="193"/>
      <c r="G1" s="117"/>
      <c r="H1" s="107"/>
      <c r="I1" s="107"/>
      <c r="J1" s="107"/>
      <c r="K1" s="107"/>
    </row>
    <row r="2" spans="1:18" ht="15" x14ac:dyDescent="0.2">
      <c r="A2" s="102"/>
      <c r="B2" s="102"/>
    </row>
    <row r="3" spans="1:18" ht="12.75" x14ac:dyDescent="0.2">
      <c r="A3" s="195" t="s">
        <v>150</v>
      </c>
      <c r="B3" s="195"/>
    </row>
    <row r="4" spans="1:18" ht="12.75" customHeight="1" x14ac:dyDescent="0.25">
      <c r="A4" s="78"/>
      <c r="B4" s="78"/>
    </row>
    <row r="5" spans="1:18" ht="12.75" x14ac:dyDescent="0.2">
      <c r="A5" s="79" t="s">
        <v>151</v>
      </c>
      <c r="B5" s="79"/>
      <c r="C5" s="194" t="s">
        <v>242</v>
      </c>
      <c r="D5" s="194"/>
      <c r="E5" s="194"/>
      <c r="F5" s="194"/>
      <c r="G5" s="194"/>
      <c r="H5" s="194"/>
      <c r="I5" s="194"/>
      <c r="J5" s="194"/>
      <c r="K5" s="194"/>
      <c r="L5" s="194"/>
      <c r="M5" s="194"/>
      <c r="N5" s="194"/>
      <c r="O5" s="194"/>
      <c r="P5" s="194"/>
      <c r="Q5" s="194"/>
      <c r="R5" s="194"/>
    </row>
    <row r="6" spans="1:18" ht="12.75" x14ac:dyDescent="0.2">
      <c r="A6" s="80" t="s">
        <v>152</v>
      </c>
      <c r="B6" s="80"/>
      <c r="C6" s="194" t="s">
        <v>243</v>
      </c>
      <c r="D6" s="194"/>
      <c r="E6" s="194"/>
      <c r="F6" s="194"/>
      <c r="G6" s="194"/>
      <c r="H6" s="194"/>
      <c r="I6" s="194"/>
      <c r="J6" s="194"/>
      <c r="K6" s="194"/>
      <c r="L6" s="194"/>
      <c r="M6" s="194"/>
      <c r="N6" s="194"/>
      <c r="O6" s="194"/>
      <c r="P6" s="194"/>
      <c r="Q6" s="194"/>
      <c r="R6" s="194"/>
    </row>
    <row r="7" spans="1:18" ht="12.75" x14ac:dyDescent="0.2">
      <c r="A7" s="80" t="s">
        <v>153</v>
      </c>
      <c r="B7" s="80"/>
      <c r="C7" s="194" t="s">
        <v>244</v>
      </c>
      <c r="D7" s="194"/>
      <c r="E7" s="194"/>
      <c r="F7" s="194"/>
      <c r="G7" s="194"/>
      <c r="H7" s="194"/>
      <c r="I7" s="194"/>
      <c r="J7" s="194"/>
      <c r="K7" s="194"/>
      <c r="L7" s="194"/>
      <c r="M7" s="194"/>
      <c r="N7" s="194"/>
      <c r="O7" s="194"/>
      <c r="P7" s="194"/>
      <c r="Q7" s="194"/>
      <c r="R7" s="194"/>
    </row>
    <row r="8" spans="1:18" ht="12.75" x14ac:dyDescent="0.2">
      <c r="A8" s="80" t="s">
        <v>154</v>
      </c>
      <c r="B8" s="80"/>
      <c r="C8" s="194" t="s">
        <v>245</v>
      </c>
      <c r="D8" s="194"/>
      <c r="E8" s="194"/>
      <c r="F8" s="194"/>
      <c r="G8" s="194"/>
      <c r="H8" s="194"/>
      <c r="I8" s="194"/>
      <c r="J8" s="194"/>
      <c r="K8" s="194"/>
      <c r="L8" s="194"/>
      <c r="M8" s="194"/>
      <c r="N8" s="194"/>
      <c r="O8" s="194"/>
      <c r="P8" s="194"/>
      <c r="Q8" s="194"/>
      <c r="R8" s="194"/>
    </row>
    <row r="9" spans="1:18" ht="12.75" x14ac:dyDescent="0.2">
      <c r="A9" s="80" t="s">
        <v>155</v>
      </c>
      <c r="B9" s="80"/>
      <c r="C9" s="194" t="s">
        <v>307</v>
      </c>
      <c r="D9" s="194"/>
      <c r="E9" s="194"/>
      <c r="F9" s="194"/>
      <c r="G9" s="194"/>
      <c r="H9" s="194"/>
      <c r="I9" s="194"/>
      <c r="J9" s="194"/>
      <c r="K9" s="194"/>
      <c r="L9" s="194"/>
      <c r="M9" s="194"/>
      <c r="N9" s="194"/>
      <c r="O9" s="194"/>
      <c r="P9" s="194"/>
      <c r="Q9" s="194"/>
      <c r="R9" s="194"/>
    </row>
    <row r="10" spans="1:18" ht="12.75" x14ac:dyDescent="0.2">
      <c r="A10" s="80" t="s">
        <v>156</v>
      </c>
      <c r="B10" s="80"/>
      <c r="C10" s="194" t="s">
        <v>308</v>
      </c>
      <c r="D10" s="194"/>
      <c r="E10" s="194"/>
      <c r="F10" s="194"/>
      <c r="G10" s="194"/>
      <c r="H10" s="194"/>
      <c r="I10" s="194"/>
      <c r="J10" s="194"/>
      <c r="K10" s="194"/>
      <c r="L10" s="194"/>
      <c r="M10" s="194"/>
      <c r="N10" s="194"/>
      <c r="O10" s="194"/>
      <c r="P10" s="194"/>
      <c r="Q10" s="194"/>
      <c r="R10" s="194"/>
    </row>
    <row r="11" spans="1:18" ht="12.75" x14ac:dyDescent="0.2">
      <c r="A11" s="80" t="s">
        <v>157</v>
      </c>
      <c r="B11" s="80"/>
      <c r="C11" s="194" t="s">
        <v>246</v>
      </c>
      <c r="D11" s="194"/>
      <c r="E11" s="194"/>
      <c r="F11" s="194"/>
      <c r="G11" s="194"/>
      <c r="H11" s="194"/>
      <c r="I11" s="194"/>
      <c r="J11" s="194"/>
      <c r="K11" s="194"/>
      <c r="L11" s="194"/>
      <c r="M11" s="194"/>
      <c r="N11" s="194"/>
      <c r="O11" s="194"/>
      <c r="P11" s="194"/>
      <c r="Q11" s="194"/>
      <c r="R11" s="194"/>
    </row>
    <row r="12" spans="1:18" ht="12.75" x14ac:dyDescent="0.2">
      <c r="A12" s="80" t="s">
        <v>187</v>
      </c>
      <c r="B12" s="80"/>
      <c r="C12" s="194" t="s">
        <v>247</v>
      </c>
      <c r="D12" s="194"/>
      <c r="E12" s="194"/>
      <c r="F12" s="194"/>
      <c r="G12" s="194"/>
      <c r="H12" s="194"/>
      <c r="I12" s="194"/>
      <c r="J12" s="194"/>
      <c r="K12" s="194"/>
      <c r="L12" s="194"/>
      <c r="M12" s="194"/>
      <c r="N12" s="194"/>
      <c r="O12" s="194"/>
      <c r="P12" s="194"/>
      <c r="Q12" s="194"/>
      <c r="R12" s="194"/>
    </row>
    <row r="13" spans="1:18" ht="12.75" x14ac:dyDescent="0.2">
      <c r="A13" s="80" t="s">
        <v>284</v>
      </c>
      <c r="B13" s="80"/>
      <c r="C13" s="197" t="s">
        <v>306</v>
      </c>
      <c r="D13" s="197"/>
      <c r="E13" s="197"/>
      <c r="F13" s="197"/>
      <c r="G13" s="197"/>
      <c r="H13" s="197"/>
      <c r="I13" s="197"/>
      <c r="J13" s="197"/>
      <c r="K13" s="197"/>
      <c r="L13" s="197"/>
      <c r="M13" s="197"/>
      <c r="N13" s="197"/>
      <c r="O13" s="197"/>
      <c r="P13" s="197"/>
      <c r="Q13" s="197"/>
      <c r="R13" s="197"/>
    </row>
    <row r="14" spans="1:18" ht="12.75" x14ac:dyDescent="0.2">
      <c r="A14" s="80" t="s">
        <v>158</v>
      </c>
      <c r="B14" s="80"/>
      <c r="C14" s="194" t="s">
        <v>248</v>
      </c>
      <c r="D14" s="194"/>
      <c r="E14" s="194"/>
      <c r="F14" s="194"/>
      <c r="G14" s="194"/>
      <c r="H14" s="194"/>
      <c r="I14" s="194"/>
      <c r="J14" s="194"/>
      <c r="K14" s="194"/>
      <c r="L14" s="194"/>
      <c r="M14" s="194"/>
      <c r="N14" s="194"/>
      <c r="O14" s="194"/>
      <c r="P14" s="194"/>
      <c r="Q14" s="194"/>
      <c r="R14" s="194"/>
    </row>
    <row r="15" spans="1:18" ht="12.75" x14ac:dyDescent="0.2">
      <c r="A15" s="80" t="s">
        <v>159</v>
      </c>
      <c r="B15" s="80"/>
      <c r="C15" s="194" t="s">
        <v>226</v>
      </c>
      <c r="D15" s="194"/>
      <c r="E15" s="194"/>
      <c r="F15" s="194"/>
      <c r="G15" s="194"/>
      <c r="H15" s="194"/>
      <c r="I15" s="194"/>
      <c r="J15" s="194"/>
      <c r="K15" s="194"/>
      <c r="L15" s="194"/>
      <c r="M15" s="194"/>
      <c r="N15" s="194"/>
      <c r="O15" s="194"/>
      <c r="P15" s="194"/>
      <c r="Q15" s="194"/>
      <c r="R15" s="194"/>
    </row>
    <row r="16" spans="1:18" ht="11.25" customHeight="1" x14ac:dyDescent="0.2">
      <c r="A16" s="80" t="s">
        <v>160</v>
      </c>
      <c r="B16" s="80"/>
      <c r="C16" s="194" t="s">
        <v>227</v>
      </c>
      <c r="D16" s="194"/>
      <c r="E16" s="194"/>
      <c r="F16" s="194"/>
      <c r="G16" s="194"/>
      <c r="H16" s="194"/>
      <c r="I16" s="194"/>
      <c r="J16" s="194"/>
      <c r="K16" s="194"/>
      <c r="L16" s="194"/>
      <c r="M16" s="194"/>
      <c r="N16" s="194"/>
      <c r="O16" s="194"/>
      <c r="P16" s="194"/>
      <c r="Q16" s="194"/>
      <c r="R16" s="194"/>
    </row>
    <row r="17" spans="1:18" ht="12.75" x14ac:dyDescent="0.2">
      <c r="A17" s="198" t="s">
        <v>249</v>
      </c>
      <c r="B17" s="135"/>
      <c r="C17" s="199" t="s">
        <v>250</v>
      </c>
      <c r="D17" s="199"/>
      <c r="E17" s="199"/>
      <c r="F17" s="199"/>
      <c r="G17" s="199"/>
      <c r="H17" s="199"/>
      <c r="I17" s="199"/>
      <c r="J17" s="199"/>
      <c r="K17" s="199"/>
      <c r="L17" s="199"/>
      <c r="M17" s="199"/>
      <c r="N17" s="199"/>
      <c r="O17" s="199"/>
      <c r="P17" s="199"/>
      <c r="Q17" s="199"/>
      <c r="R17" s="199"/>
    </row>
    <row r="18" spans="1:18" ht="12.75" x14ac:dyDescent="0.2">
      <c r="A18" s="198"/>
      <c r="B18" s="135"/>
      <c r="C18" s="199"/>
      <c r="D18" s="199"/>
      <c r="E18" s="199"/>
      <c r="F18" s="199"/>
      <c r="G18" s="199"/>
      <c r="H18" s="199"/>
      <c r="I18" s="199"/>
      <c r="J18" s="199"/>
      <c r="K18" s="199"/>
      <c r="L18" s="199"/>
      <c r="M18" s="199"/>
      <c r="N18" s="199"/>
      <c r="O18" s="199"/>
      <c r="P18" s="199"/>
      <c r="Q18" s="199"/>
      <c r="R18" s="199"/>
    </row>
    <row r="19" spans="1:18" ht="12.75" x14ac:dyDescent="0.2">
      <c r="A19" s="135"/>
      <c r="B19" s="135"/>
      <c r="C19" s="199"/>
      <c r="D19" s="199"/>
      <c r="E19" s="199"/>
      <c r="F19" s="199"/>
      <c r="G19" s="199"/>
      <c r="H19" s="199"/>
      <c r="I19" s="199"/>
      <c r="J19" s="199"/>
      <c r="K19" s="199"/>
      <c r="L19" s="199"/>
      <c r="M19" s="199"/>
      <c r="N19" s="199"/>
      <c r="O19" s="199"/>
      <c r="P19" s="199"/>
      <c r="Q19" s="199"/>
      <c r="R19" s="199"/>
    </row>
    <row r="20" spans="1:18" ht="11.25" customHeight="1" x14ac:dyDescent="0.2">
      <c r="A20" s="196" t="s">
        <v>251</v>
      </c>
      <c r="B20" s="196"/>
      <c r="C20" s="196"/>
      <c r="D20" s="174"/>
    </row>
    <row r="30" spans="1:18" ht="11.25" customHeight="1" x14ac:dyDescent="0.2">
      <c r="B30" s="182"/>
      <c r="C30" s="182"/>
      <c r="D30" s="182"/>
    </row>
    <row r="31" spans="1:18" ht="11.25" customHeight="1" x14ac:dyDescent="0.2">
      <c r="B31" s="182"/>
      <c r="C31" s="182"/>
      <c r="D31" s="182"/>
    </row>
    <row r="32" spans="1:18" ht="11.25" customHeight="1" x14ac:dyDescent="0.2">
      <c r="B32" s="182"/>
      <c r="C32" s="183"/>
      <c r="D32" s="182"/>
    </row>
    <row r="33" spans="2:4" ht="11.25" customHeight="1" x14ac:dyDescent="0.2">
      <c r="B33" s="182"/>
      <c r="C33" s="182"/>
      <c r="D33" s="182"/>
    </row>
    <row r="34" spans="2:4" ht="11.25" customHeight="1" x14ac:dyDescent="0.2">
      <c r="B34" s="182"/>
      <c r="C34" s="97"/>
      <c r="D34" s="182"/>
    </row>
    <row r="35" spans="2:4" ht="11.25" customHeight="1" x14ac:dyDescent="0.2">
      <c r="B35" s="182"/>
      <c r="C35" s="97"/>
      <c r="D35" s="182"/>
    </row>
    <row r="37" spans="2:4" ht="11.25" customHeight="1" x14ac:dyDescent="0.2">
      <c r="C37" s="96"/>
    </row>
  </sheetData>
  <mergeCells count="17">
    <mergeCell ref="A20:C20"/>
    <mergeCell ref="C9:R9"/>
    <mergeCell ref="C10:R10"/>
    <mergeCell ref="C11:R11"/>
    <mergeCell ref="C12:R12"/>
    <mergeCell ref="C13:R13"/>
    <mergeCell ref="C14:R14"/>
    <mergeCell ref="C15:R15"/>
    <mergeCell ref="C16:R16"/>
    <mergeCell ref="A17:A18"/>
    <mergeCell ref="C17:R19"/>
    <mergeCell ref="A1:F1"/>
    <mergeCell ref="C5:R5"/>
    <mergeCell ref="C6:R6"/>
    <mergeCell ref="C7:R7"/>
    <mergeCell ref="C8:R8"/>
    <mergeCell ref="A3:B3"/>
  </mergeCells>
  <hyperlinks>
    <hyperlink ref="C5:J5" location="'Table 1'!A1" display="The seasonal increase in mortality in the winter by age group, Scotland, 1990/91 to 2015/16"/>
    <hyperlink ref="C6:J6" location="'2000-02'!A1" display="Abridged life table, by sex, age and council area, Scotland 2000-2002"/>
    <hyperlink ref="C7:J7" location="'2001-03'!A1" display="Abridged life table, by sex, age and council area, Scotland 2001-2003"/>
    <hyperlink ref="C8:J8" location="'2002-04'!A1" display="Abridged life table, by sex, age and council area, Scotland 2002-2004"/>
    <hyperlink ref="C9:J9" location="'2003-05'!A1" display="Abridged life table, by sex, age and council area, Scotland 2003-2005"/>
    <hyperlink ref="C10:J10" location="'2004-06'!A1" display="Abridged life table, by sex, age and council area, Scotland 2004-2006"/>
    <hyperlink ref="C11:J11" location="'2005-07'!A1" display="Abridged life table, by sex, age and council area, Scotland 2005-2007"/>
    <hyperlink ref="C14:J14" location="'2006-08'!A1" display="Abridged life table, by sex, age and council area, Scotland 2006-2008"/>
    <hyperlink ref="C15:J15" location="'Figure 2'!A1" display="Seasonal increase in mortality in the winter and mean winter temperature (deg. C.), Scotland"/>
    <hyperlink ref="C16:J16" location="'Figure 3'!A1" display="Seasonal increase in mortality in the winter and indicators of influenza activity, Scotland"/>
    <hyperlink ref="C6:N6" location="'Table 2'!A1" display="The seasonal increase in mortality in the winter, mean winter temperature and indicators of the level of influenza activity, Scotland, 1951/52 to 2015/16"/>
    <hyperlink ref="C7:O7" location="'Table 3'!A1" display="Seasonal increase in mortality in the winter and the Increased Winter Mortality Index, by age-group and NHS Board area of usual residence, 2006/07 to 2015/16"/>
    <hyperlink ref="C8:O8" location="'Table 4'!A1" display="The seasonal increase in mortality in the winter - the underlying numbers of registrations of deaths, Scotland, 1990/91 to 2015/16"/>
    <hyperlink ref="C9:N9" location="'Table 5'!A1" display="The seasonal increase in mortality in the winter - the underlying numbers of registrations of deaths, by NHS Board area of usual residence, 2012/13 to 2015/16"/>
    <hyperlink ref="C10:O10" location="'Table 6'!A1" display="Seasonal increase in mortality in the winter and the Increased Winter Mortality Index, by age-group and local authority of usual residence, 2006/07 to 2015/16"/>
    <hyperlink ref="C11:O11" location="'Table 7'!A1" display="The seasonal increase in mortality in the winter - the underlying numbers of registrations of deaths, by local authority of usual residence, 2012/13 to 2015/16"/>
    <hyperlink ref="C14:N14" location="'Figure 1'!A1" display="Seasonal increase in mortality in the winter, Scotland, 1951/52 to 2015/16"/>
    <hyperlink ref="C17:N17" location="'Figure 4'!Print_Area" display="Deaths by day, 1 August 2018 to 31 July 2019, showing the 7-day moving average, the likely range of values around the moving average (if that represents the underlying rate of deaths occurring at that time) and the daily average for each 4-month period"/>
    <hyperlink ref="C13:P13" location="'Table 9'!Print_Area" display="Seasonal Increase in Mortality in the Winter - Increased Winter Mortality Index or Excess Winter Deaths Index, Scotland and England &amp; Wales, 1991/92 to 2018/19"/>
  </hyperlinks>
  <pageMargins left="0.7" right="0.7" top="0.75" bottom="0.75" header="0.3" footer="0.3"/>
  <pageSetup paperSize="9" scale="83"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0"/>
  <sheetViews>
    <sheetView showGridLines="0" workbookViewId="0">
      <selection sqref="A1:I2"/>
    </sheetView>
  </sheetViews>
  <sheetFormatPr defaultRowHeight="12.75" x14ac:dyDescent="0.2"/>
  <cols>
    <col min="1" max="1" width="13" customWidth="1"/>
    <col min="2" max="2" width="1.85546875" customWidth="1"/>
    <col min="3" max="5" width="14.7109375" customWidth="1"/>
    <col min="6" max="6" width="2.7109375" customWidth="1"/>
    <col min="7" max="8" width="12.7109375" customWidth="1"/>
    <col min="9" max="9" width="1.5703125" customWidth="1"/>
    <col min="10" max="10" width="1.7109375" customWidth="1"/>
    <col min="11" max="11" width="69.85546875" customWidth="1"/>
  </cols>
  <sheetData>
    <row r="1" spans="1:12" ht="18" customHeight="1" x14ac:dyDescent="0.2">
      <c r="A1" s="208" t="s">
        <v>297</v>
      </c>
      <c r="B1" s="208"/>
      <c r="C1" s="208"/>
      <c r="D1" s="208"/>
      <c r="E1" s="208"/>
      <c r="F1" s="208"/>
      <c r="G1" s="208"/>
      <c r="H1" s="208"/>
      <c r="I1" s="208"/>
      <c r="K1" s="192" t="s">
        <v>313</v>
      </c>
      <c r="L1" s="192"/>
    </row>
    <row r="2" spans="1:12" ht="18" customHeight="1" x14ac:dyDescent="0.2">
      <c r="A2" s="208"/>
      <c r="B2" s="208"/>
      <c r="C2" s="208"/>
      <c r="D2" s="208"/>
      <c r="E2" s="208"/>
      <c r="F2" s="208"/>
      <c r="G2" s="208"/>
      <c r="H2" s="208"/>
      <c r="I2" s="208"/>
    </row>
    <row r="3" spans="1:12" ht="15" customHeight="1" x14ac:dyDescent="0.2">
      <c r="A3" s="180"/>
      <c r="B3" s="180"/>
      <c r="C3" s="180"/>
      <c r="D3" s="180"/>
      <c r="E3" s="180"/>
      <c r="F3" s="180"/>
      <c r="G3" s="180"/>
      <c r="H3" s="180"/>
      <c r="I3" s="180"/>
    </row>
    <row r="4" spans="1:12" ht="14.25" x14ac:dyDescent="0.2">
      <c r="A4" s="103"/>
      <c r="B4" s="103"/>
      <c r="C4" s="23" t="s">
        <v>294</v>
      </c>
      <c r="D4" s="24"/>
      <c r="E4" s="24"/>
      <c r="F4" s="24"/>
      <c r="G4" s="24"/>
      <c r="H4" s="24"/>
    </row>
    <row r="5" spans="1:12" x14ac:dyDescent="0.2">
      <c r="A5" s="103"/>
      <c r="B5" s="103"/>
      <c r="C5" s="255" t="s">
        <v>90</v>
      </c>
      <c r="D5" s="256" t="s">
        <v>280</v>
      </c>
      <c r="E5" s="256" t="s">
        <v>288</v>
      </c>
      <c r="F5" s="103"/>
      <c r="G5" s="255" t="s">
        <v>292</v>
      </c>
      <c r="H5" s="255"/>
    </row>
    <row r="6" spans="1:12" x14ac:dyDescent="0.2">
      <c r="A6" s="103"/>
      <c r="B6" s="103"/>
      <c r="C6" s="203"/>
      <c r="D6" s="257"/>
      <c r="E6" s="257"/>
      <c r="F6" s="103"/>
      <c r="G6" s="258"/>
      <c r="H6" s="258"/>
    </row>
    <row r="7" spans="1:12" x14ac:dyDescent="0.2">
      <c r="A7" s="103"/>
      <c r="B7" s="103"/>
      <c r="C7" s="203"/>
      <c r="D7" s="257"/>
      <c r="E7" s="257"/>
      <c r="F7" s="103"/>
      <c r="G7" s="259"/>
      <c r="H7" s="259"/>
    </row>
    <row r="8" spans="1:12" ht="14.25" customHeight="1" x14ac:dyDescent="0.2">
      <c r="A8" s="103"/>
      <c r="B8" s="103"/>
      <c r="C8" s="260" t="s">
        <v>253</v>
      </c>
      <c r="D8" s="260" t="s">
        <v>296</v>
      </c>
      <c r="E8" s="260" t="s">
        <v>295</v>
      </c>
      <c r="F8" s="103"/>
      <c r="G8" s="261" t="s">
        <v>281</v>
      </c>
      <c r="H8" s="261" t="s">
        <v>293</v>
      </c>
    </row>
    <row r="9" spans="1:12" x14ac:dyDescent="0.2">
      <c r="A9" s="103"/>
      <c r="B9" s="103"/>
      <c r="C9" s="260"/>
      <c r="D9" s="260"/>
      <c r="E9" s="260"/>
      <c r="F9" s="103"/>
      <c r="G9" s="262"/>
      <c r="H9" s="262"/>
    </row>
    <row r="10" spans="1:12" x14ac:dyDescent="0.2">
      <c r="A10" s="18" t="s">
        <v>279</v>
      </c>
      <c r="B10" s="103"/>
      <c r="C10" s="260"/>
      <c r="D10" s="260"/>
      <c r="E10" s="260"/>
      <c r="F10" s="103"/>
      <c r="G10" s="262"/>
      <c r="H10" s="262"/>
    </row>
    <row r="11" spans="1:12" x14ac:dyDescent="0.2">
      <c r="A11" s="103"/>
      <c r="B11" s="103"/>
      <c r="C11" s="103"/>
      <c r="D11" s="103"/>
      <c r="E11" s="103"/>
      <c r="F11" s="103"/>
      <c r="G11" s="103"/>
      <c r="H11" s="103"/>
    </row>
    <row r="12" spans="1:12" x14ac:dyDescent="0.2">
      <c r="A12" s="5" t="s">
        <v>6</v>
      </c>
      <c r="B12" s="103"/>
      <c r="C12" s="142">
        <f>'Table 4'!I13</f>
        <v>14.944253304705487</v>
      </c>
      <c r="D12" s="142">
        <v>19.899999999999999</v>
      </c>
      <c r="E12" s="142">
        <v>20.792510341824517</v>
      </c>
      <c r="F12" s="103"/>
      <c r="G12" s="142">
        <f t="shared" ref="G12:G38" si="0">D12-C12</f>
        <v>4.9557466952945113</v>
      </c>
      <c r="H12" s="142">
        <f t="shared" ref="H12:H38" si="1">E12-C12</f>
        <v>5.8482570371190299</v>
      </c>
    </row>
    <row r="13" spans="1:12" x14ac:dyDescent="0.2">
      <c r="A13" s="5" t="s">
        <v>7</v>
      </c>
      <c r="B13" s="103"/>
      <c r="C13" s="142">
        <f>'Table 4'!I14</f>
        <v>13.94296751893458</v>
      </c>
      <c r="D13" s="142">
        <v>14.5</v>
      </c>
      <c r="E13" s="142">
        <v>8.502772643253234</v>
      </c>
      <c r="F13" s="103"/>
      <c r="G13" s="142">
        <f t="shared" si="0"/>
        <v>0.55703248106541992</v>
      </c>
      <c r="H13" s="142">
        <f t="shared" si="1"/>
        <v>-5.4401948756813461</v>
      </c>
    </row>
    <row r="14" spans="1:12" x14ac:dyDescent="0.2">
      <c r="A14" s="5" t="s">
        <v>8</v>
      </c>
      <c r="B14" s="103"/>
      <c r="C14" s="142">
        <f>'Table 4'!I15</f>
        <v>12.983231248117281</v>
      </c>
      <c r="D14" s="142">
        <v>14.2</v>
      </c>
      <c r="E14" s="142">
        <v>12.743823146944083</v>
      </c>
      <c r="F14" s="103"/>
      <c r="G14" s="142">
        <f t="shared" si="0"/>
        <v>1.2167687518827179</v>
      </c>
      <c r="H14" s="142">
        <f t="shared" si="1"/>
        <v>-0.23940810117319877</v>
      </c>
    </row>
    <row r="15" spans="1:12" x14ac:dyDescent="0.2">
      <c r="A15" s="5" t="s">
        <v>9</v>
      </c>
      <c r="B15" s="103"/>
      <c r="C15" s="142">
        <f>'Table 4'!I16</f>
        <v>12.019581293615248</v>
      </c>
      <c r="D15" s="142">
        <v>15.4</v>
      </c>
      <c r="E15" s="142">
        <v>13.713231526083836</v>
      </c>
      <c r="F15" s="103"/>
      <c r="G15" s="142">
        <f t="shared" si="0"/>
        <v>3.3804187063847522</v>
      </c>
      <c r="H15" s="142">
        <f t="shared" si="1"/>
        <v>1.6936502324685883</v>
      </c>
    </row>
    <row r="16" spans="1:12" x14ac:dyDescent="0.2">
      <c r="A16" s="5" t="s">
        <v>10</v>
      </c>
      <c r="B16" s="103"/>
      <c r="C16" s="142">
        <f>'Table 4'!I17</f>
        <v>19.064016277977775</v>
      </c>
      <c r="D16" s="142">
        <v>22.8</v>
      </c>
      <c r="E16" s="142">
        <v>19.0297730585051</v>
      </c>
      <c r="F16" s="103"/>
      <c r="G16" s="142">
        <f t="shared" si="0"/>
        <v>3.7359837220222261</v>
      </c>
      <c r="H16" s="142">
        <f t="shared" si="1"/>
        <v>-3.4243219472674724E-2</v>
      </c>
    </row>
    <row r="17" spans="1:8" x14ac:dyDescent="0.2">
      <c r="A17" s="5" t="s">
        <v>11</v>
      </c>
      <c r="B17" s="103"/>
      <c r="C17" s="142">
        <f>'Table 4'!I18</f>
        <v>19.382814578345304</v>
      </c>
      <c r="D17" s="142">
        <v>27.7</v>
      </c>
      <c r="E17" s="142">
        <v>14.235024003339595</v>
      </c>
      <c r="F17" s="103"/>
      <c r="G17" s="142">
        <f t="shared" si="0"/>
        <v>8.3171854216546954</v>
      </c>
      <c r="H17" s="142">
        <f t="shared" si="1"/>
        <v>-5.1477905750057094</v>
      </c>
    </row>
    <row r="18" spans="1:8" x14ac:dyDescent="0.2">
      <c r="A18" s="5" t="s">
        <v>12</v>
      </c>
      <c r="B18" s="103"/>
      <c r="C18" s="142">
        <f>'Table 4'!I19</f>
        <v>13.961941415437247</v>
      </c>
      <c r="D18" s="142">
        <v>13.1</v>
      </c>
      <c r="E18" s="142">
        <v>12.439100238416088</v>
      </c>
      <c r="F18" s="103"/>
      <c r="G18" s="142">
        <f t="shared" si="0"/>
        <v>-0.86194141543724712</v>
      </c>
      <c r="H18" s="142">
        <f t="shared" si="1"/>
        <v>-1.5228411770211583</v>
      </c>
    </row>
    <row r="19" spans="1:8" x14ac:dyDescent="0.2">
      <c r="A19" s="5" t="s">
        <v>13</v>
      </c>
      <c r="B19" s="103"/>
      <c r="C19" s="142">
        <f>'Table 4'!I20</f>
        <v>25.786744141844743</v>
      </c>
      <c r="D19" s="142">
        <v>27.4</v>
      </c>
      <c r="E19" s="142">
        <v>25.039586192336113</v>
      </c>
      <c r="F19" s="103"/>
      <c r="G19" s="142">
        <f t="shared" si="0"/>
        <v>1.6132558581552559</v>
      </c>
      <c r="H19" s="142">
        <f t="shared" si="1"/>
        <v>-0.74715794950862957</v>
      </c>
    </row>
    <row r="20" spans="1:8" x14ac:dyDescent="0.2">
      <c r="A20" s="5" t="s">
        <v>14</v>
      </c>
      <c r="B20" s="103"/>
      <c r="C20" s="142">
        <f>'Table 4'!I21</f>
        <v>28.523130205326957</v>
      </c>
      <c r="D20" s="142">
        <v>28.8</v>
      </c>
      <c r="E20" s="142">
        <v>30.4725168756027</v>
      </c>
      <c r="F20" s="103"/>
      <c r="G20" s="142">
        <f t="shared" si="0"/>
        <v>0.2768697946730434</v>
      </c>
      <c r="H20" s="142">
        <f t="shared" si="1"/>
        <v>1.949386670275743</v>
      </c>
    </row>
    <row r="21" spans="1:8" x14ac:dyDescent="0.2">
      <c r="A21" s="5" t="s">
        <v>15</v>
      </c>
      <c r="B21" s="103"/>
      <c r="C21" s="142">
        <f>'Table 4'!I22</f>
        <v>12.200759451873864</v>
      </c>
      <c r="D21" s="142">
        <v>14.7</v>
      </c>
      <c r="E21" s="142">
        <v>9.7608274078862323</v>
      </c>
      <c r="F21" s="103"/>
      <c r="G21" s="142">
        <f t="shared" si="0"/>
        <v>2.4992405481261351</v>
      </c>
      <c r="H21" s="142">
        <f t="shared" si="1"/>
        <v>-2.439932043987632</v>
      </c>
    </row>
    <row r="22" spans="1:8" x14ac:dyDescent="0.2">
      <c r="A22" s="5" t="s">
        <v>16</v>
      </c>
      <c r="B22" s="103"/>
      <c r="C22" s="142">
        <f>'Table 4'!I23</f>
        <v>9.926053867328763</v>
      </c>
      <c r="D22" s="142">
        <v>16.2</v>
      </c>
      <c r="E22" s="142">
        <v>4.7482776894541603</v>
      </c>
      <c r="F22" s="103"/>
      <c r="G22" s="142">
        <f t="shared" si="0"/>
        <v>6.2739461326712362</v>
      </c>
      <c r="H22" s="142">
        <f t="shared" si="1"/>
        <v>-5.1777761778746028</v>
      </c>
    </row>
    <row r="23" spans="1:8" x14ac:dyDescent="0.2">
      <c r="A23" s="5" t="s">
        <v>17</v>
      </c>
      <c r="B23" s="103"/>
      <c r="C23" s="142">
        <f>'Table 4'!I24</f>
        <v>13.526335651517602</v>
      </c>
      <c r="D23" s="142">
        <v>14.1</v>
      </c>
      <c r="E23" s="142">
        <v>8.1006182050735447</v>
      </c>
      <c r="F23" s="103"/>
      <c r="G23" s="142">
        <f t="shared" si="0"/>
        <v>0.57366434848239756</v>
      </c>
      <c r="H23" s="142">
        <f t="shared" si="1"/>
        <v>-5.4257174464440574</v>
      </c>
    </row>
    <row r="24" spans="1:8" x14ac:dyDescent="0.2">
      <c r="A24" s="5" t="s">
        <v>18</v>
      </c>
      <c r="B24" s="103"/>
      <c r="C24" s="142">
        <f>'Table 4'!I25</f>
        <v>15.627663962601403</v>
      </c>
      <c r="D24" s="142">
        <v>13.9</v>
      </c>
      <c r="E24" s="142">
        <v>7.1571835743692596</v>
      </c>
      <c r="F24" s="103"/>
      <c r="G24" s="142">
        <f t="shared" si="0"/>
        <v>-1.7276639626014028</v>
      </c>
      <c r="H24" s="142">
        <f t="shared" si="1"/>
        <v>-8.4704803882321436</v>
      </c>
    </row>
    <row r="25" spans="1:8" x14ac:dyDescent="0.2">
      <c r="A25" s="5" t="s">
        <v>19</v>
      </c>
      <c r="B25" s="103"/>
      <c r="C25" s="142">
        <f>'Table 4'!I26</f>
        <v>15.407821229050279</v>
      </c>
      <c r="D25" s="142">
        <v>19.399999999999999</v>
      </c>
      <c r="E25" s="142">
        <v>3.9336593663618968</v>
      </c>
      <c r="F25" s="103"/>
      <c r="G25" s="142">
        <f t="shared" si="0"/>
        <v>3.9921787709497192</v>
      </c>
      <c r="H25" s="142">
        <f t="shared" si="1"/>
        <v>-11.474161862688383</v>
      </c>
    </row>
    <row r="26" spans="1:8" x14ac:dyDescent="0.2">
      <c r="A26" s="5" t="s">
        <v>20</v>
      </c>
      <c r="B26" s="103"/>
      <c r="C26" s="142">
        <f>'Table 4'!I27</f>
        <v>9.9479662060090632</v>
      </c>
      <c r="D26" s="142">
        <v>15.6</v>
      </c>
      <c r="E26" s="142">
        <v>10.163688884133947</v>
      </c>
      <c r="F26" s="103"/>
      <c r="G26" s="142">
        <f t="shared" si="0"/>
        <v>5.6520337939909364</v>
      </c>
      <c r="H26" s="142">
        <f t="shared" si="1"/>
        <v>0.21572267812488377</v>
      </c>
    </row>
    <row r="27" spans="1:8" x14ac:dyDescent="0.2">
      <c r="A27" s="40" t="s">
        <v>21</v>
      </c>
      <c r="B27" s="103"/>
      <c r="C27" s="142">
        <f>'Table 4'!I28</f>
        <v>15.604707216787183</v>
      </c>
      <c r="D27" s="142">
        <v>14.8</v>
      </c>
      <c r="E27" s="142">
        <v>10.911016949152541</v>
      </c>
      <c r="F27" s="103"/>
      <c r="G27" s="142">
        <f t="shared" si="0"/>
        <v>-0.80470721678718249</v>
      </c>
      <c r="H27" s="142">
        <f t="shared" si="1"/>
        <v>-4.6936902676346417</v>
      </c>
    </row>
    <row r="28" spans="1:8" x14ac:dyDescent="0.2">
      <c r="A28" s="40" t="s">
        <v>22</v>
      </c>
      <c r="B28" s="103"/>
      <c r="C28" s="142">
        <f>'Table 4'!I29</f>
        <v>12.270803949224259</v>
      </c>
      <c r="D28" s="142">
        <v>15.4</v>
      </c>
      <c r="E28" s="142">
        <v>11.939980844950517</v>
      </c>
      <c r="F28" s="103"/>
      <c r="G28" s="142">
        <f t="shared" si="0"/>
        <v>3.1291960507757413</v>
      </c>
      <c r="H28" s="142">
        <f t="shared" si="1"/>
        <v>-0.33082310427374217</v>
      </c>
    </row>
    <row r="29" spans="1:8" x14ac:dyDescent="0.2">
      <c r="A29" s="40" t="s">
        <v>23</v>
      </c>
      <c r="B29" s="103"/>
      <c r="C29" s="142">
        <f>'Table 4'!I30</f>
        <v>20.620373634120551</v>
      </c>
      <c r="D29" s="142">
        <v>23.4</v>
      </c>
      <c r="E29" s="142">
        <v>22.959463912995716</v>
      </c>
      <c r="F29" s="103"/>
      <c r="G29" s="142">
        <f t="shared" si="0"/>
        <v>2.779626365879448</v>
      </c>
      <c r="H29" s="142">
        <f t="shared" si="1"/>
        <v>2.3390902788751653</v>
      </c>
    </row>
    <row r="30" spans="1:8" x14ac:dyDescent="0.2">
      <c r="A30" s="40" t="s">
        <v>92</v>
      </c>
      <c r="B30" s="103"/>
      <c r="C30" s="142">
        <f>'Table 4'!I31</f>
        <v>16.331836445284804</v>
      </c>
      <c r="D30" s="142">
        <v>16.600000000000001</v>
      </c>
      <c r="E30" s="142">
        <v>21.374391486471186</v>
      </c>
      <c r="F30" s="103"/>
      <c r="G30" s="142">
        <f t="shared" si="0"/>
        <v>0.26816355471519771</v>
      </c>
      <c r="H30" s="142">
        <f t="shared" si="1"/>
        <v>5.0425550411863824</v>
      </c>
    </row>
    <row r="31" spans="1:8" x14ac:dyDescent="0.2">
      <c r="A31" s="40" t="s">
        <v>26</v>
      </c>
      <c r="B31" s="103"/>
      <c r="C31" s="142">
        <f>'Table 4'!I32</f>
        <v>14.25411148304468</v>
      </c>
      <c r="D31" s="142">
        <v>16.7</v>
      </c>
      <c r="E31" s="142">
        <v>16.23575810692375</v>
      </c>
      <c r="F31" s="103"/>
      <c r="G31" s="142">
        <f t="shared" si="0"/>
        <v>2.4458885169553195</v>
      </c>
      <c r="H31" s="142">
        <f t="shared" si="1"/>
        <v>1.9816466238790706</v>
      </c>
    </row>
    <row r="32" spans="1:8" x14ac:dyDescent="0.2">
      <c r="A32" s="40" t="s">
        <v>27</v>
      </c>
      <c r="B32" s="103"/>
      <c r="C32" s="142">
        <f>'Table 4'!I33</f>
        <v>8.0291558368177203</v>
      </c>
      <c r="D32" s="142">
        <v>15.3</v>
      </c>
      <c r="E32" s="142">
        <v>10.561056105610561</v>
      </c>
      <c r="F32" s="103"/>
      <c r="G32" s="142">
        <f t="shared" si="0"/>
        <v>7.2708441631822804</v>
      </c>
      <c r="H32" s="142">
        <f t="shared" si="1"/>
        <v>2.5319002687928407</v>
      </c>
    </row>
    <row r="33" spans="1:8" x14ac:dyDescent="0.2">
      <c r="A33" s="40" t="s">
        <v>28</v>
      </c>
      <c r="B33" s="103"/>
      <c r="C33" s="142">
        <f>'Table 4'!I34</f>
        <v>11.161985593835501</v>
      </c>
      <c r="D33" s="142">
        <v>19.399999999999999</v>
      </c>
      <c r="E33" s="142">
        <v>11.56511844419158</v>
      </c>
      <c r="F33" s="103"/>
      <c r="G33" s="142">
        <f t="shared" si="0"/>
        <v>8.2380144061644973</v>
      </c>
      <c r="H33" s="142">
        <f t="shared" si="1"/>
        <v>0.40313285035607827</v>
      </c>
    </row>
    <row r="34" spans="1:8" x14ac:dyDescent="0.2">
      <c r="A34" s="40" t="s">
        <v>128</v>
      </c>
      <c r="B34" s="103"/>
      <c r="C34" s="142">
        <f>'Table 4'!I35</f>
        <v>9.3864401815785623</v>
      </c>
      <c r="D34" s="142">
        <v>11.1</v>
      </c>
      <c r="E34" s="142">
        <v>12.965999781349076</v>
      </c>
      <c r="F34" s="103"/>
      <c r="G34" s="142">
        <f t="shared" si="0"/>
        <v>1.7135598184214373</v>
      </c>
      <c r="H34" s="142">
        <f t="shared" si="1"/>
        <v>3.5795595997705139</v>
      </c>
    </row>
    <row r="35" spans="1:8" x14ac:dyDescent="0.2">
      <c r="A35" s="40" t="s">
        <v>162</v>
      </c>
      <c r="B35" s="103"/>
      <c r="C35" s="142">
        <f>'Table 4'!I36</f>
        <v>22.613709160794361</v>
      </c>
      <c r="D35" s="142">
        <v>27</v>
      </c>
      <c r="E35" s="142">
        <v>17.816326530612244</v>
      </c>
      <c r="F35" s="103"/>
      <c r="G35" s="142">
        <f t="shared" si="0"/>
        <v>4.386290839205639</v>
      </c>
      <c r="H35" s="142">
        <f t="shared" si="1"/>
        <v>-4.797382630182117</v>
      </c>
    </row>
    <row r="36" spans="1:8" x14ac:dyDescent="0.2">
      <c r="A36" s="40" t="s">
        <v>198</v>
      </c>
      <c r="B36" s="103"/>
      <c r="C36" s="142">
        <f>'Table 4'!I37</f>
        <v>16.145110588768372</v>
      </c>
      <c r="D36" s="142">
        <v>14.9</v>
      </c>
      <c r="E36" s="142">
        <v>13.112050304092362</v>
      </c>
      <c r="F36" s="103"/>
      <c r="G36" s="142">
        <f t="shared" si="0"/>
        <v>-1.2451105887683713</v>
      </c>
      <c r="H36" s="142">
        <f t="shared" si="1"/>
        <v>-3.0330602846760097</v>
      </c>
    </row>
    <row r="37" spans="1:8" x14ac:dyDescent="0.2">
      <c r="A37" s="40" t="s">
        <v>205</v>
      </c>
      <c r="B37" s="103"/>
      <c r="C37" s="142">
        <f>'Table 4'!I38</f>
        <v>14.929592929098844</v>
      </c>
      <c r="D37" s="142">
        <v>20.9</v>
      </c>
      <c r="E37" s="142">
        <v>19.22923322683706</v>
      </c>
      <c r="F37" s="103"/>
      <c r="G37" s="142">
        <f t="shared" si="0"/>
        <v>5.970407070901155</v>
      </c>
      <c r="H37" s="142">
        <f t="shared" si="1"/>
        <v>4.2996402977382164</v>
      </c>
    </row>
    <row r="38" spans="1:8" x14ac:dyDescent="0.2">
      <c r="A38" s="167" t="s">
        <v>256</v>
      </c>
      <c r="B38" s="103"/>
      <c r="C38" s="142">
        <f>'Table 4'!I39</f>
        <v>26.243184296619411</v>
      </c>
      <c r="D38" s="142">
        <v>30.3</v>
      </c>
      <c r="E38" s="142">
        <v>30.507438353372734</v>
      </c>
      <c r="F38" s="103"/>
      <c r="G38" s="142">
        <f t="shared" si="0"/>
        <v>4.0568157033805896</v>
      </c>
      <c r="H38" s="142">
        <f t="shared" si="1"/>
        <v>4.2642540567533231</v>
      </c>
    </row>
    <row r="39" spans="1:8" x14ac:dyDescent="0.2">
      <c r="A39" s="167" t="s">
        <v>264</v>
      </c>
      <c r="B39" s="103"/>
      <c r="C39" s="142">
        <f>'Table 4'!I40</f>
        <v>11.345209861563069</v>
      </c>
      <c r="D39" s="142" t="s">
        <v>282</v>
      </c>
      <c r="E39" s="142" t="s">
        <v>282</v>
      </c>
      <c r="F39" s="54"/>
      <c r="G39" s="142" t="s">
        <v>282</v>
      </c>
      <c r="H39" s="142" t="s">
        <v>282</v>
      </c>
    </row>
    <row r="40" spans="1:8" x14ac:dyDescent="0.2">
      <c r="A40" s="12"/>
      <c r="B40" s="24"/>
      <c r="C40" s="24"/>
      <c r="D40" s="24"/>
      <c r="E40" s="24"/>
      <c r="F40" s="24"/>
      <c r="G40" s="24"/>
      <c r="H40" s="24"/>
    </row>
    <row r="41" spans="1:8" x14ac:dyDescent="0.2">
      <c r="A41" s="103"/>
      <c r="B41" s="103"/>
      <c r="C41" s="103"/>
      <c r="D41" s="103"/>
      <c r="E41" s="103"/>
      <c r="F41" s="103"/>
      <c r="G41" s="103"/>
      <c r="H41" s="103"/>
    </row>
    <row r="42" spans="1:8" x14ac:dyDescent="0.2">
      <c r="A42" s="10" t="s">
        <v>24</v>
      </c>
      <c r="B42" s="132"/>
      <c r="C42" s="132"/>
      <c r="D42" s="132"/>
      <c r="E42" s="134"/>
      <c r="F42" s="132"/>
      <c r="G42" s="132"/>
      <c r="H42" s="134"/>
    </row>
    <row r="43" spans="1:8" ht="15" customHeight="1" x14ac:dyDescent="0.2">
      <c r="A43" s="206" t="s">
        <v>289</v>
      </c>
      <c r="B43" s="206"/>
      <c r="C43" s="206"/>
      <c r="D43" s="206"/>
      <c r="E43" s="206"/>
      <c r="F43" s="206"/>
      <c r="G43" s="206"/>
      <c r="H43" s="206"/>
    </row>
    <row r="44" spans="1:8" x14ac:dyDescent="0.2">
      <c r="A44" s="206"/>
      <c r="B44" s="206"/>
      <c r="C44" s="206"/>
      <c r="D44" s="206"/>
      <c r="E44" s="206"/>
      <c r="F44" s="206"/>
      <c r="G44" s="206"/>
      <c r="H44" s="206"/>
    </row>
    <row r="45" spans="1:8" x14ac:dyDescent="0.2">
      <c r="A45" s="206"/>
      <c r="B45" s="206"/>
      <c r="C45" s="206"/>
      <c r="D45" s="206"/>
      <c r="E45" s="206"/>
      <c r="F45" s="206"/>
      <c r="G45" s="206"/>
      <c r="H45" s="206"/>
    </row>
    <row r="46" spans="1:8" x14ac:dyDescent="0.2">
      <c r="A46" s="206"/>
      <c r="B46" s="206"/>
      <c r="C46" s="206"/>
      <c r="D46" s="206"/>
      <c r="E46" s="206"/>
      <c r="F46" s="206"/>
      <c r="G46" s="206"/>
      <c r="H46" s="206"/>
    </row>
    <row r="47" spans="1:8" ht="15" customHeight="1" x14ac:dyDescent="0.2">
      <c r="A47" s="206" t="s">
        <v>298</v>
      </c>
      <c r="B47" s="206"/>
      <c r="C47" s="206"/>
      <c r="D47" s="206"/>
      <c r="E47" s="206"/>
      <c r="F47" s="206"/>
      <c r="G47" s="206"/>
      <c r="H47" s="206"/>
    </row>
    <row r="48" spans="1:8" x14ac:dyDescent="0.2">
      <c r="A48" s="206"/>
      <c r="B48" s="206"/>
      <c r="C48" s="206"/>
      <c r="D48" s="206"/>
      <c r="E48" s="206"/>
      <c r="F48" s="206"/>
      <c r="G48" s="206"/>
      <c r="H48" s="206"/>
    </row>
    <row r="49" spans="1:8" x14ac:dyDescent="0.2">
      <c r="A49" s="206"/>
      <c r="B49" s="206"/>
      <c r="C49" s="206"/>
      <c r="D49" s="206"/>
      <c r="E49" s="206"/>
      <c r="F49" s="206"/>
      <c r="G49" s="206"/>
      <c r="H49" s="206"/>
    </row>
    <row r="50" spans="1:8" x14ac:dyDescent="0.2">
      <c r="A50" s="206" t="s">
        <v>290</v>
      </c>
      <c r="B50" s="206"/>
      <c r="C50" s="206"/>
      <c r="D50" s="206"/>
      <c r="E50" s="206"/>
      <c r="F50" s="206"/>
      <c r="G50" s="206"/>
      <c r="H50" s="206"/>
    </row>
    <row r="51" spans="1:8" x14ac:dyDescent="0.2">
      <c r="A51" s="206"/>
      <c r="B51" s="206"/>
      <c r="C51" s="206"/>
      <c r="D51" s="206"/>
      <c r="E51" s="206"/>
      <c r="F51" s="206"/>
      <c r="G51" s="206"/>
      <c r="H51" s="206"/>
    </row>
    <row r="52" spans="1:8" x14ac:dyDescent="0.2">
      <c r="A52" s="206"/>
      <c r="B52" s="206"/>
      <c r="C52" s="206"/>
      <c r="D52" s="206"/>
      <c r="E52" s="206"/>
      <c r="F52" s="206"/>
      <c r="G52" s="206"/>
      <c r="H52" s="206"/>
    </row>
    <row r="53" spans="1:8" x14ac:dyDescent="0.2">
      <c r="A53" s="206"/>
      <c r="B53" s="206"/>
      <c r="C53" s="206"/>
      <c r="D53" s="206"/>
      <c r="E53" s="206"/>
      <c r="F53" s="206"/>
      <c r="G53" s="206"/>
      <c r="H53" s="206"/>
    </row>
    <row r="54" spans="1:8" x14ac:dyDescent="0.2">
      <c r="A54" s="206"/>
      <c r="B54" s="206"/>
      <c r="C54" s="206"/>
      <c r="D54" s="206"/>
      <c r="E54" s="206"/>
      <c r="F54" s="206"/>
      <c r="G54" s="206"/>
      <c r="H54" s="206"/>
    </row>
    <row r="55" spans="1:8" x14ac:dyDescent="0.2">
      <c r="A55" s="206"/>
      <c r="B55" s="206"/>
      <c r="C55" s="206"/>
      <c r="D55" s="206"/>
      <c r="E55" s="206"/>
      <c r="F55" s="206"/>
      <c r="G55" s="206"/>
      <c r="H55" s="206"/>
    </row>
    <row r="56" spans="1:8" x14ac:dyDescent="0.2">
      <c r="A56" s="206" t="s">
        <v>291</v>
      </c>
      <c r="B56" s="206"/>
      <c r="C56" s="206"/>
      <c r="D56" s="206"/>
      <c r="E56" s="206"/>
      <c r="F56" s="206"/>
      <c r="G56" s="206"/>
      <c r="H56" s="206"/>
    </row>
    <row r="57" spans="1:8" x14ac:dyDescent="0.2">
      <c r="A57" s="206"/>
      <c r="B57" s="206"/>
      <c r="C57" s="206"/>
      <c r="D57" s="206"/>
      <c r="E57" s="206"/>
      <c r="F57" s="206"/>
      <c r="G57" s="206"/>
      <c r="H57" s="206"/>
    </row>
    <row r="58" spans="1:8" x14ac:dyDescent="0.2">
      <c r="A58" s="206"/>
      <c r="B58" s="206"/>
      <c r="C58" s="206"/>
      <c r="D58" s="206"/>
      <c r="E58" s="206"/>
      <c r="F58" s="206"/>
      <c r="G58" s="206"/>
      <c r="H58" s="206"/>
    </row>
    <row r="59" spans="1:8" x14ac:dyDescent="0.2">
      <c r="A59" s="186"/>
      <c r="B59" s="186"/>
      <c r="C59" s="186"/>
      <c r="D59" s="186"/>
      <c r="E59" s="186"/>
      <c r="F59" s="186"/>
      <c r="G59" s="186"/>
      <c r="H59" s="186"/>
    </row>
    <row r="60" spans="1:8" x14ac:dyDescent="0.2">
      <c r="A60" s="254" t="s">
        <v>258</v>
      </c>
      <c r="B60" s="254"/>
      <c r="C60" s="254"/>
      <c r="D60" s="67"/>
      <c r="E60" s="67"/>
      <c r="F60" s="67"/>
      <c r="G60" s="67"/>
      <c r="H60" s="67"/>
    </row>
  </sheetData>
  <mergeCells count="15">
    <mergeCell ref="A60:C60"/>
    <mergeCell ref="A1:I2"/>
    <mergeCell ref="C5:C7"/>
    <mergeCell ref="D5:D7"/>
    <mergeCell ref="E5:E7"/>
    <mergeCell ref="G5:H7"/>
    <mergeCell ref="C8:C10"/>
    <mergeCell ref="D8:D10"/>
    <mergeCell ref="E8:E10"/>
    <mergeCell ref="G8:G10"/>
    <mergeCell ref="A56:H58"/>
    <mergeCell ref="A47:H49"/>
    <mergeCell ref="H8:H10"/>
    <mergeCell ref="A43:H46"/>
    <mergeCell ref="A50:H55"/>
  </mergeCells>
  <hyperlinks>
    <hyperlink ref="K1" location="Contents!A1" display="back to contents"/>
  </hyperlinks>
  <pageMargins left="0.70866141732283472" right="0.70866141732283472" top="0.74803149606299213" bottom="0.74803149606299213" header="0.31496062992125984" footer="0.31496062992125984"/>
  <pageSetup paperSize="9" scale="9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P42"/>
  <sheetViews>
    <sheetView showGridLines="0" zoomScaleNormal="100" workbookViewId="0">
      <selection sqref="A1:J1"/>
    </sheetView>
  </sheetViews>
  <sheetFormatPr defaultRowHeight="12.75" x14ac:dyDescent="0.2"/>
  <cols>
    <col min="1" max="13" width="9.140625" style="2"/>
    <col min="14" max="14" width="2" style="103" customWidth="1"/>
    <col min="15" max="16384" width="9.140625" style="2"/>
  </cols>
  <sheetData>
    <row r="1" spans="1:16" ht="18" customHeight="1" x14ac:dyDescent="0.25">
      <c r="A1" s="264" t="s">
        <v>269</v>
      </c>
      <c r="B1" s="264"/>
      <c r="C1" s="264"/>
      <c r="D1" s="264"/>
      <c r="E1" s="264"/>
      <c r="F1" s="264"/>
      <c r="G1" s="264"/>
      <c r="H1" s="264"/>
      <c r="I1" s="264"/>
      <c r="J1" s="264"/>
      <c r="L1" s="200" t="s">
        <v>313</v>
      </c>
      <c r="M1" s="200"/>
      <c r="O1" s="263"/>
      <c r="P1" s="263"/>
    </row>
    <row r="42" spans="1:2" x14ac:dyDescent="0.2">
      <c r="A42" s="201"/>
      <c r="B42" s="201"/>
    </row>
  </sheetData>
  <mergeCells count="4">
    <mergeCell ref="A42:B42"/>
    <mergeCell ref="O1:P1"/>
    <mergeCell ref="A1:J1"/>
    <mergeCell ref="L1:M1"/>
  </mergeCells>
  <hyperlinks>
    <hyperlink ref="L1" location="Contents!A1" display="back to contents"/>
  </hyperlinks>
  <pageMargins left="0.74803149606299213" right="0.74803149606299213" top="0.39370078740157483" bottom="0.51181102362204722" header="0.31496062992125984" footer="0.23622047244094491"/>
  <pageSetup paperSize="9" scale="92" orientation="landscape" r:id="rId1"/>
  <headerFooter alignWithMargins="0">
    <oddFooter>&amp;L&amp;8© Crown Copyright 2019</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J85"/>
  <sheetViews>
    <sheetView showGridLines="0" zoomScaleNormal="100" workbookViewId="0">
      <selection sqref="A1:F2"/>
    </sheetView>
  </sheetViews>
  <sheetFormatPr defaultRowHeight="12.75" x14ac:dyDescent="0.2"/>
  <cols>
    <col min="1" max="1" width="11.7109375" style="2" customWidth="1"/>
    <col min="2" max="2" width="10.7109375" style="5" customWidth="1"/>
    <col min="3" max="3" width="10.7109375" style="2" customWidth="1"/>
    <col min="4" max="4" width="2.7109375" style="2" customWidth="1"/>
    <col min="5" max="5" width="9.85546875" style="2" customWidth="1"/>
    <col min="6" max="6" width="13.42578125" style="2" customWidth="1"/>
    <col min="7" max="16384" width="9.140625" style="2"/>
  </cols>
  <sheetData>
    <row r="1" spans="1:10" s="1" customFormat="1" ht="18" customHeight="1" x14ac:dyDescent="0.2">
      <c r="A1" s="226" t="s">
        <v>228</v>
      </c>
      <c r="B1" s="226"/>
      <c r="C1" s="226"/>
      <c r="D1" s="226"/>
      <c r="E1" s="226"/>
      <c r="F1" s="226"/>
      <c r="G1" s="93"/>
      <c r="H1" s="200" t="s">
        <v>313</v>
      </c>
      <c r="I1" s="200"/>
      <c r="J1" s="93"/>
    </row>
    <row r="2" spans="1:10" ht="18" customHeight="1" x14ac:dyDescent="0.2">
      <c r="A2" s="226"/>
      <c r="B2" s="226"/>
      <c r="C2" s="226"/>
      <c r="D2" s="226"/>
      <c r="E2" s="226"/>
      <c r="F2" s="226"/>
    </row>
    <row r="3" spans="1:10" ht="14.25" customHeight="1" x14ac:dyDescent="0.25">
      <c r="A3" s="83"/>
      <c r="B3" s="83"/>
      <c r="C3" s="83"/>
      <c r="D3" s="83"/>
      <c r="E3" s="83"/>
    </row>
    <row r="4" spans="1:10" s="18" customFormat="1" x14ac:dyDescent="0.2">
      <c r="A4" s="99"/>
      <c r="B4" s="217" t="s">
        <v>130</v>
      </c>
      <c r="C4" s="265"/>
    </row>
    <row r="5" spans="1:10" s="18" customFormat="1" x14ac:dyDescent="0.2">
      <c r="A5" s="20"/>
      <c r="B5" s="211"/>
      <c r="C5" s="212"/>
    </row>
    <row r="6" spans="1:10" s="18" customFormat="1" x14ac:dyDescent="0.2">
      <c r="A6" s="20"/>
      <c r="B6" s="213"/>
      <c r="C6" s="213"/>
    </row>
    <row r="7" spans="1:10" s="18" customFormat="1" x14ac:dyDescent="0.2">
      <c r="A7" s="20"/>
      <c r="B7" s="217" t="s">
        <v>72</v>
      </c>
      <c r="C7" s="217" t="s">
        <v>71</v>
      </c>
    </row>
    <row r="8" spans="1:10" s="18" customFormat="1" x14ac:dyDescent="0.2">
      <c r="A8" s="20"/>
      <c r="B8" s="211"/>
      <c r="C8" s="211"/>
    </row>
    <row r="9" spans="1:10" s="18" customFormat="1" x14ac:dyDescent="0.2">
      <c r="A9" s="69" t="s">
        <v>73</v>
      </c>
      <c r="B9" s="218"/>
      <c r="C9" s="218"/>
    </row>
    <row r="10" spans="1:10" s="18" customFormat="1" ht="12.75" customHeight="1" x14ac:dyDescent="0.2">
      <c r="A10" s="22"/>
      <c r="B10" s="57"/>
      <c r="C10" s="57"/>
    </row>
    <row r="11" spans="1:10" x14ac:dyDescent="0.2">
      <c r="A11" s="2" t="s">
        <v>70</v>
      </c>
      <c r="B11" s="15">
        <v>5240</v>
      </c>
    </row>
    <row r="12" spans="1:10" x14ac:dyDescent="0.2">
      <c r="A12" s="2" t="s">
        <v>69</v>
      </c>
      <c r="B12" s="15">
        <v>5890</v>
      </c>
    </row>
    <row r="13" spans="1:10" x14ac:dyDescent="0.2">
      <c r="A13" s="2" t="s">
        <v>68</v>
      </c>
      <c r="B13" s="15">
        <v>4770</v>
      </c>
      <c r="C13" s="15">
        <f t="shared" ref="C13:C44" si="0">AVERAGE(B11:B15)</f>
        <v>5634</v>
      </c>
    </row>
    <row r="14" spans="1:10" x14ac:dyDescent="0.2">
      <c r="A14" s="2" t="s">
        <v>67</v>
      </c>
      <c r="B14" s="15">
        <v>5820</v>
      </c>
      <c r="C14" s="15">
        <f t="shared" si="0"/>
        <v>5140</v>
      </c>
    </row>
    <row r="15" spans="1:10" x14ac:dyDescent="0.2">
      <c r="A15" s="2" t="s">
        <v>66</v>
      </c>
      <c r="B15" s="15">
        <v>6450</v>
      </c>
      <c r="C15" s="15">
        <f t="shared" si="0"/>
        <v>4854</v>
      </c>
    </row>
    <row r="16" spans="1:10" x14ac:dyDescent="0.2">
      <c r="A16" s="2" t="s">
        <v>65</v>
      </c>
      <c r="B16" s="15">
        <v>2770</v>
      </c>
      <c r="C16" s="15">
        <f t="shared" si="0"/>
        <v>5734</v>
      </c>
    </row>
    <row r="17" spans="1:3" x14ac:dyDescent="0.2">
      <c r="A17" s="2" t="s">
        <v>64</v>
      </c>
      <c r="B17" s="15">
        <v>4460</v>
      </c>
      <c r="C17" s="15">
        <f t="shared" si="0"/>
        <v>5388</v>
      </c>
    </row>
    <row r="18" spans="1:3" x14ac:dyDescent="0.2">
      <c r="A18" s="2" t="s">
        <v>63</v>
      </c>
      <c r="B18" s="15">
        <v>9170</v>
      </c>
      <c r="C18" s="15">
        <f t="shared" si="0"/>
        <v>5166</v>
      </c>
    </row>
    <row r="19" spans="1:3" x14ac:dyDescent="0.2">
      <c r="A19" s="2" t="s">
        <v>62</v>
      </c>
      <c r="B19" s="15">
        <v>4090</v>
      </c>
      <c r="C19" s="15">
        <f t="shared" si="0"/>
        <v>5630</v>
      </c>
    </row>
    <row r="20" spans="1:3" x14ac:dyDescent="0.2">
      <c r="A20" s="2" t="s">
        <v>61</v>
      </c>
      <c r="B20" s="15">
        <v>5340</v>
      </c>
      <c r="C20" s="15">
        <f t="shared" si="0"/>
        <v>6160</v>
      </c>
    </row>
    <row r="21" spans="1:3" x14ac:dyDescent="0.2">
      <c r="A21" s="2" t="s">
        <v>60</v>
      </c>
      <c r="B21" s="15">
        <v>5090</v>
      </c>
      <c r="C21" s="15">
        <f t="shared" si="0"/>
        <v>5068</v>
      </c>
    </row>
    <row r="22" spans="1:3" x14ac:dyDescent="0.2">
      <c r="A22" s="2" t="s">
        <v>59</v>
      </c>
      <c r="B22" s="15">
        <v>7110</v>
      </c>
      <c r="C22" s="15">
        <f t="shared" si="0"/>
        <v>5092</v>
      </c>
    </row>
    <row r="23" spans="1:3" x14ac:dyDescent="0.2">
      <c r="A23" s="2" t="s">
        <v>58</v>
      </c>
      <c r="B23" s="15">
        <v>3710</v>
      </c>
      <c r="C23" s="15">
        <f t="shared" si="0"/>
        <v>5294</v>
      </c>
    </row>
    <row r="24" spans="1:3" x14ac:dyDescent="0.2">
      <c r="A24" s="2" t="s">
        <v>57</v>
      </c>
      <c r="B24" s="15">
        <v>4210</v>
      </c>
      <c r="C24" s="15">
        <f t="shared" si="0"/>
        <v>4680</v>
      </c>
    </row>
    <row r="25" spans="1:3" x14ac:dyDescent="0.2">
      <c r="A25" s="2" t="s">
        <v>56</v>
      </c>
      <c r="B25" s="15">
        <v>6350</v>
      </c>
      <c r="C25" s="15">
        <f t="shared" si="0"/>
        <v>4378</v>
      </c>
    </row>
    <row r="26" spans="1:3" x14ac:dyDescent="0.2">
      <c r="A26" s="2" t="s">
        <v>55</v>
      </c>
      <c r="B26" s="15">
        <v>2020</v>
      </c>
      <c r="C26" s="15">
        <f t="shared" si="0"/>
        <v>4596</v>
      </c>
    </row>
    <row r="27" spans="1:3" x14ac:dyDescent="0.2">
      <c r="A27" s="2" t="s">
        <v>54</v>
      </c>
      <c r="B27" s="15">
        <v>5600</v>
      </c>
      <c r="C27" s="15">
        <f t="shared" si="0"/>
        <v>5162</v>
      </c>
    </row>
    <row r="28" spans="1:3" x14ac:dyDescent="0.2">
      <c r="A28" s="2" t="s">
        <v>53</v>
      </c>
      <c r="B28" s="15">
        <v>4800</v>
      </c>
      <c r="C28" s="15">
        <f t="shared" si="0"/>
        <v>4434</v>
      </c>
    </row>
    <row r="29" spans="1:3" x14ac:dyDescent="0.2">
      <c r="A29" s="2" t="s">
        <v>52</v>
      </c>
      <c r="B29" s="15">
        <v>7040</v>
      </c>
      <c r="C29" s="15">
        <f t="shared" si="0"/>
        <v>5024</v>
      </c>
    </row>
    <row r="30" spans="1:3" x14ac:dyDescent="0.2">
      <c r="A30" s="2" t="s">
        <v>51</v>
      </c>
      <c r="B30" s="15">
        <v>2710</v>
      </c>
      <c r="C30" s="15">
        <f t="shared" si="0"/>
        <v>4720</v>
      </c>
    </row>
    <row r="31" spans="1:3" x14ac:dyDescent="0.2">
      <c r="A31" s="2" t="s">
        <v>50</v>
      </c>
      <c r="B31" s="15">
        <v>4970</v>
      </c>
      <c r="C31" s="15">
        <f t="shared" si="0"/>
        <v>4322</v>
      </c>
    </row>
    <row r="32" spans="1:3" x14ac:dyDescent="0.2">
      <c r="A32" s="2" t="s">
        <v>49</v>
      </c>
      <c r="B32" s="15">
        <v>4080</v>
      </c>
      <c r="C32" s="15">
        <f t="shared" si="0"/>
        <v>3606</v>
      </c>
    </row>
    <row r="33" spans="1:3" x14ac:dyDescent="0.2">
      <c r="A33" s="2" t="s">
        <v>48</v>
      </c>
      <c r="B33" s="15">
        <v>2810</v>
      </c>
      <c r="C33" s="15">
        <f t="shared" si="0"/>
        <v>4352</v>
      </c>
    </row>
    <row r="34" spans="1:3" x14ac:dyDescent="0.2">
      <c r="A34" s="2" t="s">
        <v>47</v>
      </c>
      <c r="B34" s="15">
        <v>3460</v>
      </c>
      <c r="C34" s="15">
        <f t="shared" si="0"/>
        <v>4064</v>
      </c>
    </row>
    <row r="35" spans="1:3" x14ac:dyDescent="0.2">
      <c r="A35" s="2" t="s">
        <v>46</v>
      </c>
      <c r="B35" s="15">
        <v>6440</v>
      </c>
      <c r="C35" s="15">
        <f t="shared" si="0"/>
        <v>4218</v>
      </c>
    </row>
    <row r="36" spans="1:3" x14ac:dyDescent="0.2">
      <c r="A36" s="2" t="s">
        <v>45</v>
      </c>
      <c r="B36" s="15">
        <v>3530</v>
      </c>
      <c r="C36" s="15">
        <f t="shared" si="0"/>
        <v>4494</v>
      </c>
    </row>
    <row r="37" spans="1:3" x14ac:dyDescent="0.2">
      <c r="A37" s="2" t="s">
        <v>44</v>
      </c>
      <c r="B37" s="15">
        <v>4850</v>
      </c>
      <c r="C37" s="15">
        <f t="shared" si="0"/>
        <v>4336</v>
      </c>
    </row>
    <row r="38" spans="1:3" x14ac:dyDescent="0.2">
      <c r="A38" s="2" t="s">
        <v>43</v>
      </c>
      <c r="B38" s="15">
        <v>4190</v>
      </c>
      <c r="C38" s="15">
        <f t="shared" si="0"/>
        <v>3802</v>
      </c>
    </row>
    <row r="39" spans="1:3" x14ac:dyDescent="0.2">
      <c r="A39" s="2" t="s">
        <v>42</v>
      </c>
      <c r="B39" s="15">
        <v>2670</v>
      </c>
      <c r="C39" s="15">
        <f t="shared" si="0"/>
        <v>4356</v>
      </c>
    </row>
    <row r="40" spans="1:3" x14ac:dyDescent="0.2">
      <c r="A40" s="2" t="s">
        <v>41</v>
      </c>
      <c r="B40" s="15">
        <v>3770</v>
      </c>
      <c r="C40" s="15">
        <f t="shared" si="0"/>
        <v>4300</v>
      </c>
    </row>
    <row r="41" spans="1:3" x14ac:dyDescent="0.2">
      <c r="A41" s="2" t="s">
        <v>40</v>
      </c>
      <c r="B41" s="15">
        <v>6300</v>
      </c>
      <c r="C41" s="15">
        <f t="shared" si="0"/>
        <v>4020</v>
      </c>
    </row>
    <row r="42" spans="1:3" x14ac:dyDescent="0.2">
      <c r="A42" s="2" t="s">
        <v>39</v>
      </c>
      <c r="B42" s="15">
        <v>4570</v>
      </c>
      <c r="C42" s="15">
        <f t="shared" si="0"/>
        <v>4112</v>
      </c>
    </row>
    <row r="43" spans="1:3" x14ac:dyDescent="0.2">
      <c r="A43" s="2" t="s">
        <v>38</v>
      </c>
      <c r="B43" s="15">
        <v>2790</v>
      </c>
      <c r="C43" s="15">
        <f t="shared" si="0"/>
        <v>4300</v>
      </c>
    </row>
    <row r="44" spans="1:3" x14ac:dyDescent="0.2">
      <c r="A44" s="2" t="s">
        <v>37</v>
      </c>
      <c r="B44" s="15">
        <v>3130</v>
      </c>
      <c r="C44" s="15">
        <f t="shared" si="0"/>
        <v>3688</v>
      </c>
    </row>
    <row r="45" spans="1:3" x14ac:dyDescent="0.2">
      <c r="A45" s="2" t="s">
        <v>36</v>
      </c>
      <c r="B45" s="15">
        <v>4710</v>
      </c>
      <c r="C45" s="15">
        <f t="shared" ref="C45:C76" si="1">AVERAGE(B43:B47)</f>
        <v>3292</v>
      </c>
    </row>
    <row r="46" spans="1:3" x14ac:dyDescent="0.2">
      <c r="A46" s="2" t="s">
        <v>35</v>
      </c>
      <c r="B46" s="15">
        <v>3240</v>
      </c>
      <c r="C46" s="15">
        <f t="shared" si="1"/>
        <v>3166</v>
      </c>
    </row>
    <row r="47" spans="1:3" x14ac:dyDescent="0.2">
      <c r="A47" s="2" t="s">
        <v>34</v>
      </c>
      <c r="B47" s="15">
        <v>2590</v>
      </c>
      <c r="C47" s="15">
        <f t="shared" si="1"/>
        <v>3632</v>
      </c>
    </row>
    <row r="48" spans="1:3" x14ac:dyDescent="0.2">
      <c r="A48" s="2" t="s">
        <v>33</v>
      </c>
      <c r="B48" s="15">
        <v>2160</v>
      </c>
      <c r="C48" s="15">
        <f t="shared" si="1"/>
        <v>3176</v>
      </c>
    </row>
    <row r="49" spans="1:3" x14ac:dyDescent="0.2">
      <c r="A49" s="2" t="s">
        <v>32</v>
      </c>
      <c r="B49" s="15">
        <v>5460</v>
      </c>
      <c r="C49" s="15">
        <f t="shared" si="1"/>
        <v>3106</v>
      </c>
    </row>
    <row r="50" spans="1:3" x14ac:dyDescent="0.2">
      <c r="A50" s="2" t="s">
        <v>5</v>
      </c>
      <c r="B50" s="15">
        <v>2430</v>
      </c>
      <c r="C50" s="15">
        <f t="shared" si="1"/>
        <v>3136</v>
      </c>
    </row>
    <row r="51" spans="1:3" x14ac:dyDescent="0.2">
      <c r="A51" s="2" t="s">
        <v>6</v>
      </c>
      <c r="B51" s="15">
        <v>2890</v>
      </c>
      <c r="C51" s="15">
        <f t="shared" si="1"/>
        <v>3222</v>
      </c>
    </row>
    <row r="52" spans="1:3" x14ac:dyDescent="0.2">
      <c r="A52" s="2" t="s">
        <v>7</v>
      </c>
      <c r="B52" s="15">
        <v>2740</v>
      </c>
      <c r="C52" s="15">
        <f t="shared" si="1"/>
        <v>2592</v>
      </c>
    </row>
    <row r="53" spans="1:3" x14ac:dyDescent="0.2">
      <c r="A53" s="2" t="s">
        <v>8</v>
      </c>
      <c r="B53" s="15">
        <v>2590</v>
      </c>
      <c r="C53" s="15">
        <f t="shared" si="1"/>
        <v>2836</v>
      </c>
    </row>
    <row r="54" spans="1:3" x14ac:dyDescent="0.2">
      <c r="A54" s="2" t="s">
        <v>9</v>
      </c>
      <c r="B54" s="15">
        <v>2310</v>
      </c>
      <c r="C54" s="15">
        <f t="shared" si="1"/>
        <v>2986</v>
      </c>
    </row>
    <row r="55" spans="1:3" x14ac:dyDescent="0.2">
      <c r="A55" s="2" t="s">
        <v>10</v>
      </c>
      <c r="B55" s="15">
        <v>3650</v>
      </c>
      <c r="C55" s="15">
        <f t="shared" si="1"/>
        <v>2960</v>
      </c>
    </row>
    <row r="56" spans="1:3" x14ac:dyDescent="0.2">
      <c r="A56" s="2" t="s">
        <v>11</v>
      </c>
      <c r="B56" s="15">
        <v>3640</v>
      </c>
      <c r="C56" s="15">
        <f t="shared" si="1"/>
        <v>3392</v>
      </c>
    </row>
    <row r="57" spans="1:3" x14ac:dyDescent="0.2">
      <c r="A57" s="2" t="s">
        <v>12</v>
      </c>
      <c r="B57" s="15">
        <v>2610</v>
      </c>
      <c r="C57" s="15">
        <f t="shared" si="1"/>
        <v>3968</v>
      </c>
    </row>
    <row r="58" spans="1:3" x14ac:dyDescent="0.2">
      <c r="A58" s="2" t="s">
        <v>13</v>
      </c>
      <c r="B58" s="15">
        <v>4750</v>
      </c>
      <c r="C58" s="15">
        <f t="shared" si="1"/>
        <v>3682</v>
      </c>
    </row>
    <row r="59" spans="1:3" x14ac:dyDescent="0.2">
      <c r="A59" s="2" t="s">
        <v>31</v>
      </c>
      <c r="B59" s="15">
        <v>5190</v>
      </c>
      <c r="C59" s="15">
        <f t="shared" si="1"/>
        <v>3322</v>
      </c>
    </row>
    <row r="60" spans="1:3" x14ac:dyDescent="0.2">
      <c r="A60" s="2" t="s">
        <v>15</v>
      </c>
      <c r="B60" s="15">
        <v>2220</v>
      </c>
      <c r="C60" s="15">
        <f t="shared" si="1"/>
        <v>3302</v>
      </c>
    </row>
    <row r="61" spans="1:3" x14ac:dyDescent="0.2">
      <c r="A61" s="2" t="s">
        <v>16</v>
      </c>
      <c r="B61" s="15">
        <v>1840</v>
      </c>
      <c r="C61" s="15">
        <f t="shared" si="1"/>
        <v>2920</v>
      </c>
    </row>
    <row r="62" spans="1:3" x14ac:dyDescent="0.2">
      <c r="A62" s="2" t="s">
        <v>17</v>
      </c>
      <c r="B62" s="15">
        <v>2510</v>
      </c>
      <c r="C62" s="15">
        <f t="shared" si="1"/>
        <v>2434</v>
      </c>
    </row>
    <row r="63" spans="1:3" x14ac:dyDescent="0.2">
      <c r="A63" s="2" t="s">
        <v>18</v>
      </c>
      <c r="B63" s="15">
        <v>2840</v>
      </c>
      <c r="C63" s="15">
        <f t="shared" si="1"/>
        <v>2346</v>
      </c>
    </row>
    <row r="64" spans="1:3" x14ac:dyDescent="0.2">
      <c r="A64" s="2" t="s">
        <v>19</v>
      </c>
      <c r="B64" s="15">
        <v>2760</v>
      </c>
      <c r="C64" s="15">
        <f t="shared" si="1"/>
        <v>2528</v>
      </c>
    </row>
    <row r="65" spans="1:3" x14ac:dyDescent="0.2">
      <c r="A65" s="2" t="s">
        <v>20</v>
      </c>
      <c r="B65" s="15">
        <v>1780</v>
      </c>
      <c r="C65" s="15">
        <f t="shared" si="1"/>
        <v>2462</v>
      </c>
    </row>
    <row r="66" spans="1:3" x14ac:dyDescent="0.2">
      <c r="A66" s="2" t="s">
        <v>21</v>
      </c>
      <c r="B66" s="15">
        <v>2750</v>
      </c>
      <c r="C66" s="15">
        <f t="shared" si="1"/>
        <v>2596</v>
      </c>
    </row>
    <row r="67" spans="1:3" x14ac:dyDescent="0.2">
      <c r="A67" s="2" t="s">
        <v>22</v>
      </c>
      <c r="B67" s="15">
        <v>2180</v>
      </c>
      <c r="C67" s="15">
        <f t="shared" si="1"/>
        <v>2596</v>
      </c>
    </row>
    <row r="68" spans="1:3" x14ac:dyDescent="0.2">
      <c r="A68" s="6" t="s">
        <v>23</v>
      </c>
      <c r="B68" s="15">
        <v>3510</v>
      </c>
      <c r="C68" s="15">
        <f t="shared" si="1"/>
        <v>2730</v>
      </c>
    </row>
    <row r="69" spans="1:3" x14ac:dyDescent="0.2">
      <c r="A69" s="6" t="s">
        <v>30</v>
      </c>
      <c r="B69" s="15">
        <v>2760</v>
      </c>
      <c r="C69" s="15">
        <f t="shared" si="1"/>
        <v>2464</v>
      </c>
    </row>
    <row r="70" spans="1:3" x14ac:dyDescent="0.2">
      <c r="A70" s="6" t="s">
        <v>26</v>
      </c>
      <c r="B70" s="16">
        <v>2450</v>
      </c>
      <c r="C70" s="15">
        <f t="shared" si="1"/>
        <v>2428</v>
      </c>
    </row>
    <row r="71" spans="1:3" x14ac:dyDescent="0.2">
      <c r="A71" s="6" t="s">
        <v>27</v>
      </c>
      <c r="B71" s="15">
        <v>1420</v>
      </c>
      <c r="C71" s="15">
        <f t="shared" si="1"/>
        <v>2046</v>
      </c>
    </row>
    <row r="72" spans="1:3" x14ac:dyDescent="0.2">
      <c r="A72" s="6" t="s">
        <v>28</v>
      </c>
      <c r="B72" s="15">
        <v>2000</v>
      </c>
      <c r="C72" s="15">
        <f t="shared" si="1"/>
        <v>2306</v>
      </c>
    </row>
    <row r="73" spans="1:3" x14ac:dyDescent="0.2">
      <c r="A73" s="6" t="s">
        <v>128</v>
      </c>
      <c r="B73" s="15">
        <v>1600</v>
      </c>
      <c r="C73" s="15">
        <f t="shared" si="1"/>
        <v>2386</v>
      </c>
    </row>
    <row r="74" spans="1:3" x14ac:dyDescent="0.2">
      <c r="A74" s="6" t="s">
        <v>162</v>
      </c>
      <c r="B74" s="15">
        <v>4060</v>
      </c>
      <c r="C74" s="15">
        <f t="shared" si="1"/>
        <v>2646</v>
      </c>
    </row>
    <row r="75" spans="1:3" s="103" customFormat="1" x14ac:dyDescent="0.2">
      <c r="A75" s="6" t="s">
        <v>198</v>
      </c>
      <c r="B75" s="15">
        <v>2850</v>
      </c>
      <c r="C75" s="15">
        <f t="shared" si="1"/>
        <v>3208</v>
      </c>
    </row>
    <row r="76" spans="1:3" s="103" customFormat="1" x14ac:dyDescent="0.2">
      <c r="A76" s="6" t="s">
        <v>205</v>
      </c>
      <c r="B76" s="16">
        <v>2720</v>
      </c>
      <c r="C76" s="15">
        <f t="shared" si="1"/>
        <v>3300</v>
      </c>
    </row>
    <row r="77" spans="1:3" s="103" customFormat="1" x14ac:dyDescent="0.2">
      <c r="A77" s="6" t="s">
        <v>261</v>
      </c>
      <c r="B77" s="16">
        <v>4810</v>
      </c>
      <c r="C77" s="15"/>
    </row>
    <row r="78" spans="1:3" x14ac:dyDescent="0.2">
      <c r="A78" s="6" t="s">
        <v>207</v>
      </c>
      <c r="B78" s="16">
        <v>2060</v>
      </c>
      <c r="C78" s="64"/>
    </row>
    <row r="79" spans="1:3" x14ac:dyDescent="0.2">
      <c r="A79" s="24"/>
      <c r="B79" s="12"/>
      <c r="C79" s="24"/>
    </row>
    <row r="80" spans="1:3" ht="12.75" customHeight="1" x14ac:dyDescent="0.2"/>
    <row r="81" spans="1:3" s="56" customFormat="1" ht="11.25" customHeight="1" x14ac:dyDescent="0.2">
      <c r="A81" s="10" t="s">
        <v>201</v>
      </c>
      <c r="B81" s="266"/>
      <c r="C81" s="266"/>
    </row>
    <row r="82" spans="1:3" s="56" customFormat="1" ht="11.25" customHeight="1" x14ac:dyDescent="0.2">
      <c r="A82" s="266" t="s">
        <v>196</v>
      </c>
      <c r="B82" s="266"/>
      <c r="C82" s="266"/>
    </row>
    <row r="83" spans="1:3" s="98" customFormat="1" ht="11.25" customHeight="1" x14ac:dyDescent="0.2">
      <c r="A83" s="27"/>
      <c r="B83" s="27"/>
    </row>
    <row r="84" spans="1:3" s="56" customFormat="1" ht="11.25" customHeight="1" x14ac:dyDescent="0.2">
      <c r="A84" s="210" t="s">
        <v>251</v>
      </c>
      <c r="B84" s="210"/>
    </row>
    <row r="85" spans="1:3" x14ac:dyDescent="0.2">
      <c r="A85" s="2" t="s">
        <v>132</v>
      </c>
    </row>
  </sheetData>
  <mergeCells count="8">
    <mergeCell ref="H1:I1"/>
    <mergeCell ref="A84:B84"/>
    <mergeCell ref="B4:C6"/>
    <mergeCell ref="B81:C81"/>
    <mergeCell ref="A82:C82"/>
    <mergeCell ref="A1:F2"/>
    <mergeCell ref="B7:B9"/>
    <mergeCell ref="C7:C9"/>
  </mergeCells>
  <hyperlinks>
    <hyperlink ref="H1" location="Contents!A1" display="back to contents"/>
  </hyperlinks>
  <pageMargins left="0.43307086614173229" right="0.43307086614173229" top="0.55118110236220474" bottom="0.55118110236220474" header="0.31496062992125984" footer="0.31496062992125984"/>
  <pageSetup paperSize="9" fitToHeight="0" orientation="portrait" r:id="rId1"/>
  <headerFooter alignWithMargins="0"/>
  <ignoredErrors>
    <ignoredError sqref="C13:C72 C73:C76"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showGridLines="0" zoomScaleNormal="100" workbookViewId="0">
      <selection sqref="A1:J1"/>
    </sheetView>
  </sheetViews>
  <sheetFormatPr defaultRowHeight="12.75" x14ac:dyDescent="0.2"/>
  <cols>
    <col min="1" max="1" width="26" style="103" customWidth="1"/>
    <col min="2" max="2" width="11.42578125" style="103" customWidth="1"/>
    <col min="3" max="9" width="9.140625" style="103"/>
    <col min="10" max="10" width="9.42578125" style="103" customWidth="1"/>
    <col min="11" max="11" width="2" style="103" customWidth="1"/>
    <col min="12" max="16384" width="9.140625" style="103"/>
  </cols>
  <sheetData>
    <row r="1" spans="1:14" s="1" customFormat="1" ht="18" customHeight="1" x14ac:dyDescent="0.25">
      <c r="A1" s="208" t="s">
        <v>229</v>
      </c>
      <c r="B1" s="208"/>
      <c r="C1" s="208"/>
      <c r="D1" s="208"/>
      <c r="E1" s="208"/>
      <c r="F1" s="208"/>
      <c r="G1" s="208"/>
      <c r="H1" s="208"/>
      <c r="I1" s="208"/>
      <c r="J1" s="208"/>
      <c r="L1" s="177"/>
      <c r="M1" s="200" t="s">
        <v>313</v>
      </c>
      <c r="N1" s="200"/>
    </row>
    <row r="2" spans="1:14" s="1" customFormat="1" ht="15" customHeight="1" x14ac:dyDescent="0.2">
      <c r="A2" s="180"/>
      <c r="B2" s="180"/>
      <c r="C2" s="180"/>
      <c r="D2" s="180"/>
      <c r="E2" s="180"/>
      <c r="F2" s="180"/>
      <c r="G2" s="180"/>
      <c r="H2" s="180"/>
      <c r="I2" s="180"/>
      <c r="J2" s="180"/>
      <c r="L2" s="177"/>
      <c r="M2" s="177"/>
    </row>
    <row r="3" spans="1:14" x14ac:dyDescent="0.2">
      <c r="A3" s="227" t="s">
        <v>270</v>
      </c>
      <c r="B3" s="227"/>
      <c r="C3" s="227"/>
      <c r="D3" s="130"/>
      <c r="E3" s="130"/>
    </row>
    <row r="4" spans="1:14" ht="11.25" customHeight="1" x14ac:dyDescent="0.2"/>
    <row r="30" spans="1:5" x14ac:dyDescent="0.2">
      <c r="A30" s="227" t="s">
        <v>271</v>
      </c>
      <c r="B30" s="227"/>
      <c r="C30" s="227"/>
      <c r="D30" s="227"/>
      <c r="E30" s="130"/>
    </row>
    <row r="31" spans="1:5" ht="11.25" customHeight="1" x14ac:dyDescent="0.2"/>
  </sheetData>
  <mergeCells count="4">
    <mergeCell ref="A1:J1"/>
    <mergeCell ref="A3:C3"/>
    <mergeCell ref="A30:D30"/>
    <mergeCell ref="M1:N1"/>
  </mergeCells>
  <hyperlinks>
    <hyperlink ref="M1" location="Contents!A1" display="back to contents"/>
  </hyperlinks>
  <pageMargins left="0.74803149606299213" right="0.74803149606299213" top="0.98425196850393704" bottom="0.98425196850393704" header="0.51181102362204722" footer="0.51181102362204722"/>
  <pageSetup paperSize="9" scale="79" orientation="portrait" r:id="rId1"/>
  <headerFooter alignWithMargins="0">
    <oddFooter>&amp;L&amp;8© Crown Copyright 2019</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K79"/>
  <sheetViews>
    <sheetView showGridLines="0" zoomScaleNormal="100" workbookViewId="0">
      <selection sqref="A1:E2"/>
    </sheetView>
  </sheetViews>
  <sheetFormatPr defaultRowHeight="12.75" x14ac:dyDescent="0.2"/>
  <cols>
    <col min="1" max="1" width="15.5703125" style="2" bestFit="1" customWidth="1"/>
    <col min="2" max="2" width="17.5703125" style="2" customWidth="1"/>
    <col min="3" max="3" width="14.7109375" style="2" customWidth="1"/>
    <col min="4" max="4" width="3.5703125" style="2" customWidth="1"/>
    <col min="5" max="5" width="13.5703125" style="2" customWidth="1"/>
    <col min="6" max="6" width="12.7109375" style="2" customWidth="1"/>
    <col min="7" max="7" width="3.28515625" style="103" customWidth="1"/>
    <col min="8" max="16384" width="9.140625" style="2"/>
  </cols>
  <sheetData>
    <row r="1" spans="1:11" ht="18" customHeight="1" x14ac:dyDescent="0.2">
      <c r="A1" s="208" t="s">
        <v>229</v>
      </c>
      <c r="B1" s="208"/>
      <c r="C1" s="208"/>
      <c r="D1" s="208"/>
      <c r="E1" s="208"/>
      <c r="F1" s="76"/>
      <c r="G1" s="267" t="s">
        <v>313</v>
      </c>
      <c r="H1" s="267"/>
      <c r="I1" s="267"/>
      <c r="J1" s="76"/>
      <c r="K1" s="76"/>
    </row>
    <row r="2" spans="1:11" ht="18" customHeight="1" x14ac:dyDescent="0.2">
      <c r="A2" s="208"/>
      <c r="B2" s="208"/>
      <c r="C2" s="208"/>
      <c r="D2" s="208"/>
      <c r="E2" s="208"/>
    </row>
    <row r="3" spans="1:11" s="103" customFormat="1" ht="18" customHeight="1" x14ac:dyDescent="0.2">
      <c r="A3" s="180"/>
      <c r="B3" s="180"/>
      <c r="C3" s="180"/>
      <c r="D3" s="180"/>
      <c r="E3" s="180"/>
    </row>
    <row r="4" spans="1:11" x14ac:dyDescent="0.2">
      <c r="A4" s="269" t="s">
        <v>73</v>
      </c>
      <c r="B4" s="271" t="s">
        <v>124</v>
      </c>
      <c r="C4" s="271" t="s">
        <v>123</v>
      </c>
    </row>
    <row r="5" spans="1:11" x14ac:dyDescent="0.2">
      <c r="A5" s="270"/>
      <c r="B5" s="272"/>
      <c r="C5" s="272"/>
    </row>
    <row r="6" spans="1:11" x14ac:dyDescent="0.2">
      <c r="A6" s="2" t="s">
        <v>70</v>
      </c>
      <c r="B6" s="52">
        <v>1.89</v>
      </c>
      <c r="C6" s="5">
        <v>5240</v>
      </c>
    </row>
    <row r="7" spans="1:11" x14ac:dyDescent="0.2">
      <c r="A7" s="2" t="s">
        <v>69</v>
      </c>
      <c r="B7" s="52">
        <v>2.94</v>
      </c>
      <c r="C7" s="5">
        <v>5890</v>
      </c>
    </row>
    <row r="8" spans="1:11" x14ac:dyDescent="0.2">
      <c r="A8" s="2" t="s">
        <v>68</v>
      </c>
      <c r="B8" s="52">
        <v>2.7</v>
      </c>
      <c r="C8" s="5">
        <v>4770</v>
      </c>
    </row>
    <row r="9" spans="1:11" x14ac:dyDescent="0.2">
      <c r="A9" s="2" t="s">
        <v>67</v>
      </c>
      <c r="B9" s="52">
        <v>1.41</v>
      </c>
      <c r="C9" s="5">
        <v>5820</v>
      </c>
    </row>
    <row r="10" spans="1:11" x14ac:dyDescent="0.2">
      <c r="A10" s="2" t="s">
        <v>66</v>
      </c>
      <c r="B10" s="52">
        <v>1.52</v>
      </c>
      <c r="C10" s="5">
        <v>6450</v>
      </c>
    </row>
    <row r="11" spans="1:11" x14ac:dyDescent="0.2">
      <c r="A11" s="2" t="s">
        <v>65</v>
      </c>
      <c r="B11" s="52">
        <v>3.47</v>
      </c>
      <c r="C11" s="5">
        <v>2770</v>
      </c>
    </row>
    <row r="12" spans="1:11" x14ac:dyDescent="0.2">
      <c r="A12" s="2" t="s">
        <v>64</v>
      </c>
      <c r="B12" s="52">
        <v>2.06</v>
      </c>
      <c r="C12" s="5">
        <v>4460</v>
      </c>
    </row>
    <row r="13" spans="1:11" x14ac:dyDescent="0.2">
      <c r="A13" s="2" t="s">
        <v>63</v>
      </c>
      <c r="B13" s="52">
        <v>1.66</v>
      </c>
      <c r="C13" s="5">
        <v>9170</v>
      </c>
    </row>
    <row r="14" spans="1:11" x14ac:dyDescent="0.2">
      <c r="A14" s="2" t="s">
        <v>62</v>
      </c>
      <c r="B14" s="52">
        <v>2.12</v>
      </c>
      <c r="C14" s="5">
        <v>4090</v>
      </c>
    </row>
    <row r="15" spans="1:11" x14ac:dyDescent="0.2">
      <c r="A15" s="2" t="s">
        <v>61</v>
      </c>
      <c r="B15" s="52">
        <v>2.56</v>
      </c>
      <c r="C15" s="5">
        <v>5340</v>
      </c>
    </row>
    <row r="16" spans="1:11" x14ac:dyDescent="0.2">
      <c r="A16" s="2" t="s">
        <v>60</v>
      </c>
      <c r="B16" s="52">
        <v>2.13</v>
      </c>
      <c r="C16" s="5">
        <v>5090</v>
      </c>
    </row>
    <row r="17" spans="1:3" x14ac:dyDescent="0.2">
      <c r="A17" s="2" t="s">
        <v>59</v>
      </c>
      <c r="B17" s="52">
        <v>0.16</v>
      </c>
      <c r="C17" s="5">
        <v>7110</v>
      </c>
    </row>
    <row r="18" spans="1:3" x14ac:dyDescent="0.2">
      <c r="A18" s="2" t="s">
        <v>58</v>
      </c>
      <c r="B18" s="52">
        <v>3.09</v>
      </c>
      <c r="C18" s="5">
        <v>3710</v>
      </c>
    </row>
    <row r="19" spans="1:3" x14ac:dyDescent="0.2">
      <c r="A19" s="2" t="s">
        <v>57</v>
      </c>
      <c r="B19" s="52">
        <v>1.87</v>
      </c>
      <c r="C19" s="5">
        <v>4210</v>
      </c>
    </row>
    <row r="20" spans="1:3" x14ac:dyDescent="0.2">
      <c r="A20" s="2" t="s">
        <v>56</v>
      </c>
      <c r="B20" s="52">
        <v>1.6</v>
      </c>
      <c r="C20" s="5">
        <v>6350</v>
      </c>
    </row>
    <row r="21" spans="1:3" x14ac:dyDescent="0.2">
      <c r="A21" s="2" t="s">
        <v>55</v>
      </c>
      <c r="B21" s="52">
        <v>3</v>
      </c>
      <c r="C21" s="5">
        <v>2020</v>
      </c>
    </row>
    <row r="22" spans="1:3" x14ac:dyDescent="0.2">
      <c r="A22" s="2" t="s">
        <v>54</v>
      </c>
      <c r="B22" s="52">
        <v>1.91</v>
      </c>
      <c r="C22" s="5">
        <v>5600</v>
      </c>
    </row>
    <row r="23" spans="1:3" x14ac:dyDescent="0.2">
      <c r="A23" s="2" t="s">
        <v>53</v>
      </c>
      <c r="B23" s="52">
        <v>1.55</v>
      </c>
      <c r="C23" s="5">
        <v>4800</v>
      </c>
    </row>
    <row r="24" spans="1:3" x14ac:dyDescent="0.2">
      <c r="A24" s="2" t="s">
        <v>52</v>
      </c>
      <c r="B24" s="52">
        <v>1.52</v>
      </c>
      <c r="C24" s="5">
        <v>7040</v>
      </c>
    </row>
    <row r="25" spans="1:3" x14ac:dyDescent="0.2">
      <c r="A25" s="2" t="s">
        <v>51</v>
      </c>
      <c r="B25" s="52">
        <v>3.41</v>
      </c>
      <c r="C25" s="5">
        <v>2710</v>
      </c>
    </row>
    <row r="26" spans="1:3" x14ac:dyDescent="0.2">
      <c r="A26" s="2" t="s">
        <v>50</v>
      </c>
      <c r="B26" s="52">
        <v>3.56</v>
      </c>
      <c r="C26" s="5">
        <v>4970</v>
      </c>
    </row>
    <row r="27" spans="1:3" x14ac:dyDescent="0.2">
      <c r="A27" s="2" t="s">
        <v>49</v>
      </c>
      <c r="B27" s="52">
        <v>3.23</v>
      </c>
      <c r="C27" s="5">
        <v>4080</v>
      </c>
    </row>
    <row r="28" spans="1:3" x14ac:dyDescent="0.2">
      <c r="A28" s="2" t="s">
        <v>48</v>
      </c>
      <c r="B28" s="52">
        <v>3.5</v>
      </c>
      <c r="C28" s="5">
        <v>2810</v>
      </c>
    </row>
    <row r="29" spans="1:3" x14ac:dyDescent="0.2">
      <c r="A29" s="2" t="s">
        <v>47</v>
      </c>
      <c r="B29" s="52">
        <v>3.88</v>
      </c>
      <c r="C29" s="5">
        <v>3460</v>
      </c>
    </row>
    <row r="30" spans="1:3" x14ac:dyDescent="0.2">
      <c r="A30" s="2" t="s">
        <v>46</v>
      </c>
      <c r="B30" s="52">
        <v>3.72</v>
      </c>
      <c r="C30" s="5">
        <v>6440</v>
      </c>
    </row>
    <row r="31" spans="1:3" x14ac:dyDescent="0.2">
      <c r="A31" s="2" t="s">
        <v>45</v>
      </c>
      <c r="B31" s="52">
        <v>1.02</v>
      </c>
      <c r="C31" s="5">
        <v>3530</v>
      </c>
    </row>
    <row r="32" spans="1:3" x14ac:dyDescent="0.2">
      <c r="A32" s="2" t="s">
        <v>44</v>
      </c>
      <c r="B32" s="52">
        <v>1.77</v>
      </c>
      <c r="C32" s="5">
        <v>4850</v>
      </c>
    </row>
    <row r="33" spans="1:7" x14ac:dyDescent="0.2">
      <c r="A33" s="2" t="s">
        <v>43</v>
      </c>
      <c r="B33" s="52">
        <v>0.45</v>
      </c>
      <c r="C33" s="5">
        <v>4190</v>
      </c>
    </row>
    <row r="34" spans="1:7" x14ac:dyDescent="0.2">
      <c r="A34" s="2" t="s">
        <v>42</v>
      </c>
      <c r="B34" s="52">
        <v>2.4700000000000002</v>
      </c>
      <c r="C34" s="5">
        <v>2670</v>
      </c>
    </row>
    <row r="35" spans="1:7" x14ac:dyDescent="0.2">
      <c r="A35" s="2" t="s">
        <v>41</v>
      </c>
      <c r="B35" s="52">
        <v>2.97</v>
      </c>
      <c r="C35" s="5">
        <v>3770</v>
      </c>
    </row>
    <row r="36" spans="1:7" x14ac:dyDescent="0.2">
      <c r="A36" s="2" t="s">
        <v>40</v>
      </c>
      <c r="B36" s="52">
        <v>1.36</v>
      </c>
      <c r="C36" s="5">
        <v>6300</v>
      </c>
    </row>
    <row r="37" spans="1:7" x14ac:dyDescent="0.2">
      <c r="A37" s="2" t="s">
        <v>39</v>
      </c>
      <c r="B37" s="52">
        <v>2.4900000000000002</v>
      </c>
      <c r="C37" s="5">
        <v>4570</v>
      </c>
    </row>
    <row r="38" spans="1:7" x14ac:dyDescent="0.2">
      <c r="A38" s="2" t="s">
        <v>38</v>
      </c>
      <c r="B38" s="52">
        <v>2.5299999999999998</v>
      </c>
      <c r="C38" s="5">
        <v>2790</v>
      </c>
    </row>
    <row r="39" spans="1:7" x14ac:dyDescent="0.2">
      <c r="A39" s="2" t="s">
        <v>37</v>
      </c>
      <c r="B39" s="52">
        <v>2.12</v>
      </c>
      <c r="C39" s="5">
        <v>3130</v>
      </c>
    </row>
    <row r="40" spans="1:7" ht="15" customHeight="1" x14ac:dyDescent="0.2">
      <c r="A40" s="2" t="s">
        <v>36</v>
      </c>
      <c r="B40" s="52">
        <v>1.28</v>
      </c>
      <c r="C40" s="5">
        <v>4710</v>
      </c>
      <c r="F40" s="18"/>
      <c r="G40" s="18"/>
    </row>
    <row r="41" spans="1:7" x14ac:dyDescent="0.2">
      <c r="A41" s="2" t="s">
        <v>35</v>
      </c>
      <c r="B41" s="52">
        <v>2</v>
      </c>
      <c r="C41" s="5">
        <v>3240</v>
      </c>
    </row>
    <row r="42" spans="1:7" ht="15.75" customHeight="1" x14ac:dyDescent="0.2">
      <c r="A42" s="2" t="s">
        <v>34</v>
      </c>
      <c r="B42" s="52">
        <v>3.14</v>
      </c>
      <c r="C42" s="5">
        <v>2590</v>
      </c>
    </row>
    <row r="43" spans="1:7" x14ac:dyDescent="0.2">
      <c r="A43" s="2" t="s">
        <v>33</v>
      </c>
      <c r="B43" s="52">
        <v>5.12</v>
      </c>
      <c r="C43" s="5">
        <v>2160</v>
      </c>
    </row>
    <row r="44" spans="1:7" x14ac:dyDescent="0.2">
      <c r="A44" s="2" t="s">
        <v>32</v>
      </c>
      <c r="B44" s="52">
        <v>3.34</v>
      </c>
      <c r="C44" s="5">
        <v>5460</v>
      </c>
    </row>
    <row r="45" spans="1:7" ht="15" customHeight="1" x14ac:dyDescent="0.2">
      <c r="A45" s="2" t="s">
        <v>5</v>
      </c>
      <c r="B45" s="52">
        <v>1.99</v>
      </c>
      <c r="C45" s="5">
        <v>2430</v>
      </c>
      <c r="E45" s="227" t="s">
        <v>309</v>
      </c>
      <c r="F45" s="227"/>
      <c r="G45" s="116"/>
    </row>
    <row r="46" spans="1:7" x14ac:dyDescent="0.2">
      <c r="A46" s="2" t="s">
        <v>6</v>
      </c>
      <c r="B46" s="52">
        <v>3.94</v>
      </c>
      <c r="C46" s="5">
        <v>2890</v>
      </c>
      <c r="E46" s="55"/>
      <c r="F46" s="18"/>
      <c r="G46" s="18"/>
    </row>
    <row r="47" spans="1:7" ht="25.5" x14ac:dyDescent="0.2">
      <c r="A47" s="2" t="s">
        <v>7</v>
      </c>
      <c r="B47" s="52">
        <v>3.42</v>
      </c>
      <c r="C47" s="5">
        <v>2740</v>
      </c>
      <c r="E47" s="70" t="s">
        <v>124</v>
      </c>
      <c r="F47" s="70" t="s">
        <v>123</v>
      </c>
      <c r="G47" s="54"/>
    </row>
    <row r="48" spans="1:7" x14ac:dyDescent="0.2">
      <c r="A48" s="2" t="s">
        <v>8</v>
      </c>
      <c r="B48" s="52">
        <v>1.77</v>
      </c>
      <c r="C48" s="5">
        <v>2590</v>
      </c>
      <c r="E48" s="51"/>
      <c r="F48" s="51"/>
      <c r="G48" s="114"/>
    </row>
    <row r="49" spans="1:7" x14ac:dyDescent="0.2">
      <c r="A49" s="2" t="s">
        <v>9</v>
      </c>
      <c r="B49" s="52">
        <v>2.89</v>
      </c>
      <c r="C49" s="5">
        <v>2310</v>
      </c>
      <c r="E49" s="52"/>
      <c r="F49" s="5"/>
      <c r="G49" s="5"/>
    </row>
    <row r="50" spans="1:7" x14ac:dyDescent="0.2">
      <c r="A50" s="2" t="s">
        <v>10</v>
      </c>
      <c r="B50" s="52">
        <v>1.76</v>
      </c>
      <c r="C50" s="5">
        <v>3650</v>
      </c>
      <c r="E50" s="52"/>
      <c r="F50" s="5"/>
      <c r="G50" s="5"/>
    </row>
    <row r="51" spans="1:7" x14ac:dyDescent="0.2">
      <c r="A51" s="2" t="s">
        <v>11</v>
      </c>
      <c r="B51" s="52">
        <v>2.48</v>
      </c>
      <c r="C51" s="5">
        <v>3640</v>
      </c>
      <c r="E51" s="52"/>
      <c r="F51" s="5"/>
      <c r="G51" s="5"/>
    </row>
    <row r="52" spans="1:7" x14ac:dyDescent="0.2">
      <c r="A52" s="2" t="s">
        <v>12</v>
      </c>
      <c r="B52" s="52">
        <v>4.51</v>
      </c>
      <c r="C52" s="5">
        <v>2610</v>
      </c>
      <c r="E52" s="52"/>
      <c r="F52" s="5"/>
      <c r="G52" s="5"/>
    </row>
    <row r="53" spans="1:7" x14ac:dyDescent="0.2">
      <c r="A53" s="2" t="s">
        <v>13</v>
      </c>
      <c r="B53" s="52">
        <v>3.26</v>
      </c>
      <c r="C53" s="5">
        <v>4750</v>
      </c>
      <c r="E53" s="52"/>
      <c r="F53" s="5"/>
      <c r="G53" s="5"/>
    </row>
    <row r="54" spans="1:7" x14ac:dyDescent="0.2">
      <c r="A54" s="2" t="s">
        <v>31</v>
      </c>
      <c r="B54" s="52">
        <v>3.03</v>
      </c>
      <c r="C54" s="5">
        <v>5190</v>
      </c>
      <c r="E54" s="52">
        <v>3.03</v>
      </c>
      <c r="F54" s="5">
        <v>5190</v>
      </c>
      <c r="G54" s="5"/>
    </row>
    <row r="55" spans="1:7" x14ac:dyDescent="0.2">
      <c r="A55" s="2" t="s">
        <v>15</v>
      </c>
      <c r="B55" s="52">
        <v>2.16</v>
      </c>
      <c r="C55" s="5">
        <v>2220</v>
      </c>
      <c r="E55" s="52">
        <v>2.16</v>
      </c>
      <c r="F55" s="5">
        <v>2220</v>
      </c>
      <c r="G55" s="5"/>
    </row>
    <row r="56" spans="1:7" x14ac:dyDescent="0.2">
      <c r="A56" s="2" t="s">
        <v>16</v>
      </c>
      <c r="B56" s="52">
        <v>3.39</v>
      </c>
      <c r="C56" s="5">
        <v>1840</v>
      </c>
      <c r="E56" s="52">
        <v>3.39</v>
      </c>
      <c r="F56" s="5">
        <v>1840</v>
      </c>
      <c r="G56" s="5"/>
    </row>
    <row r="57" spans="1:7" x14ac:dyDescent="0.2">
      <c r="A57" s="2" t="s">
        <v>17</v>
      </c>
      <c r="B57" s="52">
        <v>2.96</v>
      </c>
      <c r="C57" s="5">
        <v>2510</v>
      </c>
      <c r="E57" s="52">
        <v>2.96</v>
      </c>
      <c r="F57" s="5">
        <v>2510</v>
      </c>
      <c r="G57" s="5"/>
    </row>
    <row r="58" spans="1:7" x14ac:dyDescent="0.2">
      <c r="A58" s="2" t="s">
        <v>18</v>
      </c>
      <c r="B58" s="52">
        <v>3.2</v>
      </c>
      <c r="C58" s="5">
        <v>2840</v>
      </c>
      <c r="E58" s="52">
        <v>3.2</v>
      </c>
      <c r="F58" s="5">
        <v>2840</v>
      </c>
      <c r="G58" s="5"/>
    </row>
    <row r="59" spans="1:7" x14ac:dyDescent="0.2">
      <c r="A59" s="2" t="s">
        <v>19</v>
      </c>
      <c r="B59" s="52">
        <v>3.94</v>
      </c>
      <c r="C59" s="5">
        <v>2760</v>
      </c>
      <c r="E59" s="52">
        <v>3.94</v>
      </c>
      <c r="F59" s="5">
        <v>2760</v>
      </c>
      <c r="G59" s="5"/>
    </row>
    <row r="60" spans="1:7" x14ac:dyDescent="0.2">
      <c r="A60" s="2" t="s">
        <v>20</v>
      </c>
      <c r="B60" s="52">
        <v>3.35</v>
      </c>
      <c r="C60" s="5">
        <v>1780</v>
      </c>
      <c r="E60" s="52">
        <v>3.35</v>
      </c>
      <c r="F60" s="5">
        <v>1780</v>
      </c>
      <c r="G60" s="5"/>
    </row>
    <row r="61" spans="1:7" x14ac:dyDescent="0.2">
      <c r="A61" s="2" t="s">
        <v>21</v>
      </c>
      <c r="B61" s="52">
        <v>4.34</v>
      </c>
      <c r="C61" s="5">
        <v>2750</v>
      </c>
      <c r="E61" s="52">
        <v>4.34</v>
      </c>
      <c r="F61" s="5">
        <v>2750</v>
      </c>
      <c r="G61" s="5"/>
    </row>
    <row r="62" spans="1:7" x14ac:dyDescent="0.2">
      <c r="A62" s="2" t="s">
        <v>22</v>
      </c>
      <c r="B62" s="52">
        <v>3.61</v>
      </c>
      <c r="C62" s="5">
        <v>2180</v>
      </c>
      <c r="E62" s="52">
        <v>3.61</v>
      </c>
      <c r="F62" s="5">
        <v>2180</v>
      </c>
      <c r="G62" s="5"/>
    </row>
    <row r="63" spans="1:7" x14ac:dyDescent="0.2">
      <c r="A63" s="2" t="s">
        <v>23</v>
      </c>
      <c r="B63" s="52">
        <v>2.6</v>
      </c>
      <c r="C63" s="5">
        <v>3510</v>
      </c>
      <c r="E63" s="52">
        <v>2.6</v>
      </c>
      <c r="F63" s="5">
        <v>3510</v>
      </c>
      <c r="G63" s="5"/>
    </row>
    <row r="64" spans="1:7" x14ac:dyDescent="0.2">
      <c r="A64" s="2" t="s">
        <v>30</v>
      </c>
      <c r="B64" s="52">
        <v>0.39</v>
      </c>
      <c r="C64" s="5">
        <v>2760</v>
      </c>
      <c r="E64" s="52">
        <v>0.39</v>
      </c>
      <c r="F64" s="5">
        <v>2760</v>
      </c>
      <c r="G64" s="5"/>
    </row>
    <row r="65" spans="1:7" x14ac:dyDescent="0.2">
      <c r="A65" s="2" t="s">
        <v>26</v>
      </c>
      <c r="B65" s="52">
        <v>1.28</v>
      </c>
      <c r="C65" s="5">
        <v>2450</v>
      </c>
      <c r="E65" s="52">
        <v>1.28</v>
      </c>
      <c r="F65" s="5">
        <v>2450</v>
      </c>
      <c r="G65" s="5"/>
    </row>
    <row r="66" spans="1:7" x14ac:dyDescent="0.2">
      <c r="A66" s="2" t="s">
        <v>27</v>
      </c>
      <c r="B66" s="52">
        <v>3.56</v>
      </c>
      <c r="C66" s="5">
        <v>1420</v>
      </c>
      <c r="E66" s="52">
        <v>3.56</v>
      </c>
      <c r="F66" s="5">
        <v>1420</v>
      </c>
      <c r="G66" s="5"/>
    </row>
    <row r="67" spans="1:7" x14ac:dyDescent="0.2">
      <c r="A67" s="2" t="s">
        <v>28</v>
      </c>
      <c r="B67" s="52">
        <v>2.4900000000000002</v>
      </c>
      <c r="C67" s="5">
        <v>2000</v>
      </c>
      <c r="E67" s="52">
        <v>2.4900000000000002</v>
      </c>
      <c r="F67" s="5">
        <v>2000</v>
      </c>
      <c r="G67" s="5"/>
    </row>
    <row r="68" spans="1:7" x14ac:dyDescent="0.2">
      <c r="A68" s="2" t="s">
        <v>128</v>
      </c>
      <c r="B68" s="52">
        <v>4.1500000000000004</v>
      </c>
      <c r="C68" s="5">
        <v>1600</v>
      </c>
      <c r="E68" s="52">
        <v>4.1500000000000004</v>
      </c>
      <c r="F68" s="5">
        <v>1600</v>
      </c>
      <c r="G68" s="5"/>
    </row>
    <row r="69" spans="1:7" x14ac:dyDescent="0.2">
      <c r="A69" s="2" t="s">
        <v>162</v>
      </c>
      <c r="B69" s="52">
        <v>2.87</v>
      </c>
      <c r="C69" s="5">
        <v>4060</v>
      </c>
      <c r="E69" s="52">
        <v>2.87</v>
      </c>
      <c r="F69" s="5">
        <v>4060</v>
      </c>
      <c r="G69" s="5"/>
    </row>
    <row r="70" spans="1:7" s="103" customFormat="1" x14ac:dyDescent="0.2">
      <c r="A70" s="103" t="s">
        <v>198</v>
      </c>
      <c r="B70" s="52">
        <v>3.62</v>
      </c>
      <c r="C70" s="5">
        <v>2850</v>
      </c>
      <c r="E70" s="52">
        <v>3.62</v>
      </c>
      <c r="F70" s="5">
        <v>2850</v>
      </c>
      <c r="G70" s="5"/>
    </row>
    <row r="71" spans="1:7" s="103" customFormat="1" x14ac:dyDescent="0.2">
      <c r="A71" s="103" t="s">
        <v>205</v>
      </c>
      <c r="B71" s="52">
        <v>4.42</v>
      </c>
      <c r="C71" s="30">
        <v>2720</v>
      </c>
      <c r="D71" s="36"/>
      <c r="E71" s="125">
        <v>4.42</v>
      </c>
      <c r="F71" s="30">
        <v>2720</v>
      </c>
      <c r="G71" s="30"/>
    </row>
    <row r="72" spans="1:7" s="103" customFormat="1" x14ac:dyDescent="0.2">
      <c r="A72" s="103" t="s">
        <v>261</v>
      </c>
      <c r="B72" s="125">
        <v>2.2599999999999998</v>
      </c>
      <c r="C72" s="30">
        <v>4810</v>
      </c>
      <c r="D72" s="36"/>
      <c r="E72" s="125">
        <v>2.2599999999999998</v>
      </c>
      <c r="F72" s="30">
        <v>4810</v>
      </c>
      <c r="G72" s="30"/>
    </row>
    <row r="73" spans="1:7" x14ac:dyDescent="0.2">
      <c r="A73" s="2" t="s">
        <v>262</v>
      </c>
      <c r="B73" s="125">
        <v>3.99</v>
      </c>
      <c r="C73" s="30">
        <v>2060</v>
      </c>
      <c r="D73" s="36"/>
      <c r="E73" s="125">
        <v>3.99</v>
      </c>
      <c r="F73" s="30">
        <v>2060</v>
      </c>
      <c r="G73" s="30"/>
    </row>
    <row r="75" spans="1:7" x14ac:dyDescent="0.2">
      <c r="A75" s="10" t="s">
        <v>139</v>
      </c>
    </row>
    <row r="76" spans="1:7" x14ac:dyDescent="0.2">
      <c r="A76" s="110" t="s">
        <v>140</v>
      </c>
      <c r="B76" s="108"/>
      <c r="C76" s="108"/>
    </row>
    <row r="77" spans="1:7" x14ac:dyDescent="0.2">
      <c r="A77" s="268" t="s">
        <v>141</v>
      </c>
      <c r="B77" s="268"/>
      <c r="C77" s="268"/>
    </row>
    <row r="78" spans="1:7" x14ac:dyDescent="0.2">
      <c r="A78" s="71"/>
    </row>
    <row r="79" spans="1:7" s="56" customFormat="1" ht="11.25" x14ac:dyDescent="0.2">
      <c r="A79" s="210" t="s">
        <v>251</v>
      </c>
      <c r="B79" s="210"/>
      <c r="G79" s="115"/>
    </row>
  </sheetData>
  <mergeCells count="8">
    <mergeCell ref="G1:I1"/>
    <mergeCell ref="A1:E2"/>
    <mergeCell ref="A79:B79"/>
    <mergeCell ref="E45:F45"/>
    <mergeCell ref="A77:C77"/>
    <mergeCell ref="A4:A5"/>
    <mergeCell ref="B4:B5"/>
    <mergeCell ref="C4:C5"/>
  </mergeCells>
  <hyperlinks>
    <hyperlink ref="G1" location="Contents!A1" display="back to contents"/>
  </hyperlinks>
  <pageMargins left="0.23622047244094491" right="0.23622047244094491" top="0.39370078740157483" bottom="0.51181102362204722" header="0.23622047244094491" footer="0.19685039370078741"/>
  <pageSetup paperSize="9" fitToHeight="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K80"/>
  <sheetViews>
    <sheetView showGridLines="0" zoomScaleNormal="100" zoomScaleSheetLayoutView="93" workbookViewId="0">
      <selection sqref="A1:H2"/>
    </sheetView>
  </sheetViews>
  <sheetFormatPr defaultRowHeight="12.75" x14ac:dyDescent="0.2"/>
  <cols>
    <col min="1" max="1" width="27.5703125" style="2" customWidth="1"/>
    <col min="2" max="7" width="9.140625" style="2"/>
    <col min="8" max="8" width="12" style="2" customWidth="1"/>
    <col min="9" max="9" width="2" style="2" customWidth="1"/>
    <col min="10" max="16384" width="9.140625" style="2"/>
  </cols>
  <sheetData>
    <row r="1" spans="1:11" s="1" customFormat="1" ht="18" customHeight="1" x14ac:dyDescent="0.2">
      <c r="A1" s="226" t="s">
        <v>230</v>
      </c>
      <c r="B1" s="226"/>
      <c r="C1" s="226"/>
      <c r="D1" s="226"/>
      <c r="E1" s="226"/>
      <c r="F1" s="226"/>
      <c r="G1" s="226"/>
      <c r="H1" s="226"/>
      <c r="J1" s="200" t="s">
        <v>313</v>
      </c>
      <c r="K1" s="200"/>
    </row>
    <row r="2" spans="1:11" s="1" customFormat="1" ht="18" customHeight="1" x14ac:dyDescent="0.2">
      <c r="A2" s="226"/>
      <c r="B2" s="226"/>
      <c r="C2" s="226"/>
      <c r="D2" s="226"/>
      <c r="E2" s="226"/>
      <c r="F2" s="226"/>
      <c r="G2" s="226"/>
      <c r="H2" s="226"/>
    </row>
    <row r="3" spans="1:11" x14ac:dyDescent="0.2">
      <c r="A3" s="18"/>
    </row>
    <row r="4" spans="1:11" s="103" customFormat="1" x14ac:dyDescent="0.2">
      <c r="A4" s="227" t="s">
        <v>125</v>
      </c>
      <c r="B4" s="227"/>
      <c r="C4" s="227"/>
      <c r="D4" s="227"/>
      <c r="E4" s="227"/>
      <c r="F4" s="227"/>
    </row>
    <row r="5" spans="1:11" x14ac:dyDescent="0.2">
      <c r="A5" s="201" t="s">
        <v>203</v>
      </c>
      <c r="B5" s="201"/>
      <c r="C5" s="201"/>
      <c r="D5" s="201"/>
      <c r="E5" s="201"/>
      <c r="F5" s="201"/>
      <c r="G5" s="201"/>
    </row>
    <row r="6" spans="1:11" s="103" customFormat="1" x14ac:dyDescent="0.2">
      <c r="A6" s="108"/>
      <c r="B6" s="108"/>
      <c r="C6" s="108"/>
      <c r="D6" s="108"/>
      <c r="E6" s="108"/>
      <c r="F6" s="108"/>
      <c r="G6" s="108"/>
    </row>
    <row r="27" spans="1:7" s="103" customFormat="1" x14ac:dyDescent="0.2"/>
    <row r="29" spans="1:7" s="103" customFormat="1" x14ac:dyDescent="0.2">
      <c r="A29" s="55" t="s">
        <v>272</v>
      </c>
      <c r="B29" s="55"/>
      <c r="C29" s="55"/>
      <c r="D29" s="55"/>
    </row>
    <row r="30" spans="1:7" x14ac:dyDescent="0.2">
      <c r="A30" s="201" t="s">
        <v>214</v>
      </c>
      <c r="B30" s="201"/>
      <c r="C30" s="201"/>
      <c r="D30" s="201"/>
      <c r="E30" s="201"/>
      <c r="F30" s="201"/>
      <c r="G30" s="201"/>
    </row>
    <row r="51" spans="1:8" ht="14.25" customHeight="1" x14ac:dyDescent="0.2"/>
    <row r="52" spans="1:8" s="103" customFormat="1" ht="14.25" customHeight="1" x14ac:dyDescent="0.2"/>
    <row r="54" spans="1:8" x14ac:dyDescent="0.2">
      <c r="A54" s="55" t="s">
        <v>273</v>
      </c>
      <c r="B54" s="55"/>
      <c r="C54" s="55"/>
      <c r="D54" s="55"/>
      <c r="E54" s="103"/>
      <c r="F54" s="103"/>
      <c r="G54" s="103"/>
    </row>
    <row r="55" spans="1:8" x14ac:dyDescent="0.2">
      <c r="A55" s="128" t="s">
        <v>215</v>
      </c>
      <c r="B55" s="128"/>
      <c r="C55" s="128"/>
      <c r="D55" s="128"/>
      <c r="E55" s="128"/>
      <c r="F55" s="128"/>
      <c r="G55" s="128"/>
      <c r="H55" s="103"/>
    </row>
    <row r="80" ht="166.5" customHeight="1" x14ac:dyDescent="0.2"/>
  </sheetData>
  <mergeCells count="5">
    <mergeCell ref="A30:G30"/>
    <mergeCell ref="J1:K1"/>
    <mergeCell ref="A4:F4"/>
    <mergeCell ref="A1:H2"/>
    <mergeCell ref="A5:G5"/>
  </mergeCells>
  <hyperlinks>
    <hyperlink ref="J1" location="Contents!A1" display="back to contents"/>
  </hyperlinks>
  <pageMargins left="0.43307086614173229" right="0.43307086614173229" top="0.55118110236220474" bottom="0.55118110236220474" header="0.31496062992125984" footer="0.31496062992125984"/>
  <pageSetup paperSize="9" scale="77" orientation="portrait" r:id="rId1"/>
  <headerFooter alignWithMargins="0">
    <oddFooter>&amp;L&amp;8© Crown Copyright 2019</oddFooter>
  </headerFooter>
  <rowBreaks count="1" manualBreakCount="1">
    <brk id="53"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K64"/>
  <sheetViews>
    <sheetView showGridLines="0" zoomScaleNormal="100" workbookViewId="0">
      <selection sqref="A1:F2"/>
    </sheetView>
  </sheetViews>
  <sheetFormatPr defaultRowHeight="12.75" x14ac:dyDescent="0.2"/>
  <cols>
    <col min="1" max="1" width="10.42578125" style="2" customWidth="1"/>
    <col min="2" max="3" width="12.7109375" style="2" customWidth="1"/>
    <col min="4" max="4" width="13.7109375" style="2" customWidth="1"/>
    <col min="5" max="5" width="12.7109375" style="2" customWidth="1"/>
    <col min="6" max="6" width="11" style="2" customWidth="1"/>
    <col min="7" max="8" width="12.7109375" style="103" customWidth="1"/>
    <col min="9" max="9" width="2.140625" style="2" customWidth="1"/>
    <col min="10" max="16384" width="9.140625" style="2"/>
  </cols>
  <sheetData>
    <row r="1" spans="1:11" ht="18" customHeight="1" x14ac:dyDescent="0.25">
      <c r="A1" s="208" t="s">
        <v>231</v>
      </c>
      <c r="B1" s="208"/>
      <c r="C1" s="208"/>
      <c r="D1" s="208"/>
      <c r="E1" s="208"/>
      <c r="F1" s="208"/>
      <c r="G1" s="127"/>
      <c r="H1" s="267" t="s">
        <v>313</v>
      </c>
      <c r="I1" s="267"/>
      <c r="J1" s="177"/>
      <c r="K1" s="177"/>
    </row>
    <row r="2" spans="1:11" ht="18" customHeight="1" x14ac:dyDescent="0.25">
      <c r="A2" s="208"/>
      <c r="B2" s="208"/>
      <c r="C2" s="208"/>
      <c r="D2" s="208"/>
      <c r="E2" s="208"/>
      <c r="F2" s="208"/>
      <c r="G2" s="127"/>
      <c r="H2" s="127"/>
    </row>
    <row r="4" spans="1:11" s="103" customFormat="1" x14ac:dyDescent="0.2">
      <c r="A4" s="269" t="s">
        <v>73</v>
      </c>
      <c r="B4" s="275" t="s">
        <v>204</v>
      </c>
      <c r="C4" s="271" t="s">
        <v>127</v>
      </c>
    </row>
    <row r="5" spans="1:11" s="103" customFormat="1" x14ac:dyDescent="0.2">
      <c r="A5" s="269"/>
      <c r="B5" s="275"/>
      <c r="C5" s="271"/>
    </row>
    <row r="6" spans="1:11" x14ac:dyDescent="0.2">
      <c r="A6" s="270"/>
      <c r="B6" s="276"/>
      <c r="C6" s="272"/>
    </row>
    <row r="7" spans="1:11" x14ac:dyDescent="0.2">
      <c r="A7" s="2" t="s">
        <v>50</v>
      </c>
      <c r="B7" s="5">
        <v>3411.6279069767443</v>
      </c>
      <c r="C7" s="5">
        <v>4970</v>
      </c>
    </row>
    <row r="8" spans="1:11" x14ac:dyDescent="0.2">
      <c r="A8" s="2" t="s">
        <v>49</v>
      </c>
      <c r="B8" s="5">
        <v>1286.046511627907</v>
      </c>
      <c r="C8" s="5">
        <v>4080</v>
      </c>
    </row>
    <row r="9" spans="1:11" x14ac:dyDescent="0.2">
      <c r="A9" s="2" t="s">
        <v>48</v>
      </c>
      <c r="B9" s="5">
        <v>2081.3953488372094</v>
      </c>
      <c r="C9" s="5">
        <v>2810</v>
      </c>
    </row>
    <row r="10" spans="1:11" x14ac:dyDescent="0.2">
      <c r="A10" s="2" t="s">
        <v>47</v>
      </c>
      <c r="B10" s="5">
        <v>1144.1860465116279</v>
      </c>
      <c r="C10" s="5">
        <v>3460</v>
      </c>
    </row>
    <row r="11" spans="1:11" x14ac:dyDescent="0.2">
      <c r="A11" s="2" t="s">
        <v>46</v>
      </c>
      <c r="B11" s="5">
        <v>2951.1627906976746</v>
      </c>
      <c r="C11" s="5">
        <v>6440</v>
      </c>
    </row>
    <row r="12" spans="1:11" x14ac:dyDescent="0.2">
      <c r="A12" s="2" t="s">
        <v>45</v>
      </c>
      <c r="B12" s="5">
        <v>655.81395348837214</v>
      </c>
      <c r="C12" s="5">
        <v>3530</v>
      </c>
    </row>
    <row r="13" spans="1:11" x14ac:dyDescent="0.2">
      <c r="A13" s="2" t="s">
        <v>44</v>
      </c>
      <c r="B13" s="5">
        <v>2213.953488372093</v>
      </c>
      <c r="C13" s="5">
        <v>4850</v>
      </c>
    </row>
    <row r="14" spans="1:11" x14ac:dyDescent="0.2">
      <c r="A14" s="2" t="s">
        <v>43</v>
      </c>
      <c r="B14" s="5">
        <v>951.16279069767438</v>
      </c>
      <c r="C14" s="5">
        <v>4190</v>
      </c>
    </row>
    <row r="15" spans="1:11" x14ac:dyDescent="0.2">
      <c r="A15" s="2" t="s">
        <v>42</v>
      </c>
      <c r="B15" s="5">
        <v>967.44186046511629</v>
      </c>
      <c r="C15" s="5">
        <v>2670</v>
      </c>
    </row>
    <row r="16" spans="1:11" x14ac:dyDescent="0.2">
      <c r="A16" s="2" t="s">
        <v>41</v>
      </c>
      <c r="B16" s="5">
        <v>800</v>
      </c>
      <c r="C16" s="5">
        <v>3770</v>
      </c>
    </row>
    <row r="17" spans="1:3" x14ac:dyDescent="0.2">
      <c r="A17" s="2" t="s">
        <v>40</v>
      </c>
      <c r="B17" s="5">
        <v>1541.8604651162791</v>
      </c>
      <c r="C17" s="5">
        <v>6300</v>
      </c>
    </row>
    <row r="18" spans="1:3" x14ac:dyDescent="0.2">
      <c r="A18" s="2" t="s">
        <v>39</v>
      </c>
      <c r="B18" s="5">
        <v>1309.3023255813953</v>
      </c>
      <c r="C18" s="5">
        <v>4570</v>
      </c>
    </row>
    <row r="19" spans="1:3" x14ac:dyDescent="0.2">
      <c r="A19" s="2" t="s">
        <v>38</v>
      </c>
      <c r="B19" s="5">
        <v>1697.6744186046512</v>
      </c>
      <c r="C19" s="5">
        <v>2790</v>
      </c>
    </row>
    <row r="20" spans="1:3" x14ac:dyDescent="0.2">
      <c r="A20" s="2" t="s">
        <v>37</v>
      </c>
      <c r="B20" s="5">
        <v>704.65116279069764</v>
      </c>
      <c r="C20" s="5">
        <v>3130</v>
      </c>
    </row>
    <row r="21" spans="1:3" x14ac:dyDescent="0.2">
      <c r="A21" s="2" t="s">
        <v>36</v>
      </c>
      <c r="B21" s="5">
        <v>1106.9767441860465</v>
      </c>
      <c r="C21" s="5">
        <v>4710</v>
      </c>
    </row>
    <row r="22" spans="1:3" x14ac:dyDescent="0.2">
      <c r="A22" s="2" t="s">
        <v>35</v>
      </c>
      <c r="B22" s="5">
        <v>846.51162790697674</v>
      </c>
      <c r="C22" s="5">
        <v>3240</v>
      </c>
    </row>
    <row r="23" spans="1:3" x14ac:dyDescent="0.2">
      <c r="A23" s="2" t="s">
        <v>34</v>
      </c>
      <c r="B23" s="5">
        <v>337.2093023255814</v>
      </c>
      <c r="C23" s="5">
        <v>2590</v>
      </c>
    </row>
    <row r="24" spans="1:3" x14ac:dyDescent="0.2">
      <c r="A24" s="2" t="s">
        <v>33</v>
      </c>
      <c r="B24" s="5">
        <v>818.60465116279067</v>
      </c>
      <c r="C24" s="5">
        <v>2160</v>
      </c>
    </row>
    <row r="25" spans="1:3" x14ac:dyDescent="0.2">
      <c r="A25" s="2" t="s">
        <v>32</v>
      </c>
      <c r="B25" s="5">
        <v>2753.4883720930234</v>
      </c>
      <c r="C25" s="5">
        <v>5460</v>
      </c>
    </row>
    <row r="26" spans="1:3" x14ac:dyDescent="0.2">
      <c r="A26" s="2" t="s">
        <v>5</v>
      </c>
      <c r="B26" s="5">
        <v>318.60465116279067</v>
      </c>
      <c r="C26" s="5">
        <v>2430</v>
      </c>
    </row>
    <row r="27" spans="1:3" x14ac:dyDescent="0.2">
      <c r="A27" s="2" t="s">
        <v>6</v>
      </c>
      <c r="B27" s="5">
        <v>927.90697674418607</v>
      </c>
      <c r="C27" s="5">
        <v>2890</v>
      </c>
    </row>
    <row r="28" spans="1:3" x14ac:dyDescent="0.2">
      <c r="A28" s="2" t="s">
        <v>7</v>
      </c>
      <c r="B28" s="5">
        <v>979.06976744186045</v>
      </c>
      <c r="C28" s="5">
        <v>2740</v>
      </c>
    </row>
    <row r="29" spans="1:3" x14ac:dyDescent="0.2">
      <c r="A29" s="2" t="s">
        <v>8</v>
      </c>
      <c r="B29" s="5">
        <v>2053.4883720930234</v>
      </c>
      <c r="C29" s="5">
        <v>2590</v>
      </c>
    </row>
    <row r="30" spans="1:3" x14ac:dyDescent="0.2">
      <c r="A30" s="2" t="s">
        <v>9</v>
      </c>
      <c r="B30" s="5">
        <v>218.6046511627907</v>
      </c>
      <c r="C30" s="5">
        <v>2310</v>
      </c>
    </row>
    <row r="31" spans="1:3" x14ac:dyDescent="0.2">
      <c r="A31" s="2" t="s">
        <v>10</v>
      </c>
      <c r="B31" s="5">
        <v>906.97674418604652</v>
      </c>
      <c r="C31" s="5">
        <v>3650</v>
      </c>
    </row>
    <row r="32" spans="1:3" x14ac:dyDescent="0.2">
      <c r="A32" s="2" t="s">
        <v>11</v>
      </c>
      <c r="B32" s="5">
        <v>1762.7906976744187</v>
      </c>
      <c r="C32" s="5">
        <v>3640</v>
      </c>
    </row>
    <row r="33" spans="1:7" x14ac:dyDescent="0.2">
      <c r="A33" s="2" t="s">
        <v>12</v>
      </c>
      <c r="B33" s="5">
        <v>271.71372093023257</v>
      </c>
      <c r="C33" s="5">
        <v>2610</v>
      </c>
    </row>
    <row r="34" spans="1:7" x14ac:dyDescent="0.2">
      <c r="A34" s="2" t="s">
        <v>13</v>
      </c>
      <c r="B34" s="5">
        <v>717.84209302325576</v>
      </c>
      <c r="C34" s="5">
        <v>4750</v>
      </c>
    </row>
    <row r="35" spans="1:7" x14ac:dyDescent="0.2">
      <c r="A35" s="2" t="s">
        <v>31</v>
      </c>
      <c r="B35" s="5">
        <v>1972.5908557312382</v>
      </c>
      <c r="C35" s="5">
        <v>5190</v>
      </c>
    </row>
    <row r="36" spans="1:7" x14ac:dyDescent="0.2">
      <c r="A36" s="2" t="s">
        <v>15</v>
      </c>
      <c r="B36" s="5">
        <v>143.5706982761487</v>
      </c>
      <c r="C36" s="5">
        <v>2220</v>
      </c>
    </row>
    <row r="37" spans="1:7" s="103" customFormat="1" x14ac:dyDescent="0.2">
      <c r="B37" s="5"/>
      <c r="C37" s="5"/>
      <c r="D37" s="273" t="s">
        <v>212</v>
      </c>
      <c r="E37" s="273" t="s">
        <v>126</v>
      </c>
      <c r="F37" s="273" t="s">
        <v>213</v>
      </c>
      <c r="G37" s="273" t="s">
        <v>126</v>
      </c>
    </row>
    <row r="38" spans="1:7" s="103" customFormat="1" x14ac:dyDescent="0.2">
      <c r="B38" s="5"/>
      <c r="C38" s="5"/>
      <c r="D38" s="273"/>
      <c r="E38" s="273"/>
      <c r="F38" s="273"/>
      <c r="G38" s="273"/>
    </row>
    <row r="39" spans="1:7" s="103" customFormat="1" x14ac:dyDescent="0.2">
      <c r="B39" s="5"/>
      <c r="C39" s="5"/>
      <c r="D39" s="273"/>
      <c r="E39" s="273"/>
      <c r="F39" s="273"/>
      <c r="G39" s="273"/>
    </row>
    <row r="40" spans="1:7" s="103" customFormat="1" x14ac:dyDescent="0.2">
      <c r="B40" s="5"/>
      <c r="C40" s="5"/>
      <c r="D40" s="273"/>
      <c r="E40" s="273"/>
      <c r="F40" s="273"/>
      <c r="G40" s="273"/>
    </row>
    <row r="41" spans="1:7" x14ac:dyDescent="0.2">
      <c r="A41" s="2" t="s">
        <v>16</v>
      </c>
      <c r="B41" s="5">
        <v>95.348837209302332</v>
      </c>
      <c r="C41" s="5">
        <v>1840</v>
      </c>
      <c r="D41" s="273"/>
      <c r="E41" s="273"/>
      <c r="F41" s="273"/>
      <c r="G41" s="273"/>
    </row>
    <row r="42" spans="1:7" x14ac:dyDescent="0.2">
      <c r="A42" s="2" t="s">
        <v>17</v>
      </c>
      <c r="B42" s="5">
        <v>97.503719850967229</v>
      </c>
      <c r="C42" s="5">
        <v>2510</v>
      </c>
      <c r="D42" s="54"/>
      <c r="E42" s="54"/>
    </row>
    <row r="43" spans="1:7" x14ac:dyDescent="0.2">
      <c r="A43" s="2" t="s">
        <v>18</v>
      </c>
      <c r="B43" s="5">
        <v>320.93023255813955</v>
      </c>
      <c r="C43" s="5">
        <v>2840</v>
      </c>
      <c r="D43" s="45">
        <v>107</v>
      </c>
      <c r="E43" s="44">
        <v>2840</v>
      </c>
      <c r="F43" s="2">
        <v>66</v>
      </c>
      <c r="G43" s="5">
        <f>E43</f>
        <v>2840</v>
      </c>
    </row>
    <row r="44" spans="1:7" x14ac:dyDescent="0.2">
      <c r="A44" s="2" t="s">
        <v>19</v>
      </c>
      <c r="B44" s="5">
        <v>100</v>
      </c>
      <c r="C44" s="5">
        <v>2760</v>
      </c>
      <c r="D44" s="45">
        <v>100</v>
      </c>
      <c r="E44" s="44">
        <v>2760</v>
      </c>
      <c r="F44" s="2">
        <v>100</v>
      </c>
      <c r="G44" s="5">
        <f t="shared" ref="G44:G56" si="0">E44</f>
        <v>2760</v>
      </c>
    </row>
    <row r="45" spans="1:7" x14ac:dyDescent="0.2">
      <c r="A45" s="2" t="s">
        <v>20</v>
      </c>
      <c r="B45" s="5">
        <v>76.744186046511629</v>
      </c>
      <c r="C45" s="5">
        <v>1780</v>
      </c>
      <c r="D45" s="45">
        <v>92</v>
      </c>
      <c r="E45" s="44">
        <v>1780</v>
      </c>
      <c r="F45" s="2">
        <v>86</v>
      </c>
      <c r="G45" s="5">
        <f t="shared" si="0"/>
        <v>1780</v>
      </c>
    </row>
    <row r="46" spans="1:7" x14ac:dyDescent="0.2">
      <c r="A46" s="2" t="s">
        <v>21</v>
      </c>
      <c r="B46" s="5">
        <v>367.44186046511629</v>
      </c>
      <c r="C46" s="5">
        <v>2750</v>
      </c>
      <c r="D46" s="45">
        <v>221</v>
      </c>
      <c r="E46" s="44">
        <v>2750</v>
      </c>
      <c r="F46" s="2">
        <v>130</v>
      </c>
      <c r="G46" s="5">
        <f t="shared" si="0"/>
        <v>2750</v>
      </c>
    </row>
    <row r="47" spans="1:7" x14ac:dyDescent="0.2">
      <c r="A47" s="2" t="s">
        <v>22</v>
      </c>
      <c r="B47" s="5">
        <v>116.27906976744185</v>
      </c>
      <c r="C47" s="5">
        <v>2180</v>
      </c>
      <c r="D47" s="45">
        <v>94</v>
      </c>
      <c r="E47" s="44">
        <v>2180</v>
      </c>
      <c r="F47" s="2">
        <v>72</v>
      </c>
      <c r="G47" s="5">
        <f t="shared" si="0"/>
        <v>2180</v>
      </c>
    </row>
    <row r="48" spans="1:7" x14ac:dyDescent="0.2">
      <c r="A48" s="2" t="s">
        <v>23</v>
      </c>
      <c r="B48" s="5"/>
      <c r="C48" s="5"/>
      <c r="D48" s="45">
        <v>230</v>
      </c>
      <c r="E48" s="44">
        <v>3510</v>
      </c>
      <c r="F48" s="2">
        <v>114</v>
      </c>
      <c r="G48" s="5">
        <f t="shared" si="0"/>
        <v>3510</v>
      </c>
    </row>
    <row r="49" spans="1:8" x14ac:dyDescent="0.2">
      <c r="A49" s="2" t="s">
        <v>30</v>
      </c>
      <c r="D49" s="45">
        <v>159</v>
      </c>
      <c r="E49" s="44">
        <v>2760</v>
      </c>
      <c r="F49" s="2">
        <v>50</v>
      </c>
      <c r="G49" s="5">
        <f t="shared" si="0"/>
        <v>2760</v>
      </c>
    </row>
    <row r="50" spans="1:8" x14ac:dyDescent="0.2">
      <c r="A50" s="2" t="s">
        <v>26</v>
      </c>
      <c r="D50" s="45">
        <v>184</v>
      </c>
      <c r="E50" s="44">
        <v>2450</v>
      </c>
      <c r="F50" s="2">
        <v>98</v>
      </c>
      <c r="G50" s="5">
        <f t="shared" si="0"/>
        <v>2450</v>
      </c>
    </row>
    <row r="51" spans="1:8" x14ac:dyDescent="0.2">
      <c r="A51" s="2" t="s">
        <v>27</v>
      </c>
      <c r="D51" s="45">
        <v>14</v>
      </c>
      <c r="E51" s="44">
        <v>1420</v>
      </c>
      <c r="F51" s="2">
        <v>21</v>
      </c>
      <c r="G51" s="5">
        <f t="shared" si="0"/>
        <v>1420</v>
      </c>
    </row>
    <row r="52" spans="1:8" x14ac:dyDescent="0.2">
      <c r="A52" s="2" t="s">
        <v>28</v>
      </c>
      <c r="D52" s="45">
        <v>41</v>
      </c>
      <c r="E52" s="44">
        <v>2000</v>
      </c>
      <c r="F52" s="2">
        <v>51</v>
      </c>
      <c r="G52" s="5">
        <f t="shared" si="0"/>
        <v>2000</v>
      </c>
    </row>
    <row r="53" spans="1:8" x14ac:dyDescent="0.2">
      <c r="A53" s="2" t="s">
        <v>128</v>
      </c>
      <c r="D53" s="45">
        <v>15</v>
      </c>
      <c r="E53" s="44">
        <v>1600</v>
      </c>
      <c r="F53" s="2">
        <v>20</v>
      </c>
      <c r="G53" s="5">
        <f t="shared" si="0"/>
        <v>1600</v>
      </c>
    </row>
    <row r="54" spans="1:8" x14ac:dyDescent="0.2">
      <c r="A54" s="2" t="s">
        <v>162</v>
      </c>
      <c r="D54" s="45">
        <v>32</v>
      </c>
      <c r="E54" s="44">
        <v>4060</v>
      </c>
      <c r="F54" s="2">
        <v>34</v>
      </c>
      <c r="G54" s="5">
        <f t="shared" si="0"/>
        <v>4060</v>
      </c>
    </row>
    <row r="55" spans="1:8" s="103" customFormat="1" x14ac:dyDescent="0.2">
      <c r="A55" s="103" t="s">
        <v>198</v>
      </c>
      <c r="D55" s="45">
        <v>21</v>
      </c>
      <c r="E55" s="44">
        <v>2850</v>
      </c>
      <c r="F55" s="103">
        <v>29</v>
      </c>
      <c r="G55" s="5">
        <f t="shared" si="0"/>
        <v>2850</v>
      </c>
    </row>
    <row r="56" spans="1:8" s="103" customFormat="1" x14ac:dyDescent="0.2">
      <c r="A56" s="103" t="s">
        <v>205</v>
      </c>
      <c r="D56" s="45">
        <v>17</v>
      </c>
      <c r="E56" s="45">
        <v>2720</v>
      </c>
      <c r="F56" s="103">
        <v>25</v>
      </c>
      <c r="G56" s="5">
        <f t="shared" si="0"/>
        <v>2720</v>
      </c>
    </row>
    <row r="57" spans="1:8" s="103" customFormat="1" x14ac:dyDescent="0.2">
      <c r="A57" s="103" t="s">
        <v>261</v>
      </c>
      <c r="D57" s="45">
        <v>70</v>
      </c>
      <c r="E57" s="45">
        <v>4810</v>
      </c>
      <c r="F57" s="36">
        <v>59</v>
      </c>
      <c r="G57" s="30">
        <f t="shared" ref="G57:G58" si="1">E57</f>
        <v>4810</v>
      </c>
    </row>
    <row r="58" spans="1:8" x14ac:dyDescent="0.2">
      <c r="A58" s="2" t="s">
        <v>262</v>
      </c>
      <c r="D58" s="45">
        <v>23</v>
      </c>
      <c r="E58" s="45">
        <v>2060</v>
      </c>
      <c r="F58" s="36">
        <v>25</v>
      </c>
      <c r="G58" s="30">
        <f t="shared" si="1"/>
        <v>2060</v>
      </c>
    </row>
    <row r="60" spans="1:8" s="111" customFormat="1" ht="11.25" x14ac:dyDescent="0.2">
      <c r="A60" s="10" t="s">
        <v>139</v>
      </c>
      <c r="G60" s="126"/>
      <c r="H60" s="126"/>
    </row>
    <row r="61" spans="1:8" s="111" customFormat="1" ht="11.25" x14ac:dyDescent="0.2">
      <c r="A61" s="274" t="s">
        <v>140</v>
      </c>
      <c r="B61" s="274"/>
      <c r="G61" s="126"/>
      <c r="H61" s="126"/>
    </row>
    <row r="62" spans="1:8" s="111" customFormat="1" ht="11.25" x14ac:dyDescent="0.2">
      <c r="A62" s="268" t="s">
        <v>141</v>
      </c>
      <c r="B62" s="268"/>
      <c r="C62" s="268"/>
      <c r="D62" s="268"/>
      <c r="G62" s="126"/>
      <c r="H62" s="126"/>
    </row>
    <row r="64" spans="1:8" s="56" customFormat="1" ht="11.25" customHeight="1" x14ac:dyDescent="0.2">
      <c r="A64" s="210" t="s">
        <v>251</v>
      </c>
      <c r="B64" s="210"/>
      <c r="G64" s="126"/>
      <c r="H64" s="126"/>
    </row>
  </sheetData>
  <mergeCells count="12">
    <mergeCell ref="A64:B64"/>
    <mergeCell ref="A1:F2"/>
    <mergeCell ref="A62:D62"/>
    <mergeCell ref="A61:B61"/>
    <mergeCell ref="A4:A6"/>
    <mergeCell ref="B4:B6"/>
    <mergeCell ref="C4:C6"/>
    <mergeCell ref="G37:G41"/>
    <mergeCell ref="F37:F41"/>
    <mergeCell ref="E37:E41"/>
    <mergeCell ref="D37:D41"/>
    <mergeCell ref="H1:I1"/>
  </mergeCells>
  <hyperlinks>
    <hyperlink ref="H1" location="Contents!A1" display="back to contents"/>
  </hyperlinks>
  <pageMargins left="0.74803149606299213" right="0.74803149606299213" top="0.35433070866141736" bottom="0.70866141732283472" header="0.23622047244094491" footer="0.19685039370078741"/>
  <pageSetup paperSize="9" scale="85" orientation="portrait" r:id="rId1"/>
  <headerFooter alignWithMargins="0">
    <oddFooter>&amp;L&amp;8&amp;F     &amp;A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7"/>
  <sheetViews>
    <sheetView showGridLines="0" workbookViewId="0">
      <selection sqref="A1:M2"/>
    </sheetView>
  </sheetViews>
  <sheetFormatPr defaultRowHeight="12.75" x14ac:dyDescent="0.2"/>
  <cols>
    <col min="1" max="14" width="11.7109375" customWidth="1"/>
    <col min="15" max="15" width="1.42578125" customWidth="1"/>
    <col min="16" max="16" width="39.5703125" customWidth="1"/>
  </cols>
  <sheetData>
    <row r="1" spans="1:17" ht="18" customHeight="1" x14ac:dyDescent="0.2">
      <c r="A1" s="208" t="s">
        <v>240</v>
      </c>
      <c r="B1" s="208"/>
      <c r="C1" s="208"/>
      <c r="D1" s="208"/>
      <c r="E1" s="208"/>
      <c r="F1" s="208"/>
      <c r="G1" s="208"/>
      <c r="H1" s="208"/>
      <c r="I1" s="208"/>
      <c r="J1" s="208"/>
      <c r="K1" s="208"/>
      <c r="L1" s="208"/>
      <c r="M1" s="208"/>
      <c r="P1" s="192" t="s">
        <v>313</v>
      </c>
      <c r="Q1" s="192"/>
    </row>
    <row r="2" spans="1:17" ht="18" customHeight="1" x14ac:dyDescent="0.2">
      <c r="A2" s="208"/>
      <c r="B2" s="208"/>
      <c r="C2" s="208"/>
      <c r="D2" s="208"/>
      <c r="E2" s="208"/>
      <c r="F2" s="208"/>
      <c r="G2" s="208"/>
      <c r="H2" s="208"/>
      <c r="I2" s="208"/>
      <c r="J2" s="208"/>
      <c r="K2" s="208"/>
      <c r="L2" s="208"/>
      <c r="M2" s="208"/>
      <c r="P2" s="192"/>
      <c r="Q2" s="192"/>
    </row>
    <row r="3" spans="1:17" ht="15" customHeight="1" x14ac:dyDescent="0.2">
      <c r="B3" s="131"/>
    </row>
    <row r="36" ht="6" customHeight="1" x14ac:dyDescent="0.2"/>
    <row r="37" ht="216.75" customHeight="1" x14ac:dyDescent="0.2"/>
  </sheetData>
  <mergeCells count="1">
    <mergeCell ref="A1:M2"/>
  </mergeCells>
  <hyperlinks>
    <hyperlink ref="P1" location="Contents!A1" display="back to contents"/>
  </hyperlinks>
  <pageMargins left="0.23622047244094491" right="0.23622047244094491" top="0.74803149606299213" bottom="0.74803149606299213" header="0.31496062992125984" footer="0.31496062992125984"/>
  <pageSetup paperSize="9" scale="89" orientation="landscape" r:id="rId1"/>
  <headerFooter>
    <oddFooter>&amp;L&amp;8(c) Crown copyright 2019</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4"/>
  <sheetViews>
    <sheetView showGridLines="0" workbookViewId="0">
      <selection sqref="A1:K2"/>
    </sheetView>
  </sheetViews>
  <sheetFormatPr defaultRowHeight="12.75" x14ac:dyDescent="0.2"/>
  <cols>
    <col min="1" max="1" width="19.5703125" style="187" customWidth="1"/>
    <col min="2" max="2" width="10.85546875" style="187" customWidth="1"/>
    <col min="3" max="6" width="10.7109375" style="187" customWidth="1"/>
    <col min="7" max="7" width="2.42578125" style="187" customWidth="1"/>
    <col min="8" max="8" width="11.28515625" style="187" customWidth="1"/>
    <col min="9" max="9" width="2.140625" style="187" customWidth="1"/>
    <col min="10" max="11" width="9.7109375" style="187" customWidth="1"/>
    <col min="12" max="12" width="2.7109375" style="187" customWidth="1"/>
    <col min="13" max="13" width="29.42578125" style="187" customWidth="1"/>
    <col min="14" max="16384" width="9.140625" style="187"/>
  </cols>
  <sheetData>
    <row r="1" spans="1:14" ht="18" customHeight="1" x14ac:dyDescent="0.25">
      <c r="A1" s="208" t="s">
        <v>237</v>
      </c>
      <c r="B1" s="208"/>
      <c r="C1" s="208"/>
      <c r="D1" s="208"/>
      <c r="E1" s="208"/>
      <c r="F1" s="208"/>
      <c r="G1" s="208"/>
      <c r="H1" s="208"/>
      <c r="I1" s="208"/>
      <c r="J1" s="208"/>
      <c r="K1" s="208"/>
      <c r="L1" s="176"/>
      <c r="M1" s="192" t="s">
        <v>313</v>
      </c>
      <c r="N1" s="192"/>
    </row>
    <row r="2" spans="1:14" ht="18" customHeight="1" x14ac:dyDescent="0.25">
      <c r="A2" s="208"/>
      <c r="B2" s="208"/>
      <c r="C2" s="208"/>
      <c r="D2" s="208"/>
      <c r="E2" s="208"/>
      <c r="F2" s="208"/>
      <c r="G2" s="208"/>
      <c r="H2" s="208"/>
      <c r="I2" s="208"/>
      <c r="J2" s="208"/>
      <c r="K2" s="208"/>
      <c r="L2" s="176"/>
    </row>
    <row r="3" spans="1:14" ht="15" customHeight="1" x14ac:dyDescent="0.2"/>
    <row r="4" spans="1:14" ht="15" customHeight="1" x14ac:dyDescent="0.2">
      <c r="H4" s="278" t="s">
        <v>238</v>
      </c>
    </row>
    <row r="5" spans="1:14" ht="15" customHeight="1" x14ac:dyDescent="0.2">
      <c r="H5" s="278"/>
    </row>
    <row r="6" spans="1:14" ht="15" customHeight="1" x14ac:dyDescent="0.2">
      <c r="H6" s="278"/>
    </row>
    <row r="7" spans="1:14" x14ac:dyDescent="0.2">
      <c r="H7" s="278"/>
      <c r="J7" s="277" t="s">
        <v>274</v>
      </c>
      <c r="K7" s="277"/>
    </row>
    <row r="8" spans="1:14" x14ac:dyDescent="0.2">
      <c r="F8" s="278" t="s">
        <v>239</v>
      </c>
      <c r="H8" s="188"/>
      <c r="J8" s="189"/>
      <c r="K8" s="189"/>
    </row>
    <row r="9" spans="1:14" x14ac:dyDescent="0.2">
      <c r="C9" s="278" t="s">
        <v>234</v>
      </c>
      <c r="F9" s="278"/>
      <c r="H9" s="279" t="s">
        <v>241</v>
      </c>
      <c r="J9" s="189"/>
      <c r="K9" s="189"/>
    </row>
    <row r="10" spans="1:14" x14ac:dyDescent="0.2">
      <c r="B10" s="278" t="s">
        <v>233</v>
      </c>
      <c r="C10" s="278"/>
      <c r="D10" s="278" t="s">
        <v>235</v>
      </c>
      <c r="E10" s="278" t="s">
        <v>236</v>
      </c>
      <c r="F10" s="278"/>
      <c r="H10" s="279"/>
      <c r="J10" s="277" t="s">
        <v>275</v>
      </c>
      <c r="K10" s="277" t="s">
        <v>276</v>
      </c>
    </row>
    <row r="11" spans="1:14" x14ac:dyDescent="0.2">
      <c r="A11" s="187" t="s">
        <v>232</v>
      </c>
      <c r="B11" s="278"/>
      <c r="C11" s="278"/>
      <c r="D11" s="278"/>
      <c r="E11" s="278"/>
      <c r="F11" s="278"/>
      <c r="H11" s="279"/>
      <c r="J11" s="277"/>
      <c r="K11" s="277"/>
    </row>
    <row r="12" spans="1:14" x14ac:dyDescent="0.2">
      <c r="A12" s="190">
        <v>43313</v>
      </c>
      <c r="B12" s="187">
        <v>130</v>
      </c>
      <c r="F12" s="191">
        <f>AVERAGE(B$12:B$133)</f>
        <v>146.24590163934425</v>
      </c>
    </row>
    <row r="13" spans="1:14" x14ac:dyDescent="0.2">
      <c r="A13" s="190">
        <v>43314</v>
      </c>
      <c r="B13" s="187">
        <v>141</v>
      </c>
      <c r="F13" s="191">
        <f t="shared" ref="F13:F76" si="0">AVERAGE(B$12:B$133)</f>
        <v>146.24590163934425</v>
      </c>
    </row>
    <row r="14" spans="1:14" x14ac:dyDescent="0.2">
      <c r="A14" s="190">
        <v>43315</v>
      </c>
      <c r="B14" s="187">
        <v>144</v>
      </c>
      <c r="F14" s="191">
        <f t="shared" si="0"/>
        <v>146.24590163934425</v>
      </c>
    </row>
    <row r="15" spans="1:14" x14ac:dyDescent="0.2">
      <c r="A15" s="190">
        <v>43316</v>
      </c>
      <c r="B15" s="187">
        <v>117</v>
      </c>
      <c r="C15" s="191">
        <f>AVERAGE(B12:B18)</f>
        <v>135.14285714285714</v>
      </c>
      <c r="D15" s="191">
        <f>C15-H15</f>
        <v>112.35766897159114</v>
      </c>
      <c r="E15" s="191">
        <f>C15+H15</f>
        <v>157.92804531412312</v>
      </c>
      <c r="F15" s="191">
        <f t="shared" si="0"/>
        <v>146.24590163934425</v>
      </c>
      <c r="H15" s="191">
        <f>1.96*SQRT(C15)</f>
        <v>22.785188171265997</v>
      </c>
      <c r="J15" s="187" t="str">
        <f>IF(B15&lt;D15,1," ")</f>
        <v xml:space="preserve"> </v>
      </c>
      <c r="K15" s="187" t="str">
        <f>IF(B15&gt;E15,1," ")</f>
        <v xml:space="preserve"> </v>
      </c>
    </row>
    <row r="16" spans="1:14" x14ac:dyDescent="0.2">
      <c r="A16" s="190">
        <v>43317</v>
      </c>
      <c r="B16" s="187">
        <v>134</v>
      </c>
      <c r="C16" s="191">
        <f t="shared" ref="C16:C79" si="1">AVERAGE(B13:B19)</f>
        <v>136.28571428571428</v>
      </c>
      <c r="D16" s="191">
        <f t="shared" ref="D16:D79" si="2">C16-H16</f>
        <v>113.4043856529622</v>
      </c>
      <c r="E16" s="191">
        <f t="shared" ref="E16:E79" si="3">C16+H16</f>
        <v>159.16704291846634</v>
      </c>
      <c r="F16" s="191">
        <f t="shared" si="0"/>
        <v>146.24590163934425</v>
      </c>
      <c r="H16" s="191">
        <f t="shared" ref="H16:H79" si="4">1.96*SQRT(C16)</f>
        <v>22.881328632752073</v>
      </c>
      <c r="J16" s="187" t="str">
        <f t="shared" ref="J16:J79" si="5">IF(B16&lt;D16,1," ")</f>
        <v xml:space="preserve"> </v>
      </c>
      <c r="K16" s="187" t="str">
        <f t="shared" ref="K16:K79" si="6">IF(B16&gt;E16,1," ")</f>
        <v xml:space="preserve"> </v>
      </c>
    </row>
    <row r="17" spans="1:11" x14ac:dyDescent="0.2">
      <c r="A17" s="190">
        <v>43318</v>
      </c>
      <c r="B17" s="187">
        <v>138</v>
      </c>
      <c r="C17" s="191">
        <f t="shared" si="1"/>
        <v>137.42857142857142</v>
      </c>
      <c r="D17" s="191">
        <f t="shared" si="2"/>
        <v>114.45150460097133</v>
      </c>
      <c r="E17" s="191">
        <f t="shared" si="3"/>
        <v>160.4056382561715</v>
      </c>
      <c r="F17" s="191">
        <f t="shared" si="0"/>
        <v>146.24590163934425</v>
      </c>
      <c r="H17" s="191">
        <f t="shared" si="4"/>
        <v>22.97706682760008</v>
      </c>
      <c r="J17" s="187" t="str">
        <f t="shared" si="5"/>
        <v xml:space="preserve"> </v>
      </c>
      <c r="K17" s="187" t="str">
        <f t="shared" si="6"/>
        <v xml:space="preserve"> </v>
      </c>
    </row>
    <row r="18" spans="1:11" x14ac:dyDescent="0.2">
      <c r="A18" s="190">
        <v>43319</v>
      </c>
      <c r="B18" s="187">
        <v>142</v>
      </c>
      <c r="C18" s="191">
        <f t="shared" si="1"/>
        <v>137.28571428571428</v>
      </c>
      <c r="D18" s="191">
        <f t="shared" si="2"/>
        <v>114.32059290567364</v>
      </c>
      <c r="E18" s="191">
        <f t="shared" si="3"/>
        <v>160.25083566575492</v>
      </c>
      <c r="F18" s="191">
        <f t="shared" si="0"/>
        <v>146.24590163934425</v>
      </c>
      <c r="H18" s="191">
        <f t="shared" si="4"/>
        <v>22.965121380040646</v>
      </c>
      <c r="J18" s="187" t="str">
        <f t="shared" si="5"/>
        <v xml:space="preserve"> </v>
      </c>
      <c r="K18" s="187" t="str">
        <f t="shared" si="6"/>
        <v xml:space="preserve"> </v>
      </c>
    </row>
    <row r="19" spans="1:11" x14ac:dyDescent="0.2">
      <c r="A19" s="190">
        <v>43320</v>
      </c>
      <c r="B19" s="187">
        <v>138</v>
      </c>
      <c r="C19" s="191">
        <f t="shared" si="1"/>
        <v>141.14285714285714</v>
      </c>
      <c r="D19" s="191">
        <f t="shared" si="2"/>
        <v>117.85735951021033</v>
      </c>
      <c r="E19" s="191">
        <f t="shared" si="3"/>
        <v>164.42835477550395</v>
      </c>
      <c r="F19" s="191">
        <f t="shared" si="0"/>
        <v>146.24590163934425</v>
      </c>
      <c r="H19" s="191">
        <f t="shared" si="4"/>
        <v>23.285497632646805</v>
      </c>
      <c r="J19" s="187" t="str">
        <f t="shared" si="5"/>
        <v xml:space="preserve"> </v>
      </c>
      <c r="K19" s="187" t="str">
        <f t="shared" si="6"/>
        <v xml:space="preserve"> </v>
      </c>
    </row>
    <row r="20" spans="1:11" x14ac:dyDescent="0.2">
      <c r="A20" s="190">
        <v>43321</v>
      </c>
      <c r="B20" s="187">
        <v>149</v>
      </c>
      <c r="C20" s="191">
        <f t="shared" si="1"/>
        <v>142.42857142857142</v>
      </c>
      <c r="D20" s="191">
        <f t="shared" si="2"/>
        <v>119.03725680112903</v>
      </c>
      <c r="E20" s="191">
        <f t="shared" si="3"/>
        <v>165.81988605601379</v>
      </c>
      <c r="F20" s="191">
        <f t="shared" si="0"/>
        <v>146.24590163934425</v>
      </c>
      <c r="H20" s="191">
        <f t="shared" si="4"/>
        <v>23.391314627442384</v>
      </c>
      <c r="J20" s="187" t="str">
        <f t="shared" si="5"/>
        <v xml:space="preserve"> </v>
      </c>
      <c r="K20" s="187" t="str">
        <f t="shared" si="6"/>
        <v xml:space="preserve"> </v>
      </c>
    </row>
    <row r="21" spans="1:11" x14ac:dyDescent="0.2">
      <c r="A21" s="190">
        <v>43322</v>
      </c>
      <c r="B21" s="187">
        <v>143</v>
      </c>
      <c r="C21" s="191">
        <f t="shared" si="1"/>
        <v>141.85714285714286</v>
      </c>
      <c r="D21" s="191">
        <f t="shared" si="2"/>
        <v>118.51279878839679</v>
      </c>
      <c r="E21" s="191">
        <f t="shared" si="3"/>
        <v>165.20148692588893</v>
      </c>
      <c r="F21" s="191">
        <f t="shared" si="0"/>
        <v>146.24590163934425</v>
      </c>
      <c r="H21" s="191">
        <f t="shared" si="4"/>
        <v>23.344344068746075</v>
      </c>
      <c r="J21" s="187" t="str">
        <f t="shared" si="5"/>
        <v xml:space="preserve"> </v>
      </c>
      <c r="K21" s="187" t="str">
        <f t="shared" si="6"/>
        <v xml:space="preserve"> </v>
      </c>
    </row>
    <row r="22" spans="1:11" x14ac:dyDescent="0.2">
      <c r="A22" s="190">
        <v>43323</v>
      </c>
      <c r="B22" s="187">
        <v>144</v>
      </c>
      <c r="C22" s="191">
        <f t="shared" si="1"/>
        <v>141.42857142857142</v>
      </c>
      <c r="D22" s="191">
        <f t="shared" si="2"/>
        <v>118.11951739371192</v>
      </c>
      <c r="E22" s="191">
        <f t="shared" si="3"/>
        <v>164.7376254634309</v>
      </c>
      <c r="F22" s="191">
        <f t="shared" si="0"/>
        <v>146.24590163934425</v>
      </c>
      <c r="H22" s="191">
        <f t="shared" si="4"/>
        <v>23.3090540348595</v>
      </c>
      <c r="J22" s="187" t="str">
        <f t="shared" si="5"/>
        <v xml:space="preserve"> </v>
      </c>
      <c r="K22" s="187" t="str">
        <f t="shared" si="6"/>
        <v xml:space="preserve"> </v>
      </c>
    </row>
    <row r="23" spans="1:11" x14ac:dyDescent="0.2">
      <c r="A23" s="190">
        <v>43324</v>
      </c>
      <c r="B23" s="187">
        <v>143</v>
      </c>
      <c r="C23" s="191">
        <f t="shared" si="1"/>
        <v>141.42857142857142</v>
      </c>
      <c r="D23" s="191">
        <f t="shared" si="2"/>
        <v>118.11951739371192</v>
      </c>
      <c r="E23" s="191">
        <f t="shared" si="3"/>
        <v>164.7376254634309</v>
      </c>
      <c r="F23" s="191">
        <f t="shared" si="0"/>
        <v>146.24590163934425</v>
      </c>
      <c r="H23" s="191">
        <f t="shared" si="4"/>
        <v>23.3090540348595</v>
      </c>
      <c r="J23" s="187" t="str">
        <f t="shared" si="5"/>
        <v xml:space="preserve"> </v>
      </c>
      <c r="K23" s="187" t="str">
        <f t="shared" si="6"/>
        <v xml:space="preserve"> </v>
      </c>
    </row>
    <row r="24" spans="1:11" x14ac:dyDescent="0.2">
      <c r="A24" s="190">
        <v>43325</v>
      </c>
      <c r="B24" s="187">
        <v>134</v>
      </c>
      <c r="C24" s="191">
        <f t="shared" si="1"/>
        <v>139.57142857142858</v>
      </c>
      <c r="D24" s="191">
        <f t="shared" si="2"/>
        <v>116.41591950770899</v>
      </c>
      <c r="E24" s="191">
        <f t="shared" si="3"/>
        <v>162.72693763514818</v>
      </c>
      <c r="F24" s="191">
        <f t="shared" si="0"/>
        <v>146.24590163934425</v>
      </c>
      <c r="H24" s="191">
        <f t="shared" si="4"/>
        <v>23.155509063719588</v>
      </c>
      <c r="J24" s="187" t="str">
        <f t="shared" si="5"/>
        <v xml:space="preserve"> </v>
      </c>
      <c r="K24" s="187" t="str">
        <f t="shared" si="6"/>
        <v xml:space="preserve"> </v>
      </c>
    </row>
    <row r="25" spans="1:11" x14ac:dyDescent="0.2">
      <c r="A25" s="190">
        <v>43326</v>
      </c>
      <c r="B25" s="187">
        <v>139</v>
      </c>
      <c r="C25" s="191">
        <f t="shared" si="1"/>
        <v>136.14285714285714</v>
      </c>
      <c r="D25" s="191">
        <f t="shared" si="2"/>
        <v>113.27352396499644</v>
      </c>
      <c r="E25" s="191">
        <f t="shared" si="3"/>
        <v>159.01219032071782</v>
      </c>
      <c r="F25" s="191">
        <f t="shared" si="0"/>
        <v>146.24590163934425</v>
      </c>
      <c r="H25" s="191">
        <f t="shared" si="4"/>
        <v>22.869333177860696</v>
      </c>
      <c r="J25" s="187" t="str">
        <f t="shared" si="5"/>
        <v xml:space="preserve"> </v>
      </c>
      <c r="K25" s="187" t="str">
        <f t="shared" si="6"/>
        <v xml:space="preserve"> </v>
      </c>
    </row>
    <row r="26" spans="1:11" x14ac:dyDescent="0.2">
      <c r="A26" s="190">
        <v>43327</v>
      </c>
      <c r="B26" s="187">
        <v>138</v>
      </c>
      <c r="C26" s="191">
        <f t="shared" si="1"/>
        <v>136.42857142857142</v>
      </c>
      <c r="D26" s="191">
        <f t="shared" si="2"/>
        <v>113.53525362620822</v>
      </c>
      <c r="E26" s="191">
        <f t="shared" si="3"/>
        <v>159.32188923093463</v>
      </c>
      <c r="F26" s="191">
        <f t="shared" si="0"/>
        <v>146.24590163934425</v>
      </c>
      <c r="H26" s="191">
        <f t="shared" si="4"/>
        <v>22.893317802363203</v>
      </c>
      <c r="J26" s="187" t="str">
        <f t="shared" si="5"/>
        <v xml:space="preserve"> </v>
      </c>
      <c r="K26" s="187" t="str">
        <f t="shared" si="6"/>
        <v xml:space="preserve"> </v>
      </c>
    </row>
    <row r="27" spans="1:11" x14ac:dyDescent="0.2">
      <c r="A27" s="190">
        <v>43328</v>
      </c>
      <c r="B27" s="187">
        <v>136</v>
      </c>
      <c r="C27" s="191">
        <f t="shared" si="1"/>
        <v>135.57142857142858</v>
      </c>
      <c r="D27" s="191">
        <f t="shared" si="2"/>
        <v>112.75014026423611</v>
      </c>
      <c r="E27" s="191">
        <f t="shared" si="3"/>
        <v>158.39271687862106</v>
      </c>
      <c r="F27" s="191">
        <f t="shared" si="0"/>
        <v>146.24590163934425</v>
      </c>
      <c r="H27" s="191">
        <f t="shared" si="4"/>
        <v>22.821288307192479</v>
      </c>
      <c r="J27" s="187" t="str">
        <f t="shared" si="5"/>
        <v xml:space="preserve"> </v>
      </c>
      <c r="K27" s="187" t="str">
        <f t="shared" si="6"/>
        <v xml:space="preserve"> </v>
      </c>
    </row>
    <row r="28" spans="1:11" x14ac:dyDescent="0.2">
      <c r="A28" s="190">
        <v>43329</v>
      </c>
      <c r="B28" s="187">
        <v>119</v>
      </c>
      <c r="C28" s="191">
        <f t="shared" si="1"/>
        <v>131.42857142857142</v>
      </c>
      <c r="D28" s="191">
        <f t="shared" si="2"/>
        <v>108.95868046310387</v>
      </c>
      <c r="E28" s="191">
        <f t="shared" si="3"/>
        <v>153.89846239403897</v>
      </c>
      <c r="F28" s="191">
        <f t="shared" si="0"/>
        <v>146.24590163934425</v>
      </c>
      <c r="H28" s="191">
        <f t="shared" si="4"/>
        <v>22.469890965467542</v>
      </c>
      <c r="J28" s="187" t="str">
        <f t="shared" si="5"/>
        <v xml:space="preserve"> </v>
      </c>
      <c r="K28" s="187" t="str">
        <f t="shared" si="6"/>
        <v xml:space="preserve"> </v>
      </c>
    </row>
    <row r="29" spans="1:11" x14ac:dyDescent="0.2">
      <c r="A29" s="190">
        <v>43330</v>
      </c>
      <c r="B29" s="187">
        <v>146</v>
      </c>
      <c r="C29" s="191">
        <f t="shared" si="1"/>
        <v>130</v>
      </c>
      <c r="D29" s="191">
        <f t="shared" si="2"/>
        <v>107.6525616680569</v>
      </c>
      <c r="E29" s="191">
        <f t="shared" si="3"/>
        <v>152.3474383319431</v>
      </c>
      <c r="F29" s="191">
        <f t="shared" si="0"/>
        <v>146.24590163934425</v>
      </c>
      <c r="H29" s="191">
        <f t="shared" si="4"/>
        <v>22.347438331943103</v>
      </c>
      <c r="J29" s="187" t="str">
        <f t="shared" si="5"/>
        <v xml:space="preserve"> </v>
      </c>
      <c r="K29" s="187" t="str">
        <f t="shared" si="6"/>
        <v xml:space="preserve"> </v>
      </c>
    </row>
    <row r="30" spans="1:11" x14ac:dyDescent="0.2">
      <c r="A30" s="190">
        <v>43331</v>
      </c>
      <c r="B30" s="187">
        <v>137</v>
      </c>
      <c r="C30" s="191">
        <f t="shared" si="1"/>
        <v>130.71428571428572</v>
      </c>
      <c r="D30" s="191">
        <f t="shared" si="2"/>
        <v>108.30553742260285</v>
      </c>
      <c r="E30" s="191">
        <f t="shared" si="3"/>
        <v>153.12303400596858</v>
      </c>
      <c r="F30" s="191">
        <f t="shared" si="0"/>
        <v>146.24590163934425</v>
      </c>
      <c r="H30" s="191">
        <f t="shared" si="4"/>
        <v>22.408748291682869</v>
      </c>
      <c r="J30" s="187" t="str">
        <f t="shared" si="5"/>
        <v xml:space="preserve"> </v>
      </c>
      <c r="K30" s="187" t="str">
        <f t="shared" si="6"/>
        <v xml:space="preserve"> </v>
      </c>
    </row>
    <row r="31" spans="1:11" x14ac:dyDescent="0.2">
      <c r="A31" s="190">
        <v>43332</v>
      </c>
      <c r="B31" s="187">
        <v>105</v>
      </c>
      <c r="C31" s="191">
        <f t="shared" si="1"/>
        <v>130.57142857142858</v>
      </c>
      <c r="D31" s="191">
        <f t="shared" si="2"/>
        <v>108.17492884490882</v>
      </c>
      <c r="E31" s="191">
        <f t="shared" si="3"/>
        <v>152.96792829794836</v>
      </c>
      <c r="F31" s="191">
        <f t="shared" si="0"/>
        <v>146.24590163934425</v>
      </c>
      <c r="H31" s="191">
        <f t="shared" si="4"/>
        <v>22.396499726519767</v>
      </c>
      <c r="J31" s="187">
        <f t="shared" si="5"/>
        <v>1</v>
      </c>
      <c r="K31" s="187" t="str">
        <f t="shared" si="6"/>
        <v xml:space="preserve"> </v>
      </c>
    </row>
    <row r="32" spans="1:11" x14ac:dyDescent="0.2">
      <c r="A32" s="190">
        <v>43333</v>
      </c>
      <c r="B32" s="187">
        <v>129</v>
      </c>
      <c r="C32" s="191">
        <f t="shared" si="1"/>
        <v>133</v>
      </c>
      <c r="D32" s="191">
        <f t="shared" si="2"/>
        <v>110.39617731444524</v>
      </c>
      <c r="E32" s="191">
        <f t="shared" si="3"/>
        <v>155.60382268555475</v>
      </c>
      <c r="F32" s="191">
        <f t="shared" si="0"/>
        <v>146.24590163934425</v>
      </c>
      <c r="H32" s="191">
        <f t="shared" si="4"/>
        <v>22.603822685554761</v>
      </c>
      <c r="J32" s="187" t="str">
        <f t="shared" si="5"/>
        <v xml:space="preserve"> </v>
      </c>
      <c r="K32" s="187" t="str">
        <f t="shared" si="6"/>
        <v xml:space="preserve"> </v>
      </c>
    </row>
    <row r="33" spans="1:11" x14ac:dyDescent="0.2">
      <c r="A33" s="190">
        <v>43334</v>
      </c>
      <c r="B33" s="187">
        <v>143</v>
      </c>
      <c r="C33" s="191">
        <f t="shared" si="1"/>
        <v>131.14285714285714</v>
      </c>
      <c r="D33" s="191">
        <f t="shared" si="2"/>
        <v>108.69740326016633</v>
      </c>
      <c r="E33" s="191">
        <f t="shared" si="3"/>
        <v>153.58831102554794</v>
      </c>
      <c r="F33" s="191">
        <f t="shared" si="0"/>
        <v>146.24590163934425</v>
      </c>
      <c r="H33" s="191">
        <f t="shared" si="4"/>
        <v>22.44545388269081</v>
      </c>
      <c r="J33" s="187" t="str">
        <f t="shared" si="5"/>
        <v xml:space="preserve"> </v>
      </c>
      <c r="K33" s="187" t="str">
        <f t="shared" si="6"/>
        <v xml:space="preserve"> </v>
      </c>
    </row>
    <row r="34" spans="1:11" x14ac:dyDescent="0.2">
      <c r="A34" s="190">
        <v>43335</v>
      </c>
      <c r="B34" s="187">
        <v>135</v>
      </c>
      <c r="C34" s="191">
        <f t="shared" si="1"/>
        <v>133.14285714285714</v>
      </c>
      <c r="D34" s="191">
        <f t="shared" si="2"/>
        <v>110.52689817579143</v>
      </c>
      <c r="E34" s="191">
        <f t="shared" si="3"/>
        <v>155.75881610992286</v>
      </c>
      <c r="F34" s="191">
        <f t="shared" si="0"/>
        <v>146.24590163934425</v>
      </c>
      <c r="H34" s="191">
        <f t="shared" si="4"/>
        <v>22.615958967065708</v>
      </c>
      <c r="J34" s="187" t="str">
        <f t="shared" si="5"/>
        <v xml:space="preserve"> </v>
      </c>
      <c r="K34" s="187" t="str">
        <f t="shared" si="6"/>
        <v xml:space="preserve"> </v>
      </c>
    </row>
    <row r="35" spans="1:11" x14ac:dyDescent="0.2">
      <c r="A35" s="190">
        <v>43336</v>
      </c>
      <c r="B35" s="187">
        <v>136</v>
      </c>
      <c r="C35" s="191">
        <f t="shared" si="1"/>
        <v>137.28571428571428</v>
      </c>
      <c r="D35" s="191">
        <f t="shared" si="2"/>
        <v>114.32059290567364</v>
      </c>
      <c r="E35" s="191">
        <f t="shared" si="3"/>
        <v>160.25083566575492</v>
      </c>
      <c r="F35" s="191">
        <f t="shared" si="0"/>
        <v>146.24590163934425</v>
      </c>
      <c r="H35" s="191">
        <f t="shared" si="4"/>
        <v>22.965121380040646</v>
      </c>
      <c r="J35" s="187" t="str">
        <f t="shared" si="5"/>
        <v xml:space="preserve"> </v>
      </c>
      <c r="K35" s="187" t="str">
        <f t="shared" si="6"/>
        <v xml:space="preserve"> </v>
      </c>
    </row>
    <row r="36" spans="1:11" x14ac:dyDescent="0.2">
      <c r="A36" s="190">
        <v>43337</v>
      </c>
      <c r="B36" s="187">
        <v>133</v>
      </c>
      <c r="C36" s="191">
        <f t="shared" si="1"/>
        <v>137.71428571428572</v>
      </c>
      <c r="D36" s="191">
        <f t="shared" si="2"/>
        <v>114.71334660302333</v>
      </c>
      <c r="E36" s="191">
        <f t="shared" si="3"/>
        <v>160.71522482554812</v>
      </c>
      <c r="F36" s="191">
        <f t="shared" si="0"/>
        <v>146.24590163934425</v>
      </c>
      <c r="H36" s="191">
        <f t="shared" si="4"/>
        <v>23.000939111262394</v>
      </c>
      <c r="J36" s="187" t="str">
        <f t="shared" si="5"/>
        <v xml:space="preserve"> </v>
      </c>
      <c r="K36" s="187" t="str">
        <f t="shared" si="6"/>
        <v xml:space="preserve"> </v>
      </c>
    </row>
    <row r="37" spans="1:11" x14ac:dyDescent="0.2">
      <c r="A37" s="190">
        <v>43338</v>
      </c>
      <c r="B37" s="187">
        <v>151</v>
      </c>
      <c r="C37" s="191">
        <f t="shared" si="1"/>
        <v>135.42857142857142</v>
      </c>
      <c r="D37" s="191">
        <f t="shared" si="2"/>
        <v>112.61931015162516</v>
      </c>
      <c r="E37" s="191">
        <f t="shared" si="3"/>
        <v>158.23783270551766</v>
      </c>
      <c r="F37" s="191">
        <f t="shared" si="0"/>
        <v>146.24590163934425</v>
      </c>
      <c r="H37" s="191">
        <f t="shared" si="4"/>
        <v>22.809261276946255</v>
      </c>
      <c r="J37" s="187" t="str">
        <f t="shared" si="5"/>
        <v xml:space="preserve"> </v>
      </c>
      <c r="K37" s="187" t="str">
        <f t="shared" si="6"/>
        <v xml:space="preserve"> </v>
      </c>
    </row>
    <row r="38" spans="1:11" x14ac:dyDescent="0.2">
      <c r="A38" s="190">
        <v>43339</v>
      </c>
      <c r="B38" s="187">
        <v>134</v>
      </c>
      <c r="C38" s="191">
        <f t="shared" si="1"/>
        <v>135</v>
      </c>
      <c r="D38" s="191">
        <f t="shared" si="2"/>
        <v>112.22685792430039</v>
      </c>
      <c r="E38" s="191">
        <f t="shared" si="3"/>
        <v>157.77314207569961</v>
      </c>
      <c r="F38" s="191">
        <f t="shared" si="0"/>
        <v>146.24590163934425</v>
      </c>
      <c r="H38" s="191">
        <f t="shared" si="4"/>
        <v>22.77314207569961</v>
      </c>
      <c r="J38" s="187" t="str">
        <f t="shared" si="5"/>
        <v xml:space="preserve"> </v>
      </c>
      <c r="K38" s="187" t="str">
        <f t="shared" si="6"/>
        <v xml:space="preserve"> </v>
      </c>
    </row>
    <row r="39" spans="1:11" x14ac:dyDescent="0.2">
      <c r="A39" s="190">
        <v>43340</v>
      </c>
      <c r="B39" s="187">
        <v>132</v>
      </c>
      <c r="C39" s="191">
        <f t="shared" si="1"/>
        <v>134.28571428571428</v>
      </c>
      <c r="D39" s="191">
        <f t="shared" si="2"/>
        <v>111.57289852016024</v>
      </c>
      <c r="E39" s="191">
        <f t="shared" si="3"/>
        <v>156.99853005126832</v>
      </c>
      <c r="F39" s="191">
        <f t="shared" si="0"/>
        <v>146.24590163934425</v>
      </c>
      <c r="H39" s="191">
        <f t="shared" si="4"/>
        <v>22.712815765554037</v>
      </c>
      <c r="J39" s="187" t="str">
        <f t="shared" si="5"/>
        <v xml:space="preserve"> </v>
      </c>
      <c r="K39" s="187" t="str">
        <f t="shared" si="6"/>
        <v xml:space="preserve"> </v>
      </c>
    </row>
    <row r="40" spans="1:11" x14ac:dyDescent="0.2">
      <c r="A40" s="190">
        <v>43341</v>
      </c>
      <c r="B40" s="187">
        <v>127</v>
      </c>
      <c r="C40" s="191">
        <f t="shared" si="1"/>
        <v>134.28571428571428</v>
      </c>
      <c r="D40" s="191">
        <f t="shared" si="2"/>
        <v>111.57289852016024</v>
      </c>
      <c r="E40" s="191">
        <f t="shared" si="3"/>
        <v>156.99853005126832</v>
      </c>
      <c r="F40" s="191">
        <f t="shared" si="0"/>
        <v>146.24590163934425</v>
      </c>
      <c r="H40" s="191">
        <f t="shared" si="4"/>
        <v>22.712815765554037</v>
      </c>
      <c r="J40" s="187" t="str">
        <f t="shared" si="5"/>
        <v xml:space="preserve"> </v>
      </c>
      <c r="K40" s="187" t="str">
        <f t="shared" si="6"/>
        <v xml:space="preserve"> </v>
      </c>
    </row>
    <row r="41" spans="1:11" x14ac:dyDescent="0.2">
      <c r="A41" s="190">
        <v>43342</v>
      </c>
      <c r="B41" s="187">
        <v>132</v>
      </c>
      <c r="C41" s="191">
        <f t="shared" si="1"/>
        <v>133.42857142857142</v>
      </c>
      <c r="D41" s="191">
        <f t="shared" si="2"/>
        <v>110.78835941542985</v>
      </c>
      <c r="E41" s="191">
        <f t="shared" si="3"/>
        <v>156.06878344171298</v>
      </c>
      <c r="F41" s="191">
        <f t="shared" si="0"/>
        <v>146.24590163934425</v>
      </c>
      <c r="H41" s="191">
        <f t="shared" si="4"/>
        <v>22.640212013141571</v>
      </c>
      <c r="J41" s="187" t="str">
        <f t="shared" si="5"/>
        <v xml:space="preserve"> </v>
      </c>
      <c r="K41" s="187" t="str">
        <f t="shared" si="6"/>
        <v xml:space="preserve"> </v>
      </c>
    </row>
    <row r="42" spans="1:11" x14ac:dyDescent="0.2">
      <c r="A42" s="190">
        <v>43343</v>
      </c>
      <c r="B42" s="187">
        <v>131</v>
      </c>
      <c r="C42" s="191">
        <f t="shared" si="1"/>
        <v>132.57142857142858</v>
      </c>
      <c r="D42" s="191">
        <f t="shared" si="2"/>
        <v>110.00405389026551</v>
      </c>
      <c r="E42" s="191">
        <f t="shared" si="3"/>
        <v>155.13880325259166</v>
      </c>
      <c r="F42" s="191">
        <f t="shared" si="0"/>
        <v>146.24590163934425</v>
      </c>
      <c r="H42" s="191">
        <f t="shared" si="4"/>
        <v>22.56737468116307</v>
      </c>
      <c r="J42" s="187" t="str">
        <f t="shared" si="5"/>
        <v xml:space="preserve"> </v>
      </c>
      <c r="K42" s="187" t="str">
        <f t="shared" si="6"/>
        <v xml:space="preserve"> </v>
      </c>
    </row>
    <row r="43" spans="1:11" x14ac:dyDescent="0.2">
      <c r="A43" s="190">
        <v>43344</v>
      </c>
      <c r="B43" s="187">
        <v>133</v>
      </c>
      <c r="C43" s="191">
        <f t="shared" si="1"/>
        <v>132.14285714285714</v>
      </c>
      <c r="D43" s="191">
        <f t="shared" si="2"/>
        <v>109.61198942765363</v>
      </c>
      <c r="E43" s="191">
        <f t="shared" si="3"/>
        <v>154.67372485806067</v>
      </c>
      <c r="F43" s="191">
        <f t="shared" si="0"/>
        <v>146.24590163934425</v>
      </c>
      <c r="H43" s="191">
        <f t="shared" si="4"/>
        <v>22.530867715203513</v>
      </c>
      <c r="J43" s="187" t="str">
        <f t="shared" si="5"/>
        <v xml:space="preserve"> </v>
      </c>
      <c r="K43" s="187" t="str">
        <f t="shared" si="6"/>
        <v xml:space="preserve"> </v>
      </c>
    </row>
    <row r="44" spans="1:11" x14ac:dyDescent="0.2">
      <c r="A44" s="190">
        <v>43345</v>
      </c>
      <c r="B44" s="187">
        <v>145</v>
      </c>
      <c r="C44" s="191">
        <f t="shared" si="1"/>
        <v>136.57142857142858</v>
      </c>
      <c r="D44" s="191">
        <f t="shared" si="2"/>
        <v>113.66612787486491</v>
      </c>
      <c r="E44" s="191">
        <f t="shared" si="3"/>
        <v>159.47672926799225</v>
      </c>
      <c r="F44" s="191">
        <f t="shared" si="0"/>
        <v>146.24590163934425</v>
      </c>
      <c r="H44" s="191">
        <f t="shared" si="4"/>
        <v>22.905300696563668</v>
      </c>
      <c r="J44" s="187" t="str">
        <f t="shared" si="5"/>
        <v xml:space="preserve"> </v>
      </c>
      <c r="K44" s="187" t="str">
        <f t="shared" si="6"/>
        <v xml:space="preserve"> </v>
      </c>
    </row>
    <row r="45" spans="1:11" x14ac:dyDescent="0.2">
      <c r="A45" s="190">
        <v>43346</v>
      </c>
      <c r="B45" s="187">
        <v>128</v>
      </c>
      <c r="C45" s="191">
        <f t="shared" si="1"/>
        <v>139.71428571428572</v>
      </c>
      <c r="D45" s="191">
        <f t="shared" si="2"/>
        <v>116.54692936963561</v>
      </c>
      <c r="E45" s="191">
        <f t="shared" si="3"/>
        <v>162.88164205893582</v>
      </c>
      <c r="F45" s="191">
        <f t="shared" si="0"/>
        <v>146.24590163934425</v>
      </c>
      <c r="H45" s="191">
        <f t="shared" si="4"/>
        <v>23.167356344650116</v>
      </c>
      <c r="J45" s="187" t="str">
        <f t="shared" si="5"/>
        <v xml:space="preserve"> </v>
      </c>
      <c r="K45" s="187" t="str">
        <f t="shared" si="6"/>
        <v xml:space="preserve"> </v>
      </c>
    </row>
    <row r="46" spans="1:11" x14ac:dyDescent="0.2">
      <c r="A46" s="190">
        <v>43347</v>
      </c>
      <c r="B46" s="187">
        <v>129</v>
      </c>
      <c r="C46" s="191">
        <f t="shared" si="1"/>
        <v>140</v>
      </c>
      <c r="D46" s="191">
        <f t="shared" si="2"/>
        <v>116.80896725024951</v>
      </c>
      <c r="E46" s="191">
        <f t="shared" si="3"/>
        <v>163.19103274975049</v>
      </c>
      <c r="F46" s="191">
        <f t="shared" si="0"/>
        <v>146.24590163934425</v>
      </c>
      <c r="H46" s="191">
        <f t="shared" si="4"/>
        <v>23.191032749750494</v>
      </c>
      <c r="J46" s="187" t="str">
        <f t="shared" si="5"/>
        <v xml:space="preserve"> </v>
      </c>
      <c r="K46" s="187" t="str">
        <f t="shared" si="6"/>
        <v xml:space="preserve"> </v>
      </c>
    </row>
    <row r="47" spans="1:11" x14ac:dyDescent="0.2">
      <c r="A47" s="190">
        <v>43348</v>
      </c>
      <c r="B47" s="187">
        <v>158</v>
      </c>
      <c r="C47" s="191">
        <f t="shared" si="1"/>
        <v>140.28571428571428</v>
      </c>
      <c r="D47" s="191">
        <f t="shared" si="2"/>
        <v>117.07102927815926</v>
      </c>
      <c r="E47" s="191">
        <f t="shared" si="3"/>
        <v>163.50039929326931</v>
      </c>
      <c r="F47" s="191">
        <f t="shared" si="0"/>
        <v>146.24590163934425</v>
      </c>
      <c r="H47" s="191">
        <f t="shared" si="4"/>
        <v>23.214685007555023</v>
      </c>
      <c r="J47" s="187" t="str">
        <f t="shared" si="5"/>
        <v xml:space="preserve"> </v>
      </c>
      <c r="K47" s="187" t="str">
        <f t="shared" si="6"/>
        <v xml:space="preserve"> </v>
      </c>
    </row>
    <row r="48" spans="1:11" x14ac:dyDescent="0.2">
      <c r="A48" s="190">
        <v>43349</v>
      </c>
      <c r="B48" s="187">
        <v>154</v>
      </c>
      <c r="C48" s="191">
        <f t="shared" si="1"/>
        <v>142.42857142857142</v>
      </c>
      <c r="D48" s="191">
        <f t="shared" si="2"/>
        <v>119.03725680112903</v>
      </c>
      <c r="E48" s="191">
        <f t="shared" si="3"/>
        <v>165.81988605601379</v>
      </c>
      <c r="F48" s="191">
        <f t="shared" si="0"/>
        <v>146.24590163934425</v>
      </c>
      <c r="H48" s="191">
        <f t="shared" si="4"/>
        <v>23.391314627442384</v>
      </c>
      <c r="J48" s="187" t="str">
        <f t="shared" si="5"/>
        <v xml:space="preserve"> </v>
      </c>
      <c r="K48" s="187" t="str">
        <f t="shared" si="6"/>
        <v xml:space="preserve"> </v>
      </c>
    </row>
    <row r="49" spans="1:11" x14ac:dyDescent="0.2">
      <c r="A49" s="190">
        <v>43350</v>
      </c>
      <c r="B49" s="187">
        <v>133</v>
      </c>
      <c r="C49" s="191">
        <f t="shared" si="1"/>
        <v>146</v>
      </c>
      <c r="D49" s="191">
        <f t="shared" si="2"/>
        <v>122.31722989175464</v>
      </c>
      <c r="E49" s="191">
        <f t="shared" si="3"/>
        <v>169.68277010824536</v>
      </c>
      <c r="F49" s="191">
        <f t="shared" si="0"/>
        <v>146.24590163934425</v>
      </c>
      <c r="H49" s="191">
        <f t="shared" si="4"/>
        <v>23.682770108245361</v>
      </c>
      <c r="J49" s="187" t="str">
        <f t="shared" si="5"/>
        <v xml:space="preserve"> </v>
      </c>
      <c r="K49" s="187" t="str">
        <f t="shared" si="6"/>
        <v xml:space="preserve"> </v>
      </c>
    </row>
    <row r="50" spans="1:11" x14ac:dyDescent="0.2">
      <c r="A50" s="190">
        <v>43351</v>
      </c>
      <c r="B50" s="187">
        <v>135</v>
      </c>
      <c r="C50" s="191">
        <f t="shared" si="1"/>
        <v>151.28571428571428</v>
      </c>
      <c r="D50" s="191">
        <f t="shared" si="2"/>
        <v>127.17805575154718</v>
      </c>
      <c r="E50" s="191">
        <f t="shared" si="3"/>
        <v>175.39337281988139</v>
      </c>
      <c r="F50" s="191">
        <f t="shared" si="0"/>
        <v>146.24590163934425</v>
      </c>
      <c r="H50" s="191">
        <f t="shared" si="4"/>
        <v>24.107658534167104</v>
      </c>
      <c r="J50" s="187" t="str">
        <f t="shared" si="5"/>
        <v xml:space="preserve"> </v>
      </c>
      <c r="K50" s="187" t="str">
        <f t="shared" si="6"/>
        <v xml:space="preserve"> </v>
      </c>
    </row>
    <row r="51" spans="1:11" x14ac:dyDescent="0.2">
      <c r="A51" s="190">
        <v>43352</v>
      </c>
      <c r="B51" s="187">
        <v>160</v>
      </c>
      <c r="C51" s="191">
        <f t="shared" si="1"/>
        <v>148.71428571428572</v>
      </c>
      <c r="D51" s="191">
        <f t="shared" si="2"/>
        <v>124.81238620817952</v>
      </c>
      <c r="E51" s="191">
        <f t="shared" si="3"/>
        <v>172.61618522039191</v>
      </c>
      <c r="F51" s="191">
        <f t="shared" si="0"/>
        <v>146.24590163934425</v>
      </c>
      <c r="H51" s="191">
        <f t="shared" si="4"/>
        <v>23.901899506106204</v>
      </c>
      <c r="J51" s="187" t="str">
        <f t="shared" si="5"/>
        <v xml:space="preserve"> </v>
      </c>
      <c r="K51" s="187" t="str">
        <f t="shared" si="6"/>
        <v xml:space="preserve"> </v>
      </c>
    </row>
    <row r="52" spans="1:11" x14ac:dyDescent="0.2">
      <c r="A52" s="190">
        <v>43353</v>
      </c>
      <c r="B52" s="187">
        <v>153</v>
      </c>
      <c r="C52" s="191">
        <f t="shared" si="1"/>
        <v>143.85714285714286</v>
      </c>
      <c r="D52" s="191">
        <f t="shared" si="2"/>
        <v>120.34881241876421</v>
      </c>
      <c r="E52" s="191">
        <f t="shared" si="3"/>
        <v>167.3654732955215</v>
      </c>
      <c r="F52" s="191">
        <f t="shared" si="0"/>
        <v>146.24590163934425</v>
      </c>
      <c r="H52" s="191">
        <f t="shared" si="4"/>
        <v>23.50833043837865</v>
      </c>
      <c r="J52" s="187" t="str">
        <f t="shared" si="5"/>
        <v xml:space="preserve"> </v>
      </c>
      <c r="K52" s="187" t="str">
        <f t="shared" si="6"/>
        <v xml:space="preserve"> </v>
      </c>
    </row>
    <row r="53" spans="1:11" x14ac:dyDescent="0.2">
      <c r="A53" s="190">
        <v>43354</v>
      </c>
      <c r="B53" s="187">
        <v>166</v>
      </c>
      <c r="C53" s="191">
        <f t="shared" si="1"/>
        <v>143.42857142857142</v>
      </c>
      <c r="D53" s="191">
        <f t="shared" si="2"/>
        <v>119.95528448362057</v>
      </c>
      <c r="E53" s="191">
        <f t="shared" si="3"/>
        <v>166.90185837352226</v>
      </c>
      <c r="F53" s="191">
        <f t="shared" si="0"/>
        <v>146.24590163934425</v>
      </c>
      <c r="H53" s="191">
        <f t="shared" si="4"/>
        <v>23.473286944950846</v>
      </c>
      <c r="J53" s="187" t="str">
        <f t="shared" si="5"/>
        <v xml:space="preserve"> </v>
      </c>
      <c r="K53" s="187" t="str">
        <f t="shared" si="6"/>
        <v xml:space="preserve"> </v>
      </c>
    </row>
    <row r="54" spans="1:11" x14ac:dyDescent="0.2">
      <c r="A54" s="190">
        <v>43355</v>
      </c>
      <c r="B54" s="187">
        <v>140</v>
      </c>
      <c r="C54" s="191">
        <f t="shared" si="1"/>
        <v>145.14285714285714</v>
      </c>
      <c r="D54" s="191">
        <f t="shared" si="2"/>
        <v>121.52970826347216</v>
      </c>
      <c r="E54" s="191">
        <f t="shared" si="3"/>
        <v>168.7560060222421</v>
      </c>
      <c r="F54" s="191">
        <f t="shared" si="0"/>
        <v>146.24590163934425</v>
      </c>
      <c r="H54" s="191">
        <f t="shared" si="4"/>
        <v>23.613148879384976</v>
      </c>
      <c r="J54" s="187" t="str">
        <f t="shared" si="5"/>
        <v xml:space="preserve"> </v>
      </c>
      <c r="K54" s="187" t="str">
        <f t="shared" si="6"/>
        <v xml:space="preserve"> </v>
      </c>
    </row>
    <row r="55" spans="1:11" x14ac:dyDescent="0.2">
      <c r="A55" s="190">
        <v>43356</v>
      </c>
      <c r="B55" s="187">
        <v>120</v>
      </c>
      <c r="C55" s="191">
        <f t="shared" si="1"/>
        <v>143.14285714285714</v>
      </c>
      <c r="D55" s="191">
        <f t="shared" si="2"/>
        <v>119.69296162070182</v>
      </c>
      <c r="E55" s="191">
        <f t="shared" si="3"/>
        <v>166.59275266501245</v>
      </c>
      <c r="F55" s="191">
        <f t="shared" si="0"/>
        <v>146.24590163934425</v>
      </c>
      <c r="H55" s="191">
        <f t="shared" si="4"/>
        <v>23.449895522155316</v>
      </c>
      <c r="J55" s="187" t="str">
        <f t="shared" si="5"/>
        <v xml:space="preserve"> </v>
      </c>
      <c r="K55" s="187" t="str">
        <f t="shared" si="6"/>
        <v xml:space="preserve"> </v>
      </c>
    </row>
    <row r="56" spans="1:11" x14ac:dyDescent="0.2">
      <c r="A56" s="190">
        <v>43357</v>
      </c>
      <c r="B56" s="187">
        <v>130</v>
      </c>
      <c r="C56" s="191">
        <f t="shared" si="1"/>
        <v>143</v>
      </c>
      <c r="D56" s="191">
        <f t="shared" si="2"/>
        <v>119.56180894352126</v>
      </c>
      <c r="E56" s="191">
        <f t="shared" si="3"/>
        <v>166.43819105647873</v>
      </c>
      <c r="F56" s="191">
        <f t="shared" si="0"/>
        <v>146.24590163934425</v>
      </c>
      <c r="H56" s="191">
        <f t="shared" si="4"/>
        <v>23.43819105647874</v>
      </c>
      <c r="J56" s="187" t="str">
        <f t="shared" si="5"/>
        <v xml:space="preserve"> </v>
      </c>
      <c r="K56" s="187" t="str">
        <f t="shared" si="6"/>
        <v xml:space="preserve"> </v>
      </c>
    </row>
    <row r="57" spans="1:11" x14ac:dyDescent="0.2">
      <c r="A57" s="190">
        <v>43358</v>
      </c>
      <c r="B57" s="187">
        <v>147</v>
      </c>
      <c r="C57" s="191">
        <f t="shared" si="1"/>
        <v>139.28571428571428</v>
      </c>
      <c r="D57" s="191">
        <f t="shared" si="2"/>
        <v>116.15391798711265</v>
      </c>
      <c r="E57" s="191">
        <f t="shared" si="3"/>
        <v>162.41751058431589</v>
      </c>
      <c r="F57" s="191">
        <f t="shared" si="0"/>
        <v>146.24590163934425</v>
      </c>
      <c r="H57" s="191">
        <f t="shared" si="4"/>
        <v>23.131796298601628</v>
      </c>
      <c r="J57" s="187" t="str">
        <f t="shared" si="5"/>
        <v xml:space="preserve"> </v>
      </c>
      <c r="K57" s="187" t="str">
        <f t="shared" si="6"/>
        <v xml:space="preserve"> </v>
      </c>
    </row>
    <row r="58" spans="1:11" x14ac:dyDescent="0.2">
      <c r="A58" s="190">
        <v>43359</v>
      </c>
      <c r="B58" s="187">
        <v>146</v>
      </c>
      <c r="C58" s="191">
        <f t="shared" si="1"/>
        <v>138.85714285714286</v>
      </c>
      <c r="D58" s="191">
        <f t="shared" si="2"/>
        <v>115.76096135456542</v>
      </c>
      <c r="E58" s="191">
        <f t="shared" si="3"/>
        <v>161.95332435972028</v>
      </c>
      <c r="F58" s="191">
        <f t="shared" si="0"/>
        <v>146.24590163934425</v>
      </c>
      <c r="H58" s="191">
        <f t="shared" si="4"/>
        <v>23.096181502577434</v>
      </c>
      <c r="J58" s="187" t="str">
        <f t="shared" si="5"/>
        <v xml:space="preserve"> </v>
      </c>
      <c r="K58" s="187" t="str">
        <f t="shared" si="6"/>
        <v xml:space="preserve"> </v>
      </c>
    </row>
    <row r="59" spans="1:11" x14ac:dyDescent="0.2">
      <c r="A59" s="190">
        <v>43360</v>
      </c>
      <c r="B59" s="187">
        <v>152</v>
      </c>
      <c r="C59" s="191">
        <f t="shared" si="1"/>
        <v>142.42857142857142</v>
      </c>
      <c r="D59" s="191">
        <f t="shared" si="2"/>
        <v>119.03725680112903</v>
      </c>
      <c r="E59" s="191">
        <f t="shared" si="3"/>
        <v>165.81988605601379</v>
      </c>
      <c r="F59" s="191">
        <f t="shared" si="0"/>
        <v>146.24590163934425</v>
      </c>
      <c r="H59" s="191">
        <f t="shared" si="4"/>
        <v>23.391314627442384</v>
      </c>
      <c r="J59" s="187" t="str">
        <f t="shared" si="5"/>
        <v xml:space="preserve"> </v>
      </c>
      <c r="K59" s="187" t="str">
        <f t="shared" si="6"/>
        <v xml:space="preserve"> </v>
      </c>
    </row>
    <row r="60" spans="1:11" x14ac:dyDescent="0.2">
      <c r="A60" s="190">
        <v>43361</v>
      </c>
      <c r="B60" s="187">
        <v>140</v>
      </c>
      <c r="C60" s="191">
        <f t="shared" si="1"/>
        <v>144</v>
      </c>
      <c r="D60" s="191">
        <f t="shared" si="2"/>
        <v>120.48</v>
      </c>
      <c r="E60" s="191">
        <f t="shared" si="3"/>
        <v>167.52</v>
      </c>
      <c r="F60" s="191">
        <f t="shared" si="0"/>
        <v>146.24590163934425</v>
      </c>
      <c r="H60" s="191">
        <f t="shared" si="4"/>
        <v>23.52</v>
      </c>
      <c r="J60" s="187" t="str">
        <f t="shared" si="5"/>
        <v xml:space="preserve"> </v>
      </c>
      <c r="K60" s="187" t="str">
        <f t="shared" si="6"/>
        <v xml:space="preserve"> </v>
      </c>
    </row>
    <row r="61" spans="1:11" x14ac:dyDescent="0.2">
      <c r="A61" s="190">
        <v>43362</v>
      </c>
      <c r="B61" s="187">
        <v>137</v>
      </c>
      <c r="C61" s="191">
        <f t="shared" si="1"/>
        <v>142.42857142857142</v>
      </c>
      <c r="D61" s="191">
        <f t="shared" si="2"/>
        <v>119.03725680112903</v>
      </c>
      <c r="E61" s="191">
        <f t="shared" si="3"/>
        <v>165.81988605601379</v>
      </c>
      <c r="F61" s="191">
        <f t="shared" si="0"/>
        <v>146.24590163934425</v>
      </c>
      <c r="H61" s="191">
        <f t="shared" si="4"/>
        <v>23.391314627442384</v>
      </c>
      <c r="J61" s="187" t="str">
        <f t="shared" si="5"/>
        <v xml:space="preserve"> </v>
      </c>
      <c r="K61" s="187" t="str">
        <f t="shared" si="6"/>
        <v xml:space="preserve"> </v>
      </c>
    </row>
    <row r="62" spans="1:11" x14ac:dyDescent="0.2">
      <c r="A62" s="190">
        <v>43363</v>
      </c>
      <c r="B62" s="187">
        <v>145</v>
      </c>
      <c r="C62" s="191">
        <f t="shared" si="1"/>
        <v>144.28571428571428</v>
      </c>
      <c r="D62" s="191">
        <f t="shared" si="2"/>
        <v>120.74239251498702</v>
      </c>
      <c r="E62" s="191">
        <f t="shared" si="3"/>
        <v>167.82903605644154</v>
      </c>
      <c r="F62" s="191">
        <f t="shared" si="0"/>
        <v>146.24590163934425</v>
      </c>
      <c r="H62" s="191">
        <f t="shared" si="4"/>
        <v>23.543321770727257</v>
      </c>
      <c r="J62" s="187" t="str">
        <f t="shared" si="5"/>
        <v xml:space="preserve"> </v>
      </c>
      <c r="K62" s="187" t="str">
        <f t="shared" si="6"/>
        <v xml:space="preserve"> </v>
      </c>
    </row>
    <row r="63" spans="1:11" x14ac:dyDescent="0.2">
      <c r="A63" s="190">
        <v>43364</v>
      </c>
      <c r="B63" s="187">
        <v>141</v>
      </c>
      <c r="C63" s="191">
        <f t="shared" si="1"/>
        <v>143.71428571428572</v>
      </c>
      <c r="D63" s="191">
        <f t="shared" si="2"/>
        <v>120.2176306331896</v>
      </c>
      <c r="E63" s="191">
        <f t="shared" si="3"/>
        <v>167.21094079538184</v>
      </c>
      <c r="F63" s="191">
        <f t="shared" si="0"/>
        <v>146.24590163934425</v>
      </c>
      <c r="H63" s="191">
        <f t="shared" si="4"/>
        <v>23.496655081096119</v>
      </c>
      <c r="J63" s="187" t="str">
        <f t="shared" si="5"/>
        <v xml:space="preserve"> </v>
      </c>
      <c r="K63" s="187" t="str">
        <f t="shared" si="6"/>
        <v xml:space="preserve"> </v>
      </c>
    </row>
    <row r="64" spans="1:11" x14ac:dyDescent="0.2">
      <c r="A64" s="190">
        <v>43365</v>
      </c>
      <c r="B64" s="187">
        <v>136</v>
      </c>
      <c r="C64" s="191">
        <f t="shared" si="1"/>
        <v>145.57142857142858</v>
      </c>
      <c r="D64" s="191">
        <f t="shared" si="2"/>
        <v>121.92344345641297</v>
      </c>
      <c r="E64" s="191">
        <f t="shared" si="3"/>
        <v>169.2194136864442</v>
      </c>
      <c r="F64" s="191">
        <f t="shared" si="0"/>
        <v>146.24590163934425</v>
      </c>
      <c r="H64" s="191">
        <f t="shared" si="4"/>
        <v>23.647985115015612</v>
      </c>
      <c r="J64" s="187" t="str">
        <f t="shared" si="5"/>
        <v xml:space="preserve"> </v>
      </c>
      <c r="K64" s="187" t="str">
        <f t="shared" si="6"/>
        <v xml:space="preserve"> </v>
      </c>
    </row>
    <row r="65" spans="1:11" x14ac:dyDescent="0.2">
      <c r="A65" s="190">
        <v>43366</v>
      </c>
      <c r="B65" s="187">
        <v>159</v>
      </c>
      <c r="C65" s="191">
        <f t="shared" si="1"/>
        <v>144.71428571428572</v>
      </c>
      <c r="D65" s="191">
        <f t="shared" si="2"/>
        <v>121.13602454006001</v>
      </c>
      <c r="E65" s="191">
        <f t="shared" si="3"/>
        <v>168.29254688851145</v>
      </c>
      <c r="F65" s="191">
        <f t="shared" si="0"/>
        <v>146.24590163934425</v>
      </c>
      <c r="H65" s="191">
        <f t="shared" si="4"/>
        <v>23.57826117422572</v>
      </c>
      <c r="J65" s="187" t="str">
        <f t="shared" si="5"/>
        <v xml:space="preserve"> </v>
      </c>
      <c r="K65" s="187" t="str">
        <f t="shared" si="6"/>
        <v xml:space="preserve"> </v>
      </c>
    </row>
    <row r="66" spans="1:11" x14ac:dyDescent="0.2">
      <c r="A66" s="190">
        <v>43367</v>
      </c>
      <c r="B66" s="187">
        <v>148</v>
      </c>
      <c r="C66" s="191">
        <f t="shared" si="1"/>
        <v>145.57142857142858</v>
      </c>
      <c r="D66" s="191">
        <f t="shared" si="2"/>
        <v>121.92344345641297</v>
      </c>
      <c r="E66" s="191">
        <f t="shared" si="3"/>
        <v>169.2194136864442</v>
      </c>
      <c r="F66" s="191">
        <f t="shared" si="0"/>
        <v>146.24590163934425</v>
      </c>
      <c r="H66" s="191">
        <f t="shared" si="4"/>
        <v>23.647985115015612</v>
      </c>
      <c r="J66" s="187" t="str">
        <f t="shared" si="5"/>
        <v xml:space="preserve"> </v>
      </c>
      <c r="K66" s="187" t="str">
        <f t="shared" si="6"/>
        <v xml:space="preserve"> </v>
      </c>
    </row>
    <row r="67" spans="1:11" x14ac:dyDescent="0.2">
      <c r="A67" s="190">
        <v>43368</v>
      </c>
      <c r="B67" s="187">
        <v>153</v>
      </c>
      <c r="C67" s="191">
        <f t="shared" si="1"/>
        <v>146</v>
      </c>
      <c r="D67" s="191">
        <f t="shared" si="2"/>
        <v>122.31722989175464</v>
      </c>
      <c r="E67" s="191">
        <f t="shared" si="3"/>
        <v>169.68277010824536</v>
      </c>
      <c r="F67" s="191">
        <f t="shared" si="0"/>
        <v>146.24590163934425</v>
      </c>
      <c r="H67" s="191">
        <f t="shared" si="4"/>
        <v>23.682770108245361</v>
      </c>
      <c r="J67" s="187" t="str">
        <f t="shared" si="5"/>
        <v xml:space="preserve"> </v>
      </c>
      <c r="K67" s="187" t="str">
        <f t="shared" si="6"/>
        <v xml:space="preserve"> </v>
      </c>
    </row>
    <row r="68" spans="1:11" x14ac:dyDescent="0.2">
      <c r="A68" s="190">
        <v>43369</v>
      </c>
      <c r="B68" s="187">
        <v>131</v>
      </c>
      <c r="C68" s="191">
        <f t="shared" si="1"/>
        <v>145.28571428571428</v>
      </c>
      <c r="D68" s="191">
        <f t="shared" si="2"/>
        <v>121.66094762019989</v>
      </c>
      <c r="E68" s="191">
        <f t="shared" si="3"/>
        <v>168.91048095122866</v>
      </c>
      <c r="F68" s="191">
        <f t="shared" si="0"/>
        <v>146.24590163934425</v>
      </c>
      <c r="H68" s="191">
        <f t="shared" si="4"/>
        <v>23.62476666551439</v>
      </c>
      <c r="J68" s="187" t="str">
        <f t="shared" si="5"/>
        <v xml:space="preserve"> </v>
      </c>
      <c r="K68" s="187" t="str">
        <f t="shared" si="6"/>
        <v xml:space="preserve"> </v>
      </c>
    </row>
    <row r="69" spans="1:11" x14ac:dyDescent="0.2">
      <c r="A69" s="190">
        <v>43370</v>
      </c>
      <c r="B69" s="187">
        <v>151</v>
      </c>
      <c r="C69" s="191">
        <f t="shared" si="1"/>
        <v>145.42857142857142</v>
      </c>
      <c r="D69" s="191">
        <f t="shared" si="2"/>
        <v>121.79219268731751</v>
      </c>
      <c r="E69" s="191">
        <f t="shared" si="3"/>
        <v>169.06495016982532</v>
      </c>
      <c r="F69" s="191">
        <f t="shared" si="0"/>
        <v>146.24590163934425</v>
      </c>
      <c r="H69" s="191">
        <f t="shared" si="4"/>
        <v>23.636378741253914</v>
      </c>
      <c r="J69" s="187" t="str">
        <f t="shared" si="5"/>
        <v xml:space="preserve"> </v>
      </c>
      <c r="K69" s="187" t="str">
        <f t="shared" si="6"/>
        <v xml:space="preserve"> </v>
      </c>
    </row>
    <row r="70" spans="1:11" x14ac:dyDescent="0.2">
      <c r="A70" s="190">
        <v>43371</v>
      </c>
      <c r="B70" s="187">
        <v>144</v>
      </c>
      <c r="C70" s="191">
        <f t="shared" si="1"/>
        <v>143.85714285714286</v>
      </c>
      <c r="D70" s="191">
        <f t="shared" si="2"/>
        <v>120.34881241876421</v>
      </c>
      <c r="E70" s="191">
        <f t="shared" si="3"/>
        <v>167.3654732955215</v>
      </c>
      <c r="F70" s="191">
        <f t="shared" si="0"/>
        <v>146.24590163934425</v>
      </c>
      <c r="H70" s="191">
        <f t="shared" si="4"/>
        <v>23.50833043837865</v>
      </c>
      <c r="J70" s="187" t="str">
        <f t="shared" si="5"/>
        <v xml:space="preserve"> </v>
      </c>
      <c r="K70" s="187" t="str">
        <f t="shared" si="6"/>
        <v xml:space="preserve"> </v>
      </c>
    </row>
    <row r="71" spans="1:11" x14ac:dyDescent="0.2">
      <c r="A71" s="190">
        <v>43372</v>
      </c>
      <c r="B71" s="187">
        <v>131</v>
      </c>
      <c r="C71" s="191">
        <f t="shared" si="1"/>
        <v>143.71428571428572</v>
      </c>
      <c r="D71" s="191">
        <f t="shared" si="2"/>
        <v>120.2176306331896</v>
      </c>
      <c r="E71" s="191">
        <f t="shared" si="3"/>
        <v>167.21094079538184</v>
      </c>
      <c r="F71" s="191">
        <f t="shared" si="0"/>
        <v>146.24590163934425</v>
      </c>
      <c r="H71" s="191">
        <f t="shared" si="4"/>
        <v>23.496655081096119</v>
      </c>
      <c r="J71" s="187" t="str">
        <f t="shared" si="5"/>
        <v xml:space="preserve"> </v>
      </c>
      <c r="K71" s="187" t="str">
        <f t="shared" si="6"/>
        <v xml:space="preserve"> </v>
      </c>
    </row>
    <row r="72" spans="1:11" x14ac:dyDescent="0.2">
      <c r="A72" s="190">
        <v>43373</v>
      </c>
      <c r="B72" s="187">
        <v>160</v>
      </c>
      <c r="C72" s="191">
        <f t="shared" si="1"/>
        <v>146.57142857142858</v>
      </c>
      <c r="D72" s="191">
        <f t="shared" si="2"/>
        <v>122.84235779316168</v>
      </c>
      <c r="E72" s="191">
        <f t="shared" si="3"/>
        <v>170.30049934969549</v>
      </c>
      <c r="F72" s="191">
        <f t="shared" si="0"/>
        <v>146.24590163934425</v>
      </c>
      <c r="H72" s="191">
        <f t="shared" si="4"/>
        <v>23.729070778266898</v>
      </c>
      <c r="J72" s="187" t="str">
        <f t="shared" si="5"/>
        <v xml:space="preserve"> </v>
      </c>
      <c r="K72" s="187" t="str">
        <f t="shared" si="6"/>
        <v xml:space="preserve"> </v>
      </c>
    </row>
    <row r="73" spans="1:11" x14ac:dyDescent="0.2">
      <c r="A73" s="190">
        <v>43374</v>
      </c>
      <c r="B73" s="187">
        <v>137</v>
      </c>
      <c r="C73" s="191">
        <f t="shared" si="1"/>
        <v>147.71428571428572</v>
      </c>
      <c r="D73" s="191">
        <f t="shared" si="2"/>
        <v>123.89288357251414</v>
      </c>
      <c r="E73" s="191">
        <f t="shared" si="3"/>
        <v>171.53568785605731</v>
      </c>
      <c r="F73" s="191">
        <f t="shared" si="0"/>
        <v>146.24590163934425</v>
      </c>
      <c r="H73" s="191">
        <f t="shared" si="4"/>
        <v>23.821402141771589</v>
      </c>
      <c r="J73" s="187" t="str">
        <f t="shared" si="5"/>
        <v xml:space="preserve"> </v>
      </c>
      <c r="K73" s="187" t="str">
        <f t="shared" si="6"/>
        <v xml:space="preserve"> </v>
      </c>
    </row>
    <row r="74" spans="1:11" x14ac:dyDescent="0.2">
      <c r="A74" s="190">
        <v>43375</v>
      </c>
      <c r="B74" s="187">
        <v>152</v>
      </c>
      <c r="C74" s="191">
        <f t="shared" si="1"/>
        <v>147.57142857142858</v>
      </c>
      <c r="D74" s="191">
        <f t="shared" si="2"/>
        <v>123.76154826933551</v>
      </c>
      <c r="E74" s="191">
        <f t="shared" si="3"/>
        <v>171.38130887352168</v>
      </c>
      <c r="F74" s="191">
        <f t="shared" si="0"/>
        <v>146.24590163934425</v>
      </c>
      <c r="H74" s="191">
        <f t="shared" si="4"/>
        <v>23.809880302093077</v>
      </c>
      <c r="J74" s="187" t="str">
        <f t="shared" si="5"/>
        <v xml:space="preserve"> </v>
      </c>
      <c r="K74" s="187" t="str">
        <f t="shared" si="6"/>
        <v xml:space="preserve"> </v>
      </c>
    </row>
    <row r="75" spans="1:11" x14ac:dyDescent="0.2">
      <c r="A75" s="190">
        <v>43376</v>
      </c>
      <c r="B75" s="187">
        <v>151</v>
      </c>
      <c r="C75" s="191">
        <f t="shared" si="1"/>
        <v>150.71428571428572</v>
      </c>
      <c r="D75" s="191">
        <f t="shared" si="2"/>
        <v>126.65219935420464</v>
      </c>
      <c r="E75" s="191">
        <f t="shared" si="3"/>
        <v>174.7763720743668</v>
      </c>
      <c r="F75" s="191">
        <f t="shared" si="0"/>
        <v>146.24590163934425</v>
      </c>
      <c r="H75" s="191">
        <f t="shared" si="4"/>
        <v>24.062086360081082</v>
      </c>
      <c r="J75" s="187" t="str">
        <f t="shared" si="5"/>
        <v xml:space="preserve"> </v>
      </c>
      <c r="K75" s="187" t="str">
        <f t="shared" si="6"/>
        <v xml:space="preserve"> </v>
      </c>
    </row>
    <row r="76" spans="1:11" x14ac:dyDescent="0.2">
      <c r="A76" s="190">
        <v>43377</v>
      </c>
      <c r="B76" s="187">
        <v>159</v>
      </c>
      <c r="C76" s="191">
        <f t="shared" si="1"/>
        <v>148.85714285714286</v>
      </c>
      <c r="D76" s="191">
        <f t="shared" si="2"/>
        <v>124.94376584761115</v>
      </c>
      <c r="E76" s="191">
        <f t="shared" si="3"/>
        <v>172.77051986667459</v>
      </c>
      <c r="F76" s="191">
        <f t="shared" si="0"/>
        <v>146.24590163934425</v>
      </c>
      <c r="H76" s="191">
        <f t="shared" si="4"/>
        <v>23.913377009531718</v>
      </c>
      <c r="J76" s="187" t="str">
        <f t="shared" si="5"/>
        <v xml:space="preserve"> </v>
      </c>
      <c r="K76" s="187" t="str">
        <f t="shared" si="6"/>
        <v xml:space="preserve"> </v>
      </c>
    </row>
    <row r="77" spans="1:11" x14ac:dyDescent="0.2">
      <c r="A77" s="190">
        <v>43378</v>
      </c>
      <c r="B77" s="187">
        <v>143</v>
      </c>
      <c r="C77" s="191">
        <f t="shared" si="1"/>
        <v>152</v>
      </c>
      <c r="D77" s="191">
        <f t="shared" si="2"/>
        <v>127.83549710836161</v>
      </c>
      <c r="E77" s="191">
        <f t="shared" si="3"/>
        <v>176.16450289163839</v>
      </c>
      <c r="F77" s="191">
        <f t="shared" ref="F77:F133" si="7">AVERAGE(B$12:B$133)</f>
        <v>146.24590163934425</v>
      </c>
      <c r="H77" s="191">
        <f t="shared" si="4"/>
        <v>24.164502891638385</v>
      </c>
      <c r="J77" s="187" t="str">
        <f t="shared" si="5"/>
        <v xml:space="preserve"> </v>
      </c>
      <c r="K77" s="187" t="str">
        <f t="shared" si="6"/>
        <v xml:space="preserve"> </v>
      </c>
    </row>
    <row r="78" spans="1:11" x14ac:dyDescent="0.2">
      <c r="A78" s="190">
        <v>43379</v>
      </c>
      <c r="B78" s="187">
        <v>153</v>
      </c>
      <c r="C78" s="191">
        <f t="shared" si="1"/>
        <v>151.71428571428572</v>
      </c>
      <c r="D78" s="191">
        <f t="shared" si="2"/>
        <v>127.57250450410987</v>
      </c>
      <c r="E78" s="191">
        <f t="shared" si="3"/>
        <v>175.85606692446157</v>
      </c>
      <c r="F78" s="191">
        <f t="shared" si="7"/>
        <v>146.24590163934425</v>
      </c>
      <c r="H78" s="191">
        <f t="shared" si="4"/>
        <v>24.141781210175854</v>
      </c>
      <c r="J78" s="187" t="str">
        <f t="shared" si="5"/>
        <v xml:space="preserve"> </v>
      </c>
      <c r="K78" s="187" t="str">
        <f t="shared" si="6"/>
        <v xml:space="preserve"> </v>
      </c>
    </row>
    <row r="79" spans="1:11" x14ac:dyDescent="0.2">
      <c r="A79" s="190">
        <v>43380</v>
      </c>
      <c r="B79" s="187">
        <v>147</v>
      </c>
      <c r="C79" s="191">
        <f t="shared" si="1"/>
        <v>152.57142857142858</v>
      </c>
      <c r="D79" s="191">
        <f t="shared" si="2"/>
        <v>128.36154629166523</v>
      </c>
      <c r="E79" s="191">
        <f t="shared" si="3"/>
        <v>176.78131085119193</v>
      </c>
      <c r="F79" s="191">
        <f t="shared" si="7"/>
        <v>146.24590163934425</v>
      </c>
      <c r="H79" s="191">
        <f t="shared" si="4"/>
        <v>24.209882279763359</v>
      </c>
      <c r="J79" s="187" t="str">
        <f t="shared" si="5"/>
        <v xml:space="preserve"> </v>
      </c>
      <c r="K79" s="187" t="str">
        <f t="shared" si="6"/>
        <v xml:space="preserve"> </v>
      </c>
    </row>
    <row r="80" spans="1:11" x14ac:dyDescent="0.2">
      <c r="A80" s="190">
        <v>43381</v>
      </c>
      <c r="B80" s="187">
        <v>159</v>
      </c>
      <c r="C80" s="191">
        <f t="shared" ref="C80:C143" si="8">AVERAGE(B77:B83)</f>
        <v>152</v>
      </c>
      <c r="D80" s="191">
        <f t="shared" ref="D80:D143" si="9">C80-H80</f>
        <v>127.83549710836161</v>
      </c>
      <c r="E80" s="191">
        <f t="shared" ref="E80:E143" si="10">C80+H80</f>
        <v>176.16450289163839</v>
      </c>
      <c r="F80" s="191">
        <f t="shared" si="7"/>
        <v>146.24590163934425</v>
      </c>
      <c r="H80" s="191">
        <f t="shared" ref="H80:H143" si="11">1.96*SQRT(C80)</f>
        <v>24.164502891638385</v>
      </c>
      <c r="J80" s="187" t="str">
        <f t="shared" ref="J80:J143" si="12">IF(B80&lt;D80,1," ")</f>
        <v xml:space="preserve"> </v>
      </c>
      <c r="K80" s="187" t="str">
        <f t="shared" ref="K80:K143" si="13">IF(B80&gt;E80,1," ")</f>
        <v xml:space="preserve"> </v>
      </c>
    </row>
    <row r="81" spans="1:11" x14ac:dyDescent="0.2">
      <c r="A81" s="190">
        <v>43382</v>
      </c>
      <c r="B81" s="187">
        <v>150</v>
      </c>
      <c r="C81" s="191">
        <f t="shared" si="8"/>
        <v>154.71428571428572</v>
      </c>
      <c r="D81" s="191">
        <f t="shared" si="9"/>
        <v>130.33498301712066</v>
      </c>
      <c r="E81" s="191">
        <f t="shared" si="10"/>
        <v>179.09358841145078</v>
      </c>
      <c r="F81" s="191">
        <f t="shared" si="7"/>
        <v>146.24590163934425</v>
      </c>
      <c r="H81" s="191">
        <f t="shared" si="11"/>
        <v>24.37930269716507</v>
      </c>
      <c r="J81" s="187" t="str">
        <f t="shared" si="12"/>
        <v xml:space="preserve"> </v>
      </c>
      <c r="K81" s="187" t="str">
        <f t="shared" si="13"/>
        <v xml:space="preserve"> </v>
      </c>
    </row>
    <row r="82" spans="1:11" x14ac:dyDescent="0.2">
      <c r="A82" s="190">
        <v>43383</v>
      </c>
      <c r="B82" s="187">
        <v>157</v>
      </c>
      <c r="C82" s="191">
        <f t="shared" si="8"/>
        <v>152.71428571428572</v>
      </c>
      <c r="D82" s="191">
        <f t="shared" si="9"/>
        <v>128.49307187187063</v>
      </c>
      <c r="E82" s="191">
        <f t="shared" si="10"/>
        <v>176.93549955670082</v>
      </c>
      <c r="F82" s="191">
        <f t="shared" si="7"/>
        <v>146.24590163934425</v>
      </c>
      <c r="H82" s="191">
        <f t="shared" si="11"/>
        <v>24.221213842415086</v>
      </c>
      <c r="J82" s="187" t="str">
        <f t="shared" si="12"/>
        <v xml:space="preserve"> </v>
      </c>
      <c r="K82" s="187" t="str">
        <f t="shared" si="13"/>
        <v xml:space="preserve"> </v>
      </c>
    </row>
    <row r="83" spans="1:11" x14ac:dyDescent="0.2">
      <c r="A83" s="190">
        <v>43384</v>
      </c>
      <c r="B83" s="187">
        <v>155</v>
      </c>
      <c r="C83" s="191">
        <f t="shared" si="8"/>
        <v>152.57142857142858</v>
      </c>
      <c r="D83" s="191">
        <f t="shared" si="9"/>
        <v>128.36154629166523</v>
      </c>
      <c r="E83" s="191">
        <f t="shared" si="10"/>
        <v>176.78131085119193</v>
      </c>
      <c r="F83" s="191">
        <f t="shared" si="7"/>
        <v>146.24590163934425</v>
      </c>
      <c r="H83" s="191">
        <f t="shared" si="11"/>
        <v>24.209882279763359</v>
      </c>
      <c r="J83" s="187" t="str">
        <f t="shared" si="12"/>
        <v xml:space="preserve"> </v>
      </c>
      <c r="K83" s="187" t="str">
        <f t="shared" si="13"/>
        <v xml:space="preserve"> </v>
      </c>
    </row>
    <row r="84" spans="1:11" x14ac:dyDescent="0.2">
      <c r="A84" s="190">
        <v>43385</v>
      </c>
      <c r="B84" s="187">
        <v>162</v>
      </c>
      <c r="C84" s="191">
        <f t="shared" si="8"/>
        <v>149.42857142857142</v>
      </c>
      <c r="D84" s="191">
        <f t="shared" si="9"/>
        <v>125.46933938745624</v>
      </c>
      <c r="E84" s="191">
        <f t="shared" si="10"/>
        <v>173.38780346968659</v>
      </c>
      <c r="F84" s="191">
        <f t="shared" si="7"/>
        <v>146.24590163934425</v>
      </c>
      <c r="H84" s="191">
        <f t="shared" si="11"/>
        <v>23.959232041115172</v>
      </c>
      <c r="J84" s="187" t="str">
        <f t="shared" si="12"/>
        <v xml:space="preserve"> </v>
      </c>
      <c r="K84" s="187" t="str">
        <f t="shared" si="13"/>
        <v xml:space="preserve"> </v>
      </c>
    </row>
    <row r="85" spans="1:11" x14ac:dyDescent="0.2">
      <c r="A85" s="190">
        <v>43386</v>
      </c>
      <c r="B85" s="187">
        <v>139</v>
      </c>
      <c r="C85" s="191">
        <f t="shared" si="8"/>
        <v>149</v>
      </c>
      <c r="D85" s="191">
        <f t="shared" si="9"/>
        <v>125.07515099316194</v>
      </c>
      <c r="E85" s="191">
        <f t="shared" si="10"/>
        <v>172.92484900683806</v>
      </c>
      <c r="F85" s="191">
        <f t="shared" si="7"/>
        <v>146.24590163934425</v>
      </c>
      <c r="H85" s="191">
        <f t="shared" si="11"/>
        <v>23.924849006838055</v>
      </c>
      <c r="J85" s="187" t="str">
        <f t="shared" si="12"/>
        <v xml:space="preserve"> </v>
      </c>
      <c r="K85" s="187" t="str">
        <f t="shared" si="13"/>
        <v xml:space="preserve"> </v>
      </c>
    </row>
    <row r="86" spans="1:11" x14ac:dyDescent="0.2">
      <c r="A86" s="190">
        <v>43387</v>
      </c>
      <c r="B86" s="187">
        <v>146</v>
      </c>
      <c r="C86" s="191">
        <f t="shared" si="8"/>
        <v>147.28571428571428</v>
      </c>
      <c r="D86" s="191">
        <f t="shared" si="9"/>
        <v>123.49889440578917</v>
      </c>
      <c r="E86" s="191">
        <f t="shared" si="10"/>
        <v>171.07253416563938</v>
      </c>
      <c r="F86" s="191">
        <f t="shared" si="7"/>
        <v>146.24590163934425</v>
      </c>
      <c r="H86" s="191">
        <f t="shared" si="11"/>
        <v>23.786819879925101</v>
      </c>
      <c r="J86" s="187" t="str">
        <f t="shared" si="12"/>
        <v xml:space="preserve"> </v>
      </c>
      <c r="K86" s="187" t="str">
        <f t="shared" si="13"/>
        <v xml:space="preserve"> </v>
      </c>
    </row>
    <row r="87" spans="1:11" x14ac:dyDescent="0.2">
      <c r="A87" s="190">
        <v>43388</v>
      </c>
      <c r="B87" s="187">
        <v>137</v>
      </c>
      <c r="C87" s="191">
        <f t="shared" si="8"/>
        <v>145.42857142857142</v>
      </c>
      <c r="D87" s="191">
        <f t="shared" si="9"/>
        <v>121.79219268731751</v>
      </c>
      <c r="E87" s="191">
        <f t="shared" si="10"/>
        <v>169.06495016982532</v>
      </c>
      <c r="F87" s="191">
        <f t="shared" si="7"/>
        <v>146.24590163934425</v>
      </c>
      <c r="H87" s="191">
        <f t="shared" si="11"/>
        <v>23.636378741253914</v>
      </c>
      <c r="J87" s="187" t="str">
        <f t="shared" si="12"/>
        <v xml:space="preserve"> </v>
      </c>
      <c r="K87" s="187" t="str">
        <f t="shared" si="13"/>
        <v xml:space="preserve"> </v>
      </c>
    </row>
    <row r="88" spans="1:11" x14ac:dyDescent="0.2">
      <c r="A88" s="190">
        <v>43389</v>
      </c>
      <c r="B88" s="187">
        <v>147</v>
      </c>
      <c r="C88" s="191">
        <f t="shared" si="8"/>
        <v>140.28571428571428</v>
      </c>
      <c r="D88" s="191">
        <f t="shared" si="9"/>
        <v>117.07102927815926</v>
      </c>
      <c r="E88" s="191">
        <f t="shared" si="10"/>
        <v>163.50039929326931</v>
      </c>
      <c r="F88" s="191">
        <f t="shared" si="7"/>
        <v>146.24590163934425</v>
      </c>
      <c r="H88" s="191">
        <f t="shared" si="11"/>
        <v>23.214685007555023</v>
      </c>
      <c r="J88" s="187" t="str">
        <f t="shared" si="12"/>
        <v xml:space="preserve"> </v>
      </c>
      <c r="K88" s="187" t="str">
        <f t="shared" si="13"/>
        <v xml:space="preserve"> </v>
      </c>
    </row>
    <row r="89" spans="1:11" x14ac:dyDescent="0.2">
      <c r="A89" s="190">
        <v>43390</v>
      </c>
      <c r="B89" s="187">
        <v>145</v>
      </c>
      <c r="C89" s="191">
        <f t="shared" si="8"/>
        <v>139.85714285714286</v>
      </c>
      <c r="D89" s="191">
        <f t="shared" si="9"/>
        <v>116.6779452869076</v>
      </c>
      <c r="E89" s="191">
        <f t="shared" si="10"/>
        <v>163.03634042737812</v>
      </c>
      <c r="F89" s="191">
        <f t="shared" si="7"/>
        <v>146.24590163934425</v>
      </c>
      <c r="H89" s="191">
        <f t="shared" si="11"/>
        <v>23.179197570235257</v>
      </c>
      <c r="J89" s="187" t="str">
        <f t="shared" si="12"/>
        <v xml:space="preserve"> </v>
      </c>
      <c r="K89" s="187" t="str">
        <f t="shared" si="13"/>
        <v xml:space="preserve"> </v>
      </c>
    </row>
    <row r="90" spans="1:11" x14ac:dyDescent="0.2">
      <c r="A90" s="190">
        <v>43391</v>
      </c>
      <c r="B90" s="187">
        <v>142</v>
      </c>
      <c r="C90" s="191">
        <f t="shared" si="8"/>
        <v>141</v>
      </c>
      <c r="D90" s="191">
        <f t="shared" si="9"/>
        <v>117.72628950940569</v>
      </c>
      <c r="E90" s="191">
        <f t="shared" si="10"/>
        <v>164.27371049059431</v>
      </c>
      <c r="F90" s="191">
        <f t="shared" si="7"/>
        <v>146.24590163934425</v>
      </c>
      <c r="H90" s="191">
        <f t="shared" si="11"/>
        <v>23.273710490594315</v>
      </c>
      <c r="J90" s="187" t="str">
        <f t="shared" si="12"/>
        <v xml:space="preserve"> </v>
      </c>
      <c r="K90" s="187" t="str">
        <f t="shared" si="13"/>
        <v xml:space="preserve"> </v>
      </c>
    </row>
    <row r="91" spans="1:11" x14ac:dyDescent="0.2">
      <c r="A91" s="190">
        <v>43392</v>
      </c>
      <c r="B91" s="187">
        <v>126</v>
      </c>
      <c r="C91" s="191">
        <f t="shared" si="8"/>
        <v>142.71428571428572</v>
      </c>
      <c r="D91" s="191">
        <f t="shared" si="9"/>
        <v>119.29952114147825</v>
      </c>
      <c r="E91" s="191">
        <f t="shared" si="10"/>
        <v>166.12905028709321</v>
      </c>
      <c r="F91" s="191">
        <f t="shared" si="7"/>
        <v>146.24590163934425</v>
      </c>
      <c r="H91" s="191">
        <f t="shared" si="11"/>
        <v>23.414764572807474</v>
      </c>
      <c r="J91" s="187" t="str">
        <f t="shared" si="12"/>
        <v xml:space="preserve"> </v>
      </c>
      <c r="K91" s="187" t="str">
        <f t="shared" si="13"/>
        <v xml:space="preserve"> </v>
      </c>
    </row>
    <row r="92" spans="1:11" x14ac:dyDescent="0.2">
      <c r="A92" s="190">
        <v>43393</v>
      </c>
      <c r="B92" s="187">
        <v>136</v>
      </c>
      <c r="C92" s="191">
        <f t="shared" si="8"/>
        <v>142.85714285714286</v>
      </c>
      <c r="D92" s="191">
        <f t="shared" si="9"/>
        <v>119.43066211418875</v>
      </c>
      <c r="E92" s="191">
        <f t="shared" si="10"/>
        <v>166.28362360009697</v>
      </c>
      <c r="F92" s="191">
        <f t="shared" si="7"/>
        <v>146.24590163934425</v>
      </c>
      <c r="H92" s="191">
        <f t="shared" si="11"/>
        <v>23.426480742954116</v>
      </c>
      <c r="J92" s="187" t="str">
        <f t="shared" si="12"/>
        <v xml:space="preserve"> </v>
      </c>
      <c r="K92" s="187" t="str">
        <f t="shared" si="13"/>
        <v xml:space="preserve"> </v>
      </c>
    </row>
    <row r="93" spans="1:11" x14ac:dyDescent="0.2">
      <c r="A93" s="190">
        <v>43394</v>
      </c>
      <c r="B93" s="187">
        <v>154</v>
      </c>
      <c r="C93" s="191">
        <f t="shared" si="8"/>
        <v>141.85714285714286</v>
      </c>
      <c r="D93" s="191">
        <f t="shared" si="9"/>
        <v>118.51279878839679</v>
      </c>
      <c r="E93" s="191">
        <f t="shared" si="10"/>
        <v>165.20148692588893</v>
      </c>
      <c r="F93" s="191">
        <f t="shared" si="7"/>
        <v>146.24590163934425</v>
      </c>
      <c r="H93" s="191">
        <f t="shared" si="11"/>
        <v>23.344344068746075</v>
      </c>
      <c r="J93" s="187" t="str">
        <f t="shared" si="12"/>
        <v xml:space="preserve"> </v>
      </c>
      <c r="K93" s="187" t="str">
        <f t="shared" si="13"/>
        <v xml:space="preserve"> </v>
      </c>
    </row>
    <row r="94" spans="1:11" x14ac:dyDescent="0.2">
      <c r="A94" s="190">
        <v>43395</v>
      </c>
      <c r="B94" s="187">
        <v>149</v>
      </c>
      <c r="C94" s="191">
        <f t="shared" si="8"/>
        <v>146.28571428571428</v>
      </c>
      <c r="D94" s="191">
        <f t="shared" si="9"/>
        <v>122.57978253857554</v>
      </c>
      <c r="E94" s="191">
        <f t="shared" si="10"/>
        <v>169.991646032853</v>
      </c>
      <c r="F94" s="191">
        <f t="shared" si="7"/>
        <v>146.24590163934425</v>
      </c>
      <c r="H94" s="191">
        <f t="shared" si="11"/>
        <v>23.705931747138731</v>
      </c>
      <c r="J94" s="187" t="str">
        <f t="shared" si="12"/>
        <v xml:space="preserve"> </v>
      </c>
      <c r="K94" s="187" t="str">
        <f t="shared" si="13"/>
        <v xml:space="preserve"> </v>
      </c>
    </row>
    <row r="95" spans="1:11" x14ac:dyDescent="0.2">
      <c r="A95" s="190">
        <v>43396</v>
      </c>
      <c r="B95" s="187">
        <v>148</v>
      </c>
      <c r="C95" s="191">
        <f t="shared" si="8"/>
        <v>149.85714285714286</v>
      </c>
      <c r="D95" s="191">
        <f t="shared" si="9"/>
        <v>125.86357705295276</v>
      </c>
      <c r="E95" s="191">
        <f t="shared" si="10"/>
        <v>173.85070866133296</v>
      </c>
      <c r="F95" s="191">
        <f t="shared" si="7"/>
        <v>146.24590163934425</v>
      </c>
      <c r="H95" s="191">
        <f t="shared" si="11"/>
        <v>23.993565804190091</v>
      </c>
      <c r="J95" s="187" t="str">
        <f t="shared" si="12"/>
        <v xml:space="preserve"> </v>
      </c>
      <c r="K95" s="187" t="str">
        <f t="shared" si="13"/>
        <v xml:space="preserve"> </v>
      </c>
    </row>
    <row r="96" spans="1:11" x14ac:dyDescent="0.2">
      <c r="A96" s="190">
        <v>43397</v>
      </c>
      <c r="B96" s="187">
        <v>138</v>
      </c>
      <c r="C96" s="191">
        <f t="shared" si="8"/>
        <v>152.71428571428572</v>
      </c>
      <c r="D96" s="191">
        <f t="shared" si="9"/>
        <v>128.49307187187063</v>
      </c>
      <c r="E96" s="191">
        <f t="shared" si="10"/>
        <v>176.93549955670082</v>
      </c>
      <c r="F96" s="191">
        <f t="shared" si="7"/>
        <v>146.24590163934425</v>
      </c>
      <c r="H96" s="191">
        <f t="shared" si="11"/>
        <v>24.221213842415086</v>
      </c>
      <c r="J96" s="187" t="str">
        <f t="shared" si="12"/>
        <v xml:space="preserve"> </v>
      </c>
      <c r="K96" s="187" t="str">
        <f t="shared" si="13"/>
        <v xml:space="preserve"> </v>
      </c>
    </row>
    <row r="97" spans="1:11" x14ac:dyDescent="0.2">
      <c r="A97" s="190">
        <v>43398</v>
      </c>
      <c r="B97" s="187">
        <v>173</v>
      </c>
      <c r="C97" s="191">
        <f t="shared" si="8"/>
        <v>153.42857142857142</v>
      </c>
      <c r="D97" s="191">
        <f t="shared" si="9"/>
        <v>129.15077910719262</v>
      </c>
      <c r="E97" s="191">
        <f t="shared" si="10"/>
        <v>177.70636374995021</v>
      </c>
      <c r="F97" s="191">
        <f t="shared" si="7"/>
        <v>146.24590163934425</v>
      </c>
      <c r="H97" s="191">
        <f t="shared" si="11"/>
        <v>24.277792321378808</v>
      </c>
      <c r="J97" s="187" t="str">
        <f t="shared" si="12"/>
        <v xml:space="preserve"> </v>
      </c>
      <c r="K97" s="187" t="str">
        <f t="shared" si="13"/>
        <v xml:space="preserve"> </v>
      </c>
    </row>
    <row r="98" spans="1:11" x14ac:dyDescent="0.2">
      <c r="A98" s="190">
        <v>43399</v>
      </c>
      <c r="B98" s="187">
        <v>151</v>
      </c>
      <c r="C98" s="191">
        <f t="shared" si="8"/>
        <v>153.71428571428572</v>
      </c>
      <c r="D98" s="191">
        <f t="shared" si="9"/>
        <v>129.41389888608893</v>
      </c>
      <c r="E98" s="191">
        <f t="shared" si="10"/>
        <v>178.01467254248251</v>
      </c>
      <c r="F98" s="191">
        <f t="shared" si="7"/>
        <v>146.24590163934425</v>
      </c>
      <c r="H98" s="191">
        <f t="shared" si="11"/>
        <v>24.300386828196789</v>
      </c>
      <c r="J98" s="187" t="str">
        <f t="shared" si="12"/>
        <v xml:space="preserve"> </v>
      </c>
      <c r="K98" s="187" t="str">
        <f t="shared" si="13"/>
        <v xml:space="preserve"> </v>
      </c>
    </row>
    <row r="99" spans="1:11" x14ac:dyDescent="0.2">
      <c r="A99" s="190">
        <v>43400</v>
      </c>
      <c r="B99" s="187">
        <v>156</v>
      </c>
      <c r="C99" s="191">
        <f t="shared" si="8"/>
        <v>157.28571428571428</v>
      </c>
      <c r="D99" s="191">
        <f t="shared" si="9"/>
        <v>132.70464840158306</v>
      </c>
      <c r="E99" s="191">
        <f t="shared" si="10"/>
        <v>181.8667801698455</v>
      </c>
      <c r="F99" s="191">
        <f t="shared" si="7"/>
        <v>146.24590163934425</v>
      </c>
      <c r="H99" s="191">
        <f t="shared" si="11"/>
        <v>24.581065884131224</v>
      </c>
      <c r="J99" s="187" t="str">
        <f t="shared" si="12"/>
        <v xml:space="preserve"> </v>
      </c>
      <c r="K99" s="187" t="str">
        <f t="shared" si="13"/>
        <v xml:space="preserve"> </v>
      </c>
    </row>
    <row r="100" spans="1:11" x14ac:dyDescent="0.2">
      <c r="A100" s="190">
        <v>43401</v>
      </c>
      <c r="B100" s="187">
        <v>159</v>
      </c>
      <c r="C100" s="191">
        <f t="shared" si="8"/>
        <v>159.85714285714286</v>
      </c>
      <c r="D100" s="191">
        <f t="shared" si="9"/>
        <v>135.07595644486631</v>
      </c>
      <c r="E100" s="191">
        <f t="shared" si="10"/>
        <v>184.63832926941942</v>
      </c>
      <c r="F100" s="191">
        <f t="shared" si="7"/>
        <v>146.24590163934425</v>
      </c>
      <c r="H100" s="191">
        <f t="shared" si="11"/>
        <v>24.781186412276551</v>
      </c>
      <c r="J100" s="187" t="str">
        <f t="shared" si="12"/>
        <v xml:space="preserve"> </v>
      </c>
      <c r="K100" s="187" t="str">
        <f t="shared" si="13"/>
        <v xml:space="preserve"> </v>
      </c>
    </row>
    <row r="101" spans="1:11" x14ac:dyDescent="0.2">
      <c r="A101" s="190">
        <v>43402</v>
      </c>
      <c r="B101" s="187">
        <v>151</v>
      </c>
      <c r="C101" s="191">
        <f t="shared" si="8"/>
        <v>158.28571428571428</v>
      </c>
      <c r="D101" s="191">
        <f t="shared" si="9"/>
        <v>133.62663076665379</v>
      </c>
      <c r="E101" s="191">
        <f t="shared" si="10"/>
        <v>182.94479780477477</v>
      </c>
      <c r="F101" s="191">
        <f t="shared" si="7"/>
        <v>146.24590163934425</v>
      </c>
      <c r="H101" s="191">
        <f t="shared" si="11"/>
        <v>24.659083519060477</v>
      </c>
      <c r="J101" s="187" t="str">
        <f t="shared" si="12"/>
        <v xml:space="preserve"> </v>
      </c>
      <c r="K101" s="187" t="str">
        <f t="shared" si="13"/>
        <v xml:space="preserve"> </v>
      </c>
    </row>
    <row r="102" spans="1:11" x14ac:dyDescent="0.2">
      <c r="A102" s="190">
        <v>43403</v>
      </c>
      <c r="B102" s="187">
        <v>173</v>
      </c>
      <c r="C102" s="191">
        <f t="shared" si="8"/>
        <v>156.28571428571428</v>
      </c>
      <c r="D102" s="191">
        <f t="shared" si="9"/>
        <v>131.78291444569601</v>
      </c>
      <c r="E102" s="191">
        <f t="shared" si="10"/>
        <v>180.78851412573255</v>
      </c>
      <c r="F102" s="191">
        <f t="shared" si="7"/>
        <v>146.24590163934425</v>
      </c>
      <c r="H102" s="191">
        <f t="shared" si="11"/>
        <v>24.50279984001828</v>
      </c>
      <c r="J102" s="187" t="str">
        <f t="shared" si="12"/>
        <v xml:space="preserve"> </v>
      </c>
      <c r="K102" s="187" t="str">
        <f t="shared" si="13"/>
        <v xml:space="preserve"> </v>
      </c>
    </row>
    <row r="103" spans="1:11" x14ac:dyDescent="0.2">
      <c r="A103" s="190">
        <v>43404</v>
      </c>
      <c r="B103" s="187">
        <v>156</v>
      </c>
      <c r="C103" s="191">
        <f t="shared" si="8"/>
        <v>158</v>
      </c>
      <c r="D103" s="191">
        <f t="shared" si="9"/>
        <v>133.363182023646</v>
      </c>
      <c r="E103" s="191">
        <f t="shared" si="10"/>
        <v>182.636817976354</v>
      </c>
      <c r="F103" s="191">
        <f t="shared" si="7"/>
        <v>146.24590163934425</v>
      </c>
      <c r="H103" s="191">
        <f t="shared" si="11"/>
        <v>24.63681797635401</v>
      </c>
      <c r="J103" s="187" t="str">
        <f t="shared" si="12"/>
        <v xml:space="preserve"> </v>
      </c>
      <c r="K103" s="187" t="str">
        <f t="shared" si="13"/>
        <v xml:space="preserve"> </v>
      </c>
    </row>
    <row r="104" spans="1:11" x14ac:dyDescent="0.2">
      <c r="A104" s="190">
        <v>43405</v>
      </c>
      <c r="B104" s="187">
        <v>162</v>
      </c>
      <c r="C104" s="191">
        <f t="shared" si="8"/>
        <v>159.42857142857142</v>
      </c>
      <c r="D104" s="191">
        <f t="shared" si="9"/>
        <v>134.68062605930893</v>
      </c>
      <c r="E104" s="191">
        <f t="shared" si="10"/>
        <v>184.1765167978339</v>
      </c>
      <c r="F104" s="191">
        <f t="shared" si="7"/>
        <v>146.24590163934425</v>
      </c>
      <c r="H104" s="191">
        <f t="shared" si="11"/>
        <v>24.747945369262474</v>
      </c>
      <c r="J104" s="187" t="str">
        <f t="shared" si="12"/>
        <v xml:space="preserve"> </v>
      </c>
      <c r="K104" s="187" t="str">
        <f t="shared" si="13"/>
        <v xml:space="preserve"> </v>
      </c>
    </row>
    <row r="105" spans="1:11" x14ac:dyDescent="0.2">
      <c r="A105" s="190">
        <v>43406</v>
      </c>
      <c r="B105" s="187">
        <v>137</v>
      </c>
      <c r="C105" s="191">
        <f t="shared" si="8"/>
        <v>161.85714285714286</v>
      </c>
      <c r="D105" s="191">
        <f t="shared" si="9"/>
        <v>136.92141748169007</v>
      </c>
      <c r="E105" s="191">
        <f t="shared" si="10"/>
        <v>186.79286823259565</v>
      </c>
      <c r="F105" s="191">
        <f t="shared" si="7"/>
        <v>146.24590163934425</v>
      </c>
      <c r="H105" s="191">
        <f t="shared" si="11"/>
        <v>24.935725375452787</v>
      </c>
      <c r="J105" s="187" t="str">
        <f t="shared" si="12"/>
        <v xml:space="preserve"> </v>
      </c>
      <c r="K105" s="187" t="str">
        <f t="shared" si="13"/>
        <v xml:space="preserve"> </v>
      </c>
    </row>
    <row r="106" spans="1:11" x14ac:dyDescent="0.2">
      <c r="A106" s="190">
        <v>43407</v>
      </c>
      <c r="B106" s="187">
        <v>168</v>
      </c>
      <c r="C106" s="191">
        <f t="shared" si="8"/>
        <v>160.42857142857142</v>
      </c>
      <c r="D106" s="191">
        <f t="shared" si="9"/>
        <v>135.60313286245542</v>
      </c>
      <c r="E106" s="191">
        <f t="shared" si="10"/>
        <v>185.25400999468741</v>
      </c>
      <c r="F106" s="191">
        <f t="shared" si="7"/>
        <v>146.24590163934425</v>
      </c>
      <c r="H106" s="191">
        <f t="shared" si="11"/>
        <v>24.825438566116006</v>
      </c>
      <c r="J106" s="187" t="str">
        <f t="shared" si="12"/>
        <v xml:space="preserve"> </v>
      </c>
      <c r="K106" s="187" t="str">
        <f t="shared" si="13"/>
        <v xml:space="preserve"> </v>
      </c>
    </row>
    <row r="107" spans="1:11" x14ac:dyDescent="0.2">
      <c r="A107" s="190">
        <v>43408</v>
      </c>
      <c r="B107" s="187">
        <v>169</v>
      </c>
      <c r="C107" s="191">
        <f t="shared" si="8"/>
        <v>158.71428571428572</v>
      </c>
      <c r="D107" s="191">
        <f t="shared" si="9"/>
        <v>134.02184152583001</v>
      </c>
      <c r="E107" s="191">
        <f t="shared" si="10"/>
        <v>183.40672990274143</v>
      </c>
      <c r="F107" s="191">
        <f t="shared" si="7"/>
        <v>146.24590163934425</v>
      </c>
      <c r="H107" s="191">
        <f t="shared" si="11"/>
        <v>24.692444188455706</v>
      </c>
      <c r="J107" s="187" t="str">
        <f t="shared" si="12"/>
        <v xml:space="preserve"> </v>
      </c>
      <c r="K107" s="187" t="str">
        <f t="shared" si="13"/>
        <v xml:space="preserve"> </v>
      </c>
    </row>
    <row r="108" spans="1:11" x14ac:dyDescent="0.2">
      <c r="A108" s="190">
        <v>43409</v>
      </c>
      <c r="B108" s="187">
        <v>168</v>
      </c>
      <c r="C108" s="191">
        <f t="shared" si="8"/>
        <v>158</v>
      </c>
      <c r="D108" s="191">
        <f t="shared" si="9"/>
        <v>133.363182023646</v>
      </c>
      <c r="E108" s="191">
        <f t="shared" si="10"/>
        <v>182.636817976354</v>
      </c>
      <c r="F108" s="191">
        <f t="shared" si="7"/>
        <v>146.24590163934425</v>
      </c>
      <c r="H108" s="191">
        <f t="shared" si="11"/>
        <v>24.63681797635401</v>
      </c>
      <c r="J108" s="187" t="str">
        <f t="shared" si="12"/>
        <v xml:space="preserve"> </v>
      </c>
      <c r="K108" s="187" t="str">
        <f t="shared" si="13"/>
        <v xml:space="preserve"> </v>
      </c>
    </row>
    <row r="109" spans="1:11" x14ac:dyDescent="0.2">
      <c r="A109" s="190">
        <v>43410</v>
      </c>
      <c r="B109" s="187">
        <v>163</v>
      </c>
      <c r="C109" s="191">
        <f t="shared" si="8"/>
        <v>162.14285714285714</v>
      </c>
      <c r="D109" s="191">
        <f t="shared" si="9"/>
        <v>137.18513288762907</v>
      </c>
      <c r="E109" s="191">
        <f t="shared" si="10"/>
        <v>187.10058139808521</v>
      </c>
      <c r="F109" s="191">
        <f t="shared" si="7"/>
        <v>146.24590163934425</v>
      </c>
      <c r="H109" s="191">
        <f t="shared" si="11"/>
        <v>24.957724255228079</v>
      </c>
      <c r="J109" s="187" t="str">
        <f t="shared" si="12"/>
        <v xml:space="preserve"> </v>
      </c>
      <c r="K109" s="187" t="str">
        <f t="shared" si="13"/>
        <v xml:space="preserve"> </v>
      </c>
    </row>
    <row r="110" spans="1:11" x14ac:dyDescent="0.2">
      <c r="A110" s="190">
        <v>43411</v>
      </c>
      <c r="B110" s="187">
        <v>144</v>
      </c>
      <c r="C110" s="191">
        <f t="shared" si="8"/>
        <v>161.71428571428572</v>
      </c>
      <c r="D110" s="191">
        <f t="shared" si="9"/>
        <v>136.78956705990569</v>
      </c>
      <c r="E110" s="191">
        <f t="shared" si="10"/>
        <v>186.63900436866575</v>
      </c>
      <c r="F110" s="191">
        <f t="shared" si="7"/>
        <v>146.24590163934425</v>
      </c>
      <c r="H110" s="191">
        <f t="shared" si="11"/>
        <v>24.92471865438003</v>
      </c>
      <c r="J110" s="187" t="str">
        <f t="shared" si="12"/>
        <v xml:space="preserve"> </v>
      </c>
      <c r="K110" s="187" t="str">
        <f t="shared" si="13"/>
        <v xml:space="preserve"> </v>
      </c>
    </row>
    <row r="111" spans="1:11" x14ac:dyDescent="0.2">
      <c r="A111" s="190">
        <v>43412</v>
      </c>
      <c r="B111" s="187">
        <v>157</v>
      </c>
      <c r="C111" s="191">
        <f t="shared" si="8"/>
        <v>160</v>
      </c>
      <c r="D111" s="191">
        <f t="shared" si="9"/>
        <v>135.2077431442799</v>
      </c>
      <c r="E111" s="191">
        <f t="shared" si="10"/>
        <v>184.7922568557201</v>
      </c>
      <c r="F111" s="191">
        <f t="shared" si="7"/>
        <v>146.24590163934425</v>
      </c>
      <c r="H111" s="191">
        <f t="shared" si="11"/>
        <v>24.792256855720094</v>
      </c>
      <c r="J111" s="187" t="str">
        <f t="shared" si="12"/>
        <v xml:space="preserve"> </v>
      </c>
      <c r="K111" s="187" t="str">
        <f t="shared" si="13"/>
        <v xml:space="preserve"> </v>
      </c>
    </row>
    <row r="112" spans="1:11" x14ac:dyDescent="0.2">
      <c r="A112" s="190">
        <v>43413</v>
      </c>
      <c r="B112" s="187">
        <v>166</v>
      </c>
      <c r="C112" s="191">
        <f t="shared" si="8"/>
        <v>159.71428571428572</v>
      </c>
      <c r="D112" s="191">
        <f t="shared" si="9"/>
        <v>134.94417469313768</v>
      </c>
      <c r="E112" s="191">
        <f t="shared" si="10"/>
        <v>184.48439673543376</v>
      </c>
      <c r="F112" s="191">
        <f t="shared" si="7"/>
        <v>146.24590163934425</v>
      </c>
      <c r="H112" s="191">
        <f t="shared" si="11"/>
        <v>24.77011102114805</v>
      </c>
      <c r="J112" s="187" t="str">
        <f t="shared" si="12"/>
        <v xml:space="preserve"> </v>
      </c>
      <c r="K112" s="187" t="str">
        <f t="shared" si="13"/>
        <v xml:space="preserve"> </v>
      </c>
    </row>
    <row r="113" spans="1:11" x14ac:dyDescent="0.2">
      <c r="A113" s="190">
        <v>43414</v>
      </c>
      <c r="B113" s="187">
        <v>165</v>
      </c>
      <c r="C113" s="191">
        <f t="shared" si="8"/>
        <v>158.85714285714286</v>
      </c>
      <c r="D113" s="191">
        <f t="shared" si="9"/>
        <v>134.15358845701655</v>
      </c>
      <c r="E113" s="191">
        <f t="shared" si="10"/>
        <v>183.56069725726917</v>
      </c>
      <c r="F113" s="191">
        <f t="shared" si="7"/>
        <v>146.24590163934425</v>
      </c>
      <c r="H113" s="191">
        <f t="shared" si="11"/>
        <v>24.703554400126311</v>
      </c>
      <c r="J113" s="187" t="str">
        <f t="shared" si="12"/>
        <v xml:space="preserve"> </v>
      </c>
      <c r="K113" s="187" t="str">
        <f t="shared" si="13"/>
        <v xml:space="preserve"> </v>
      </c>
    </row>
    <row r="114" spans="1:11" x14ac:dyDescent="0.2">
      <c r="A114" s="190">
        <v>43415</v>
      </c>
      <c r="B114" s="187">
        <v>157</v>
      </c>
      <c r="C114" s="191">
        <f t="shared" si="8"/>
        <v>159</v>
      </c>
      <c r="D114" s="191">
        <f t="shared" si="9"/>
        <v>134.28534038267975</v>
      </c>
      <c r="E114" s="191">
        <f t="shared" si="10"/>
        <v>183.71465961732025</v>
      </c>
      <c r="F114" s="191">
        <f t="shared" si="7"/>
        <v>146.24590163934425</v>
      </c>
      <c r="H114" s="191">
        <f t="shared" si="11"/>
        <v>24.714659617320244</v>
      </c>
      <c r="J114" s="187" t="str">
        <f t="shared" si="12"/>
        <v xml:space="preserve"> </v>
      </c>
      <c r="K114" s="187" t="str">
        <f t="shared" si="13"/>
        <v xml:space="preserve"> </v>
      </c>
    </row>
    <row r="115" spans="1:11" x14ac:dyDescent="0.2">
      <c r="A115" s="190">
        <v>43416</v>
      </c>
      <c r="B115" s="187">
        <v>166</v>
      </c>
      <c r="C115" s="191">
        <f t="shared" si="8"/>
        <v>162.28571428571428</v>
      </c>
      <c r="D115" s="191">
        <f t="shared" si="9"/>
        <v>137.31699785895336</v>
      </c>
      <c r="E115" s="191">
        <f t="shared" si="10"/>
        <v>187.2544307124752</v>
      </c>
      <c r="F115" s="191">
        <f t="shared" si="7"/>
        <v>146.24590163934425</v>
      </c>
      <c r="H115" s="191">
        <f t="shared" si="11"/>
        <v>24.968716426760906</v>
      </c>
      <c r="J115" s="187" t="str">
        <f t="shared" si="12"/>
        <v xml:space="preserve"> </v>
      </c>
      <c r="K115" s="187" t="str">
        <f t="shared" si="13"/>
        <v xml:space="preserve"> </v>
      </c>
    </row>
    <row r="116" spans="1:11" x14ac:dyDescent="0.2">
      <c r="A116" s="190">
        <v>43417</v>
      </c>
      <c r="B116" s="187">
        <v>157</v>
      </c>
      <c r="C116" s="191">
        <f t="shared" si="8"/>
        <v>159.14285714285714</v>
      </c>
      <c r="D116" s="191">
        <f t="shared" si="9"/>
        <v>134.41709729609005</v>
      </c>
      <c r="E116" s="191">
        <f t="shared" si="10"/>
        <v>183.86861698962423</v>
      </c>
      <c r="F116" s="191">
        <f t="shared" si="7"/>
        <v>146.24590163934425</v>
      </c>
      <c r="H116" s="191">
        <f t="shared" si="11"/>
        <v>24.725759846767094</v>
      </c>
      <c r="J116" s="187" t="str">
        <f t="shared" si="12"/>
        <v xml:space="preserve"> </v>
      </c>
      <c r="K116" s="187" t="str">
        <f t="shared" si="13"/>
        <v xml:space="preserve"> </v>
      </c>
    </row>
    <row r="117" spans="1:11" x14ac:dyDescent="0.2">
      <c r="A117" s="190">
        <v>43418</v>
      </c>
      <c r="B117" s="187">
        <v>145</v>
      </c>
      <c r="C117" s="191">
        <f t="shared" si="8"/>
        <v>153.71428571428572</v>
      </c>
      <c r="D117" s="191">
        <f t="shared" si="9"/>
        <v>129.41389888608893</v>
      </c>
      <c r="E117" s="191">
        <f t="shared" si="10"/>
        <v>178.01467254248251</v>
      </c>
      <c r="F117" s="191">
        <f t="shared" si="7"/>
        <v>146.24590163934425</v>
      </c>
      <c r="H117" s="191">
        <f t="shared" si="11"/>
        <v>24.300386828196789</v>
      </c>
      <c r="J117" s="187" t="str">
        <f t="shared" si="12"/>
        <v xml:space="preserve"> </v>
      </c>
      <c r="K117" s="187" t="str">
        <f t="shared" si="13"/>
        <v xml:space="preserve"> </v>
      </c>
    </row>
    <row r="118" spans="1:11" x14ac:dyDescent="0.2">
      <c r="A118" s="190">
        <v>43419</v>
      </c>
      <c r="B118" s="187">
        <v>180</v>
      </c>
      <c r="C118" s="191">
        <f t="shared" si="8"/>
        <v>153.28571428571428</v>
      </c>
      <c r="D118" s="191">
        <f t="shared" si="9"/>
        <v>129.0192271068909</v>
      </c>
      <c r="E118" s="191">
        <f t="shared" si="10"/>
        <v>177.55220146453766</v>
      </c>
      <c r="F118" s="191">
        <f t="shared" si="7"/>
        <v>146.24590163934425</v>
      </c>
      <c r="H118" s="191">
        <f t="shared" si="11"/>
        <v>24.26648717882339</v>
      </c>
      <c r="J118" s="187" t="str">
        <f t="shared" si="12"/>
        <v xml:space="preserve"> </v>
      </c>
      <c r="K118" s="187">
        <f t="shared" si="13"/>
        <v>1</v>
      </c>
    </row>
    <row r="119" spans="1:11" x14ac:dyDescent="0.2">
      <c r="A119" s="190">
        <v>43420</v>
      </c>
      <c r="B119" s="187">
        <v>144</v>
      </c>
      <c r="C119" s="191">
        <f t="shared" si="8"/>
        <v>150.71428571428572</v>
      </c>
      <c r="D119" s="191">
        <f t="shared" si="9"/>
        <v>126.65219935420464</v>
      </c>
      <c r="E119" s="191">
        <f t="shared" si="10"/>
        <v>174.7763720743668</v>
      </c>
      <c r="F119" s="191">
        <f t="shared" si="7"/>
        <v>146.24590163934425</v>
      </c>
      <c r="H119" s="191">
        <f t="shared" si="11"/>
        <v>24.062086360081082</v>
      </c>
      <c r="J119" s="187" t="str">
        <f t="shared" si="12"/>
        <v xml:space="preserve"> </v>
      </c>
      <c r="K119" s="187" t="str">
        <f t="shared" si="13"/>
        <v xml:space="preserve"> </v>
      </c>
    </row>
    <row r="120" spans="1:11" x14ac:dyDescent="0.2">
      <c r="A120" s="190">
        <v>43421</v>
      </c>
      <c r="B120" s="187">
        <v>127</v>
      </c>
      <c r="C120" s="191">
        <f t="shared" si="8"/>
        <v>150.14285714285714</v>
      </c>
      <c r="D120" s="191">
        <f t="shared" si="9"/>
        <v>126.12642943180902</v>
      </c>
      <c r="E120" s="191">
        <f t="shared" si="10"/>
        <v>174.15928485390526</v>
      </c>
      <c r="F120" s="191">
        <f t="shared" si="7"/>
        <v>146.24590163934425</v>
      </c>
      <c r="H120" s="191">
        <f t="shared" si="11"/>
        <v>24.016427711048117</v>
      </c>
      <c r="J120" s="187" t="str">
        <f t="shared" si="12"/>
        <v xml:space="preserve"> </v>
      </c>
      <c r="K120" s="187" t="str">
        <f t="shared" si="13"/>
        <v xml:space="preserve"> </v>
      </c>
    </row>
    <row r="121" spans="1:11" x14ac:dyDescent="0.2">
      <c r="A121" s="190">
        <v>43422</v>
      </c>
      <c r="B121" s="187">
        <v>154</v>
      </c>
      <c r="C121" s="191">
        <f t="shared" si="8"/>
        <v>151</v>
      </c>
      <c r="D121" s="191">
        <f t="shared" si="9"/>
        <v>126.91511677420877</v>
      </c>
      <c r="E121" s="191">
        <f t="shared" si="10"/>
        <v>175.08488322579123</v>
      </c>
      <c r="F121" s="191">
        <f t="shared" si="7"/>
        <v>146.24590163934425</v>
      </c>
      <c r="H121" s="191">
        <f t="shared" si="11"/>
        <v>24.084883225791234</v>
      </c>
      <c r="J121" s="187" t="str">
        <f t="shared" si="12"/>
        <v xml:space="preserve"> </v>
      </c>
      <c r="K121" s="187" t="str">
        <f t="shared" si="13"/>
        <v xml:space="preserve"> </v>
      </c>
    </row>
    <row r="122" spans="1:11" x14ac:dyDescent="0.2">
      <c r="A122" s="190">
        <v>43423</v>
      </c>
      <c r="B122" s="187">
        <v>148</v>
      </c>
      <c r="C122" s="191">
        <f t="shared" si="8"/>
        <v>146.14285714285714</v>
      </c>
      <c r="D122" s="191">
        <f t="shared" si="9"/>
        <v>122.44850338505231</v>
      </c>
      <c r="E122" s="191">
        <f t="shared" si="10"/>
        <v>169.83721090066197</v>
      </c>
      <c r="F122" s="191">
        <f t="shared" si="7"/>
        <v>146.24590163934425</v>
      </c>
      <c r="H122" s="191">
        <f t="shared" si="11"/>
        <v>23.694353757804834</v>
      </c>
      <c r="J122" s="187" t="str">
        <f t="shared" si="12"/>
        <v xml:space="preserve"> </v>
      </c>
      <c r="K122" s="187" t="str">
        <f t="shared" si="13"/>
        <v xml:space="preserve"> </v>
      </c>
    </row>
    <row r="123" spans="1:11" x14ac:dyDescent="0.2">
      <c r="A123" s="190">
        <v>43424</v>
      </c>
      <c r="B123" s="187">
        <v>153</v>
      </c>
      <c r="C123" s="191">
        <f t="shared" si="8"/>
        <v>148.85714285714286</v>
      </c>
      <c r="D123" s="191">
        <f t="shared" si="9"/>
        <v>124.94376584761115</v>
      </c>
      <c r="E123" s="191">
        <f t="shared" si="10"/>
        <v>172.77051986667459</v>
      </c>
      <c r="F123" s="191">
        <f t="shared" si="7"/>
        <v>146.24590163934425</v>
      </c>
      <c r="H123" s="191">
        <f t="shared" si="11"/>
        <v>23.913377009531718</v>
      </c>
      <c r="J123" s="187" t="str">
        <f t="shared" si="12"/>
        <v xml:space="preserve"> </v>
      </c>
      <c r="K123" s="187" t="str">
        <f t="shared" si="13"/>
        <v xml:space="preserve"> </v>
      </c>
    </row>
    <row r="124" spans="1:11" x14ac:dyDescent="0.2">
      <c r="A124" s="190">
        <v>43425</v>
      </c>
      <c r="B124" s="187">
        <v>151</v>
      </c>
      <c r="C124" s="191">
        <f t="shared" si="8"/>
        <v>151.71428571428572</v>
      </c>
      <c r="D124" s="191">
        <f t="shared" si="9"/>
        <v>127.57250450410987</v>
      </c>
      <c r="E124" s="191">
        <f t="shared" si="10"/>
        <v>175.85606692446157</v>
      </c>
      <c r="F124" s="191">
        <f t="shared" si="7"/>
        <v>146.24590163934425</v>
      </c>
      <c r="H124" s="191">
        <f t="shared" si="11"/>
        <v>24.141781210175854</v>
      </c>
      <c r="J124" s="187" t="str">
        <f t="shared" si="12"/>
        <v xml:space="preserve"> </v>
      </c>
      <c r="K124" s="187" t="str">
        <f t="shared" si="13"/>
        <v xml:space="preserve"> </v>
      </c>
    </row>
    <row r="125" spans="1:11" x14ac:dyDescent="0.2">
      <c r="A125" s="190">
        <v>43426</v>
      </c>
      <c r="B125" s="187">
        <v>146</v>
      </c>
      <c r="C125" s="191">
        <f t="shared" si="8"/>
        <v>147.71428571428572</v>
      </c>
      <c r="D125" s="191">
        <f t="shared" si="9"/>
        <v>123.89288357251414</v>
      </c>
      <c r="E125" s="191">
        <f t="shared" si="10"/>
        <v>171.53568785605731</v>
      </c>
      <c r="F125" s="191">
        <f t="shared" si="7"/>
        <v>146.24590163934425</v>
      </c>
      <c r="H125" s="191">
        <f t="shared" si="11"/>
        <v>23.821402141771589</v>
      </c>
      <c r="J125" s="187" t="str">
        <f t="shared" si="12"/>
        <v xml:space="preserve"> </v>
      </c>
      <c r="K125" s="187" t="str">
        <f t="shared" si="13"/>
        <v xml:space="preserve"> </v>
      </c>
    </row>
    <row r="126" spans="1:11" x14ac:dyDescent="0.2">
      <c r="A126" s="190">
        <v>43427</v>
      </c>
      <c r="B126" s="187">
        <v>163</v>
      </c>
      <c r="C126" s="191">
        <f t="shared" si="8"/>
        <v>146.85714285714286</v>
      </c>
      <c r="D126" s="191">
        <f t="shared" si="9"/>
        <v>123.10495558944055</v>
      </c>
      <c r="E126" s="191">
        <f t="shared" si="10"/>
        <v>170.60933012484517</v>
      </c>
      <c r="F126" s="191">
        <f t="shared" si="7"/>
        <v>146.24590163934425</v>
      </c>
      <c r="H126" s="191">
        <f t="shared" si="11"/>
        <v>23.752187267702315</v>
      </c>
      <c r="J126" s="187" t="str">
        <f t="shared" si="12"/>
        <v xml:space="preserve"> </v>
      </c>
      <c r="K126" s="187" t="str">
        <f t="shared" si="13"/>
        <v xml:space="preserve"> </v>
      </c>
    </row>
    <row r="127" spans="1:11" x14ac:dyDescent="0.2">
      <c r="A127" s="190">
        <v>43428</v>
      </c>
      <c r="B127" s="187">
        <v>147</v>
      </c>
      <c r="C127" s="191">
        <f t="shared" si="8"/>
        <v>149</v>
      </c>
      <c r="D127" s="191">
        <f t="shared" si="9"/>
        <v>125.07515099316194</v>
      </c>
      <c r="E127" s="191">
        <f t="shared" si="10"/>
        <v>172.92484900683806</v>
      </c>
      <c r="F127" s="191">
        <f t="shared" si="7"/>
        <v>146.24590163934425</v>
      </c>
      <c r="H127" s="191">
        <f t="shared" si="11"/>
        <v>23.924849006838055</v>
      </c>
      <c r="J127" s="187" t="str">
        <f t="shared" si="12"/>
        <v xml:space="preserve"> </v>
      </c>
      <c r="K127" s="187" t="str">
        <f t="shared" si="13"/>
        <v xml:space="preserve"> </v>
      </c>
    </row>
    <row r="128" spans="1:11" x14ac:dyDescent="0.2">
      <c r="A128" s="190">
        <v>43429</v>
      </c>
      <c r="B128" s="187">
        <v>126</v>
      </c>
      <c r="C128" s="191">
        <f t="shared" si="8"/>
        <v>149.85714285714286</v>
      </c>
      <c r="D128" s="191">
        <f t="shared" si="9"/>
        <v>125.86357705295276</v>
      </c>
      <c r="E128" s="191">
        <f t="shared" si="10"/>
        <v>173.85070866133296</v>
      </c>
      <c r="F128" s="191">
        <f t="shared" si="7"/>
        <v>146.24590163934425</v>
      </c>
      <c r="H128" s="191">
        <f t="shared" si="11"/>
        <v>23.993565804190091</v>
      </c>
      <c r="J128" s="187" t="str">
        <f t="shared" si="12"/>
        <v xml:space="preserve"> </v>
      </c>
      <c r="K128" s="187" t="str">
        <f t="shared" si="13"/>
        <v xml:space="preserve"> </v>
      </c>
    </row>
    <row r="129" spans="1:11" x14ac:dyDescent="0.2">
      <c r="A129" s="190">
        <v>43430</v>
      </c>
      <c r="B129" s="187">
        <v>142</v>
      </c>
      <c r="C129" s="191">
        <f t="shared" si="8"/>
        <v>154.71428571428572</v>
      </c>
      <c r="D129" s="191">
        <f t="shared" si="9"/>
        <v>130.33498301712066</v>
      </c>
      <c r="E129" s="191">
        <f t="shared" si="10"/>
        <v>179.09358841145078</v>
      </c>
      <c r="F129" s="191">
        <f t="shared" si="7"/>
        <v>146.24590163934425</v>
      </c>
      <c r="H129" s="191">
        <f t="shared" si="11"/>
        <v>24.37930269716507</v>
      </c>
      <c r="J129" s="187" t="str">
        <f t="shared" si="12"/>
        <v xml:space="preserve"> </v>
      </c>
      <c r="K129" s="187" t="str">
        <f t="shared" si="13"/>
        <v xml:space="preserve"> </v>
      </c>
    </row>
    <row r="130" spans="1:11" x14ac:dyDescent="0.2">
      <c r="A130" s="190">
        <v>43431</v>
      </c>
      <c r="B130" s="187">
        <v>168</v>
      </c>
      <c r="C130" s="191">
        <f t="shared" si="8"/>
        <v>156.57142857142858</v>
      </c>
      <c r="D130" s="191">
        <f t="shared" si="9"/>
        <v>132.04624151811541</v>
      </c>
      <c r="E130" s="191">
        <f t="shared" si="10"/>
        <v>181.09661562474176</v>
      </c>
      <c r="F130" s="191">
        <f t="shared" si="7"/>
        <v>146.24590163934425</v>
      </c>
      <c r="H130" s="191">
        <f t="shared" si="11"/>
        <v>24.525187053313172</v>
      </c>
      <c r="J130" s="187" t="str">
        <f t="shared" si="12"/>
        <v xml:space="preserve"> </v>
      </c>
      <c r="K130" s="187" t="str">
        <f t="shared" si="13"/>
        <v xml:space="preserve"> </v>
      </c>
    </row>
    <row r="131" spans="1:11" x14ac:dyDescent="0.2">
      <c r="A131" s="190">
        <v>43432</v>
      </c>
      <c r="B131" s="187">
        <v>157</v>
      </c>
      <c r="C131" s="191">
        <f t="shared" si="8"/>
        <v>156.42857142857142</v>
      </c>
      <c r="D131" s="191">
        <f t="shared" si="9"/>
        <v>131.91457542628734</v>
      </c>
      <c r="E131" s="191">
        <f t="shared" si="10"/>
        <v>180.94256743085549</v>
      </c>
      <c r="F131" s="191">
        <f t="shared" si="7"/>
        <v>146.24590163934425</v>
      </c>
      <c r="H131" s="191">
        <f t="shared" si="11"/>
        <v>24.513996002284081</v>
      </c>
      <c r="J131" s="187" t="str">
        <f t="shared" si="12"/>
        <v xml:space="preserve"> </v>
      </c>
      <c r="K131" s="187" t="str">
        <f t="shared" si="13"/>
        <v xml:space="preserve"> </v>
      </c>
    </row>
    <row r="132" spans="1:11" x14ac:dyDescent="0.2">
      <c r="A132" s="190">
        <v>43433</v>
      </c>
      <c r="B132" s="187">
        <v>180</v>
      </c>
      <c r="C132" s="191">
        <f t="shared" si="8"/>
        <v>163.85714285714286</v>
      </c>
      <c r="D132" s="191">
        <f t="shared" si="9"/>
        <v>138.76783039147335</v>
      </c>
      <c r="E132" s="191">
        <f t="shared" si="10"/>
        <v>188.94645532281237</v>
      </c>
      <c r="F132" s="191">
        <f t="shared" si="7"/>
        <v>146.24590163934425</v>
      </c>
      <c r="H132" s="191">
        <f t="shared" si="11"/>
        <v>25.089312465669522</v>
      </c>
      <c r="J132" s="187" t="str">
        <f t="shared" si="12"/>
        <v xml:space="preserve"> </v>
      </c>
      <c r="K132" s="187" t="str">
        <f t="shared" si="13"/>
        <v xml:space="preserve"> </v>
      </c>
    </row>
    <row r="133" spans="1:11" x14ac:dyDescent="0.2">
      <c r="A133" s="190">
        <v>43434</v>
      </c>
      <c r="B133" s="187">
        <v>176</v>
      </c>
      <c r="C133" s="191">
        <f t="shared" si="8"/>
        <v>166.57142857142858</v>
      </c>
      <c r="D133" s="191">
        <f t="shared" si="9"/>
        <v>141.27516797821045</v>
      </c>
      <c r="E133" s="191">
        <f t="shared" si="10"/>
        <v>191.86768916464672</v>
      </c>
      <c r="F133" s="191">
        <f t="shared" si="7"/>
        <v>146.24590163934425</v>
      </c>
      <c r="H133" s="191">
        <f t="shared" si="11"/>
        <v>25.296260593218122</v>
      </c>
      <c r="J133" s="187" t="str">
        <f t="shared" si="12"/>
        <v xml:space="preserve"> </v>
      </c>
      <c r="K133" s="187" t="str">
        <f t="shared" si="13"/>
        <v xml:space="preserve"> </v>
      </c>
    </row>
    <row r="134" spans="1:11" x14ac:dyDescent="0.2">
      <c r="A134" s="190">
        <v>43435</v>
      </c>
      <c r="B134" s="187">
        <v>146</v>
      </c>
      <c r="C134" s="191">
        <f t="shared" si="8"/>
        <v>162.57142857142858</v>
      </c>
      <c r="D134" s="191">
        <f t="shared" si="9"/>
        <v>137.58074230634173</v>
      </c>
      <c r="E134" s="191">
        <f t="shared" si="10"/>
        <v>187.56211483651543</v>
      </c>
      <c r="F134" s="191">
        <f>AVERAGE(B$134:B$254)</f>
        <v>168.91735537190084</v>
      </c>
      <c r="H134" s="191">
        <f t="shared" si="11"/>
        <v>24.99068626508684</v>
      </c>
      <c r="J134" s="187" t="str">
        <f t="shared" si="12"/>
        <v xml:space="preserve"> </v>
      </c>
      <c r="K134" s="187" t="str">
        <f t="shared" si="13"/>
        <v xml:space="preserve"> </v>
      </c>
    </row>
    <row r="135" spans="1:11" x14ac:dyDescent="0.2">
      <c r="A135" s="190">
        <v>43436</v>
      </c>
      <c r="B135" s="187">
        <v>178</v>
      </c>
      <c r="C135" s="191">
        <f t="shared" si="8"/>
        <v>162.57142857142858</v>
      </c>
      <c r="D135" s="191">
        <f t="shared" si="9"/>
        <v>137.58074230634173</v>
      </c>
      <c r="E135" s="191">
        <f t="shared" si="10"/>
        <v>187.56211483651543</v>
      </c>
      <c r="F135" s="191">
        <f t="shared" ref="F135:F198" si="14">AVERAGE(B$134:B$254)</f>
        <v>168.91735537190084</v>
      </c>
      <c r="H135" s="191">
        <f t="shared" si="11"/>
        <v>24.99068626508684</v>
      </c>
      <c r="J135" s="187" t="str">
        <f t="shared" si="12"/>
        <v xml:space="preserve"> </v>
      </c>
      <c r="K135" s="187" t="str">
        <f t="shared" si="13"/>
        <v xml:space="preserve"> </v>
      </c>
    </row>
    <row r="136" spans="1:11" x14ac:dyDescent="0.2">
      <c r="A136" s="190">
        <v>43437</v>
      </c>
      <c r="B136" s="187">
        <v>161</v>
      </c>
      <c r="C136" s="191">
        <f t="shared" si="8"/>
        <v>158</v>
      </c>
      <c r="D136" s="191">
        <f t="shared" si="9"/>
        <v>133.363182023646</v>
      </c>
      <c r="E136" s="191">
        <f t="shared" si="10"/>
        <v>182.636817976354</v>
      </c>
      <c r="F136" s="191">
        <f t="shared" si="14"/>
        <v>168.91735537190084</v>
      </c>
      <c r="H136" s="191">
        <f t="shared" si="11"/>
        <v>24.63681797635401</v>
      </c>
      <c r="J136" s="187" t="str">
        <f t="shared" si="12"/>
        <v xml:space="preserve"> </v>
      </c>
      <c r="K136" s="187" t="str">
        <f t="shared" si="13"/>
        <v xml:space="preserve"> </v>
      </c>
    </row>
    <row r="137" spans="1:11" x14ac:dyDescent="0.2">
      <c r="A137" s="190">
        <v>43438</v>
      </c>
      <c r="B137" s="187">
        <v>140</v>
      </c>
      <c r="C137" s="191">
        <f t="shared" si="8"/>
        <v>158.14285714285714</v>
      </c>
      <c r="D137" s="191">
        <f t="shared" si="9"/>
        <v>133.49490388097351</v>
      </c>
      <c r="E137" s="191">
        <f t="shared" si="10"/>
        <v>182.79081040474077</v>
      </c>
      <c r="F137" s="191">
        <f t="shared" si="14"/>
        <v>168.91735537190084</v>
      </c>
      <c r="H137" s="191">
        <f t="shared" si="11"/>
        <v>24.647953261883632</v>
      </c>
      <c r="J137" s="187" t="str">
        <f t="shared" si="12"/>
        <v xml:space="preserve"> </v>
      </c>
      <c r="K137" s="187" t="str">
        <f t="shared" si="13"/>
        <v xml:space="preserve"> </v>
      </c>
    </row>
    <row r="138" spans="1:11" x14ac:dyDescent="0.2">
      <c r="A138" s="190">
        <v>43439</v>
      </c>
      <c r="B138" s="187">
        <v>157</v>
      </c>
      <c r="C138" s="191">
        <f t="shared" si="8"/>
        <v>162.42857142857142</v>
      </c>
      <c r="D138" s="191">
        <f t="shared" si="9"/>
        <v>137.44886766731756</v>
      </c>
      <c r="E138" s="191">
        <f t="shared" si="10"/>
        <v>187.40827518982528</v>
      </c>
      <c r="F138" s="191">
        <f t="shared" si="14"/>
        <v>168.91735537190084</v>
      </c>
      <c r="H138" s="191">
        <f t="shared" si="11"/>
        <v>24.979703761253855</v>
      </c>
      <c r="J138" s="187" t="str">
        <f t="shared" si="12"/>
        <v xml:space="preserve"> </v>
      </c>
      <c r="K138" s="187" t="str">
        <f t="shared" si="13"/>
        <v xml:space="preserve"> </v>
      </c>
    </row>
    <row r="139" spans="1:11" x14ac:dyDescent="0.2">
      <c r="A139" s="190">
        <v>43440</v>
      </c>
      <c r="B139" s="187">
        <v>148</v>
      </c>
      <c r="C139" s="191">
        <f t="shared" si="8"/>
        <v>161</v>
      </c>
      <c r="D139" s="191">
        <f t="shared" si="9"/>
        <v>136.13038802071895</v>
      </c>
      <c r="E139" s="191">
        <f t="shared" si="10"/>
        <v>185.86961197928105</v>
      </c>
      <c r="F139" s="191">
        <f t="shared" si="14"/>
        <v>168.91735537190084</v>
      </c>
      <c r="H139" s="191">
        <f t="shared" si="11"/>
        <v>24.869611979281061</v>
      </c>
      <c r="J139" s="187" t="str">
        <f t="shared" si="12"/>
        <v xml:space="preserve"> </v>
      </c>
      <c r="K139" s="187" t="str">
        <f t="shared" si="13"/>
        <v xml:space="preserve"> </v>
      </c>
    </row>
    <row r="140" spans="1:11" x14ac:dyDescent="0.2">
      <c r="A140" s="190">
        <v>43441</v>
      </c>
      <c r="B140" s="187">
        <v>177</v>
      </c>
      <c r="C140" s="191">
        <f t="shared" si="8"/>
        <v>162.42857142857142</v>
      </c>
      <c r="D140" s="191">
        <f t="shared" si="9"/>
        <v>137.44886766731756</v>
      </c>
      <c r="E140" s="191">
        <f t="shared" si="10"/>
        <v>187.40827518982528</v>
      </c>
      <c r="F140" s="191">
        <f t="shared" si="14"/>
        <v>168.91735537190084</v>
      </c>
      <c r="H140" s="191">
        <f t="shared" si="11"/>
        <v>24.979703761253855</v>
      </c>
      <c r="J140" s="187" t="str">
        <f t="shared" si="12"/>
        <v xml:space="preserve"> </v>
      </c>
      <c r="K140" s="187" t="str">
        <f t="shared" si="13"/>
        <v xml:space="preserve"> </v>
      </c>
    </row>
    <row r="141" spans="1:11" x14ac:dyDescent="0.2">
      <c r="A141" s="190">
        <v>43442</v>
      </c>
      <c r="B141" s="187">
        <v>176</v>
      </c>
      <c r="C141" s="191">
        <f t="shared" si="8"/>
        <v>166.85714285714286</v>
      </c>
      <c r="D141" s="191">
        <f t="shared" si="9"/>
        <v>141.53919665291846</v>
      </c>
      <c r="E141" s="191">
        <f t="shared" si="10"/>
        <v>192.17508906136726</v>
      </c>
      <c r="F141" s="191">
        <f t="shared" si="14"/>
        <v>168.91735537190084</v>
      </c>
      <c r="H141" s="191">
        <f t="shared" si="11"/>
        <v>25.317946204224388</v>
      </c>
      <c r="J141" s="187" t="str">
        <f t="shared" si="12"/>
        <v xml:space="preserve"> </v>
      </c>
      <c r="K141" s="187" t="str">
        <f t="shared" si="13"/>
        <v xml:space="preserve"> </v>
      </c>
    </row>
    <row r="142" spans="1:11" x14ac:dyDescent="0.2">
      <c r="A142" s="190">
        <v>43443</v>
      </c>
      <c r="B142" s="187">
        <v>168</v>
      </c>
      <c r="C142" s="191">
        <f t="shared" si="8"/>
        <v>166.57142857142858</v>
      </c>
      <c r="D142" s="191">
        <f t="shared" si="9"/>
        <v>141.27516797821045</v>
      </c>
      <c r="E142" s="191">
        <f t="shared" si="10"/>
        <v>191.86768916464672</v>
      </c>
      <c r="F142" s="191">
        <f t="shared" si="14"/>
        <v>168.91735537190084</v>
      </c>
      <c r="H142" s="191">
        <f t="shared" si="11"/>
        <v>25.296260593218122</v>
      </c>
      <c r="J142" s="187" t="str">
        <f t="shared" si="12"/>
        <v xml:space="preserve"> </v>
      </c>
      <c r="K142" s="187" t="str">
        <f t="shared" si="13"/>
        <v xml:space="preserve"> </v>
      </c>
    </row>
    <row r="143" spans="1:11" x14ac:dyDescent="0.2">
      <c r="A143" s="190">
        <v>43444</v>
      </c>
      <c r="B143" s="187">
        <v>171</v>
      </c>
      <c r="C143" s="191">
        <f t="shared" si="8"/>
        <v>168.85714285714286</v>
      </c>
      <c r="D143" s="191">
        <f t="shared" si="9"/>
        <v>143.38791436470518</v>
      </c>
      <c r="E143" s="191">
        <f t="shared" si="10"/>
        <v>194.32637134958054</v>
      </c>
      <c r="F143" s="191">
        <f t="shared" si="14"/>
        <v>168.91735537190084</v>
      </c>
      <c r="H143" s="191">
        <f t="shared" si="11"/>
        <v>25.469228492437693</v>
      </c>
      <c r="J143" s="187" t="str">
        <f t="shared" si="12"/>
        <v xml:space="preserve"> </v>
      </c>
      <c r="K143" s="187" t="str">
        <f t="shared" si="13"/>
        <v xml:space="preserve"> </v>
      </c>
    </row>
    <row r="144" spans="1:11" x14ac:dyDescent="0.2">
      <c r="A144" s="190">
        <v>43445</v>
      </c>
      <c r="B144" s="187">
        <v>171</v>
      </c>
      <c r="C144" s="191">
        <f t="shared" ref="C144:C207" si="15">AVERAGE(B141:B147)</f>
        <v>168.42857142857142</v>
      </c>
      <c r="D144" s="191">
        <f t="shared" ref="D144:D207" si="16">C144-H144</f>
        <v>142.99168482663052</v>
      </c>
      <c r="E144" s="191">
        <f t="shared" ref="E144:E207" si="17">C144+H144</f>
        <v>193.86545803051231</v>
      </c>
      <c r="F144" s="191">
        <f t="shared" si="14"/>
        <v>168.91735537190084</v>
      </c>
      <c r="H144" s="191">
        <f t="shared" ref="H144:H207" si="18">1.96*SQRT(C144)</f>
        <v>25.436886601940891</v>
      </c>
      <c r="J144" s="187" t="str">
        <f t="shared" ref="J144:J207" si="19">IF(B144&lt;D144,1," ")</f>
        <v xml:space="preserve"> </v>
      </c>
      <c r="K144" s="187" t="str">
        <f t="shared" ref="K144:K207" si="20">IF(B144&gt;E144,1," ")</f>
        <v xml:space="preserve"> </v>
      </c>
    </row>
    <row r="145" spans="1:11" x14ac:dyDescent="0.2">
      <c r="A145" s="190">
        <v>43446</v>
      </c>
      <c r="B145" s="187">
        <v>155</v>
      </c>
      <c r="C145" s="191">
        <f t="shared" si="15"/>
        <v>165.14285714285714</v>
      </c>
      <c r="D145" s="191">
        <f t="shared" si="16"/>
        <v>139.95530466152223</v>
      </c>
      <c r="E145" s="191">
        <f t="shared" si="17"/>
        <v>190.33040962419204</v>
      </c>
      <c r="F145" s="191">
        <f t="shared" si="14"/>
        <v>168.91735537190084</v>
      </c>
      <c r="H145" s="191">
        <f t="shared" si="18"/>
        <v>25.187552481334901</v>
      </c>
      <c r="J145" s="187" t="str">
        <f t="shared" si="19"/>
        <v xml:space="preserve"> </v>
      </c>
      <c r="K145" s="187" t="str">
        <f t="shared" si="20"/>
        <v xml:space="preserve"> </v>
      </c>
    </row>
    <row r="146" spans="1:11" x14ac:dyDescent="0.2">
      <c r="A146" s="190">
        <v>43447</v>
      </c>
      <c r="B146" s="187">
        <v>164</v>
      </c>
      <c r="C146" s="191">
        <f t="shared" si="15"/>
        <v>166.85714285714286</v>
      </c>
      <c r="D146" s="191">
        <f t="shared" si="16"/>
        <v>141.53919665291846</v>
      </c>
      <c r="E146" s="191">
        <f t="shared" si="17"/>
        <v>192.17508906136726</v>
      </c>
      <c r="F146" s="191">
        <f t="shared" si="14"/>
        <v>168.91735537190084</v>
      </c>
      <c r="H146" s="191">
        <f t="shared" si="18"/>
        <v>25.317946204224388</v>
      </c>
      <c r="J146" s="187" t="str">
        <f t="shared" si="19"/>
        <v xml:space="preserve"> </v>
      </c>
      <c r="K146" s="187" t="str">
        <f t="shared" si="20"/>
        <v xml:space="preserve"> </v>
      </c>
    </row>
    <row r="147" spans="1:11" x14ac:dyDescent="0.2">
      <c r="A147" s="190">
        <v>43448</v>
      </c>
      <c r="B147" s="187">
        <v>174</v>
      </c>
      <c r="C147" s="191">
        <f t="shared" si="15"/>
        <v>167.71428571428572</v>
      </c>
      <c r="D147" s="191">
        <f t="shared" si="16"/>
        <v>142.33139383806326</v>
      </c>
      <c r="E147" s="191">
        <f t="shared" si="17"/>
        <v>193.09717759050818</v>
      </c>
      <c r="F147" s="191">
        <f t="shared" si="14"/>
        <v>168.91735537190084</v>
      </c>
      <c r="H147" s="191">
        <f t="shared" si="18"/>
        <v>25.382891876222459</v>
      </c>
      <c r="J147" s="187" t="str">
        <f t="shared" si="19"/>
        <v xml:space="preserve"> </v>
      </c>
      <c r="K147" s="187" t="str">
        <f t="shared" si="20"/>
        <v xml:space="preserve"> </v>
      </c>
    </row>
    <row r="148" spans="1:11" x14ac:dyDescent="0.2">
      <c r="A148" s="190">
        <v>43449</v>
      </c>
      <c r="B148" s="187">
        <v>153</v>
      </c>
      <c r="C148" s="191">
        <f t="shared" si="15"/>
        <v>166.28571428571428</v>
      </c>
      <c r="D148" s="191">
        <f t="shared" si="16"/>
        <v>141.01115790978554</v>
      </c>
      <c r="E148" s="191">
        <f t="shared" si="17"/>
        <v>191.56027066164302</v>
      </c>
      <c r="F148" s="191">
        <f t="shared" si="14"/>
        <v>168.91735537190084</v>
      </c>
      <c r="H148" s="191">
        <f t="shared" si="18"/>
        <v>25.274556375928739</v>
      </c>
      <c r="J148" s="187" t="str">
        <f t="shared" si="19"/>
        <v xml:space="preserve"> </v>
      </c>
      <c r="K148" s="187" t="str">
        <f t="shared" si="20"/>
        <v xml:space="preserve"> </v>
      </c>
    </row>
    <row r="149" spans="1:11" x14ac:dyDescent="0.2">
      <c r="A149" s="190">
        <v>43450</v>
      </c>
      <c r="B149" s="187">
        <v>180</v>
      </c>
      <c r="C149" s="191">
        <f t="shared" si="15"/>
        <v>168.14285714285714</v>
      </c>
      <c r="D149" s="191">
        <f t="shared" si="16"/>
        <v>142.72755466580603</v>
      </c>
      <c r="E149" s="191">
        <f t="shared" si="17"/>
        <v>193.55815961990825</v>
      </c>
      <c r="F149" s="191">
        <f t="shared" si="14"/>
        <v>168.91735537190084</v>
      </c>
      <c r="H149" s="191">
        <f t="shared" si="18"/>
        <v>25.415302477051107</v>
      </c>
      <c r="J149" s="187" t="str">
        <f t="shared" si="19"/>
        <v xml:space="preserve"> </v>
      </c>
      <c r="K149" s="187" t="str">
        <f t="shared" si="20"/>
        <v xml:space="preserve"> </v>
      </c>
    </row>
    <row r="150" spans="1:11" x14ac:dyDescent="0.2">
      <c r="A150" s="190">
        <v>43451</v>
      </c>
      <c r="B150" s="187">
        <v>177</v>
      </c>
      <c r="C150" s="191">
        <f t="shared" si="15"/>
        <v>170.71428571428572</v>
      </c>
      <c r="D150" s="191">
        <f t="shared" si="16"/>
        <v>145.1053810129909</v>
      </c>
      <c r="E150" s="191">
        <f t="shared" si="17"/>
        <v>196.32319041558054</v>
      </c>
      <c r="F150" s="191">
        <f t="shared" si="14"/>
        <v>168.91735537190084</v>
      </c>
      <c r="H150" s="191">
        <f t="shared" si="18"/>
        <v>25.608904701294822</v>
      </c>
      <c r="J150" s="187" t="str">
        <f t="shared" si="19"/>
        <v xml:space="preserve"> </v>
      </c>
      <c r="K150" s="187" t="str">
        <f t="shared" si="20"/>
        <v xml:space="preserve"> </v>
      </c>
    </row>
    <row r="151" spans="1:11" x14ac:dyDescent="0.2">
      <c r="A151" s="190">
        <v>43452</v>
      </c>
      <c r="B151" s="187">
        <v>161</v>
      </c>
      <c r="C151" s="191">
        <f t="shared" si="15"/>
        <v>169.85714285714286</v>
      </c>
      <c r="D151" s="191">
        <f t="shared" si="16"/>
        <v>144.31260919532002</v>
      </c>
      <c r="E151" s="191">
        <f t="shared" si="17"/>
        <v>195.4016765189657</v>
      </c>
      <c r="F151" s="191">
        <f t="shared" si="14"/>
        <v>168.91735537190084</v>
      </c>
      <c r="H151" s="191">
        <f t="shared" si="18"/>
        <v>25.544533661822836</v>
      </c>
      <c r="J151" s="187" t="str">
        <f t="shared" si="19"/>
        <v xml:space="preserve"> </v>
      </c>
      <c r="K151" s="187" t="str">
        <f t="shared" si="20"/>
        <v xml:space="preserve"> </v>
      </c>
    </row>
    <row r="152" spans="1:11" x14ac:dyDescent="0.2">
      <c r="A152" s="190">
        <v>43453</v>
      </c>
      <c r="B152" s="187">
        <v>168</v>
      </c>
      <c r="C152" s="191">
        <f t="shared" si="15"/>
        <v>173.57142857142858</v>
      </c>
      <c r="D152" s="191">
        <f t="shared" si="16"/>
        <v>147.74911264121039</v>
      </c>
      <c r="E152" s="191">
        <f t="shared" si="17"/>
        <v>199.39374450164678</v>
      </c>
      <c r="F152" s="191">
        <f t="shared" si="14"/>
        <v>168.91735537190084</v>
      </c>
      <c r="H152" s="191">
        <f t="shared" si="18"/>
        <v>25.822315930218188</v>
      </c>
      <c r="J152" s="187" t="str">
        <f t="shared" si="19"/>
        <v xml:space="preserve"> </v>
      </c>
      <c r="K152" s="187" t="str">
        <f t="shared" si="20"/>
        <v xml:space="preserve"> </v>
      </c>
    </row>
    <row r="153" spans="1:11" x14ac:dyDescent="0.2">
      <c r="A153" s="190">
        <v>43454</v>
      </c>
      <c r="B153" s="187">
        <v>182</v>
      </c>
      <c r="C153" s="191">
        <f t="shared" si="15"/>
        <v>171.71428571428572</v>
      </c>
      <c r="D153" s="191">
        <f t="shared" si="16"/>
        <v>146.030485372436</v>
      </c>
      <c r="E153" s="191">
        <f t="shared" si="17"/>
        <v>197.39808605613544</v>
      </c>
      <c r="F153" s="191">
        <f t="shared" si="14"/>
        <v>168.91735537190084</v>
      </c>
      <c r="H153" s="191">
        <f t="shared" si="18"/>
        <v>25.683800341849722</v>
      </c>
      <c r="J153" s="187" t="str">
        <f t="shared" si="19"/>
        <v xml:space="preserve"> </v>
      </c>
      <c r="K153" s="187" t="str">
        <f t="shared" si="20"/>
        <v xml:space="preserve"> </v>
      </c>
    </row>
    <row r="154" spans="1:11" x14ac:dyDescent="0.2">
      <c r="A154" s="190">
        <v>43455</v>
      </c>
      <c r="B154" s="187">
        <v>168</v>
      </c>
      <c r="C154" s="191">
        <f t="shared" si="15"/>
        <v>171.28571428571428</v>
      </c>
      <c r="D154" s="191">
        <f t="shared" si="16"/>
        <v>145.63398529915276</v>
      </c>
      <c r="E154" s="191">
        <f t="shared" si="17"/>
        <v>196.9374432722758</v>
      </c>
      <c r="F154" s="191">
        <f t="shared" si="14"/>
        <v>168.91735537190084</v>
      </c>
      <c r="H154" s="191">
        <f t="shared" si="18"/>
        <v>25.651728986561508</v>
      </c>
      <c r="J154" s="187" t="str">
        <f t="shared" si="19"/>
        <v xml:space="preserve"> </v>
      </c>
      <c r="K154" s="187" t="str">
        <f t="shared" si="20"/>
        <v xml:space="preserve"> </v>
      </c>
    </row>
    <row r="155" spans="1:11" x14ac:dyDescent="0.2">
      <c r="A155" s="190">
        <v>43456</v>
      </c>
      <c r="B155" s="187">
        <v>179</v>
      </c>
      <c r="C155" s="191">
        <f t="shared" si="15"/>
        <v>174.14285714285714</v>
      </c>
      <c r="D155" s="191">
        <f t="shared" si="16"/>
        <v>148.27807026958095</v>
      </c>
      <c r="E155" s="191">
        <f t="shared" si="17"/>
        <v>200.00764401613333</v>
      </c>
      <c r="F155" s="191">
        <f t="shared" si="14"/>
        <v>168.91735537190084</v>
      </c>
      <c r="H155" s="191">
        <f t="shared" si="18"/>
        <v>25.864786873276181</v>
      </c>
      <c r="J155" s="187" t="str">
        <f t="shared" si="19"/>
        <v xml:space="preserve"> </v>
      </c>
      <c r="K155" s="187" t="str">
        <f t="shared" si="20"/>
        <v xml:space="preserve"> </v>
      </c>
    </row>
    <row r="156" spans="1:11" x14ac:dyDescent="0.2">
      <c r="A156" s="190">
        <v>43457</v>
      </c>
      <c r="B156" s="187">
        <v>167</v>
      </c>
      <c r="C156" s="191">
        <f t="shared" si="15"/>
        <v>178.14285714285714</v>
      </c>
      <c r="D156" s="191">
        <f t="shared" si="16"/>
        <v>151.98270423810521</v>
      </c>
      <c r="E156" s="191">
        <f t="shared" si="17"/>
        <v>204.30301004760906</v>
      </c>
      <c r="F156" s="191">
        <f t="shared" si="14"/>
        <v>168.91735537190084</v>
      </c>
      <c r="H156" s="191">
        <f t="shared" si="18"/>
        <v>26.160152904751914</v>
      </c>
      <c r="J156" s="187" t="str">
        <f t="shared" si="19"/>
        <v xml:space="preserve"> </v>
      </c>
      <c r="K156" s="187" t="str">
        <f t="shared" si="20"/>
        <v xml:space="preserve"> </v>
      </c>
    </row>
    <row r="157" spans="1:11" x14ac:dyDescent="0.2">
      <c r="A157" s="190">
        <v>43458</v>
      </c>
      <c r="B157" s="187">
        <v>174</v>
      </c>
      <c r="C157" s="191">
        <f t="shared" si="15"/>
        <v>178.57142857142858</v>
      </c>
      <c r="D157" s="191">
        <f t="shared" si="16"/>
        <v>152.37982686401099</v>
      </c>
      <c r="E157" s="191">
        <f t="shared" si="17"/>
        <v>204.76303027884617</v>
      </c>
      <c r="F157" s="191">
        <f t="shared" si="14"/>
        <v>168.91735537190084</v>
      </c>
      <c r="H157" s="191">
        <f t="shared" si="18"/>
        <v>26.191601707417593</v>
      </c>
      <c r="J157" s="187" t="str">
        <f t="shared" si="19"/>
        <v xml:space="preserve"> </v>
      </c>
      <c r="K157" s="187" t="str">
        <f t="shared" si="20"/>
        <v xml:space="preserve"> </v>
      </c>
    </row>
    <row r="158" spans="1:11" x14ac:dyDescent="0.2">
      <c r="A158" s="190">
        <v>43459</v>
      </c>
      <c r="B158" s="187">
        <v>181</v>
      </c>
      <c r="C158" s="191">
        <f t="shared" si="15"/>
        <v>184</v>
      </c>
      <c r="D158" s="191">
        <f t="shared" si="16"/>
        <v>157.41326646614894</v>
      </c>
      <c r="E158" s="191">
        <f t="shared" si="17"/>
        <v>210.58673353385106</v>
      </c>
      <c r="F158" s="191">
        <f t="shared" si="14"/>
        <v>168.91735537190084</v>
      </c>
      <c r="H158" s="191">
        <f t="shared" si="18"/>
        <v>26.586733533851049</v>
      </c>
      <c r="J158" s="187" t="str">
        <f t="shared" si="19"/>
        <v xml:space="preserve"> </v>
      </c>
      <c r="K158" s="187" t="str">
        <f t="shared" si="20"/>
        <v xml:space="preserve"> </v>
      </c>
    </row>
    <row r="159" spans="1:11" x14ac:dyDescent="0.2">
      <c r="A159" s="190">
        <v>43460</v>
      </c>
      <c r="B159" s="187">
        <v>196</v>
      </c>
      <c r="C159" s="191">
        <f t="shared" si="15"/>
        <v>183.42857142857142</v>
      </c>
      <c r="D159" s="191">
        <f t="shared" si="16"/>
        <v>156.88315374491083</v>
      </c>
      <c r="E159" s="191">
        <f t="shared" si="17"/>
        <v>209.973989112232</v>
      </c>
      <c r="F159" s="191">
        <f t="shared" si="14"/>
        <v>168.91735537190084</v>
      </c>
      <c r="H159" s="191">
        <f t="shared" si="18"/>
        <v>26.545417683660581</v>
      </c>
      <c r="J159" s="187" t="str">
        <f t="shared" si="19"/>
        <v xml:space="preserve"> </v>
      </c>
      <c r="K159" s="187" t="str">
        <f t="shared" si="20"/>
        <v xml:space="preserve"> </v>
      </c>
    </row>
    <row r="160" spans="1:11" x14ac:dyDescent="0.2">
      <c r="A160" s="190">
        <v>43461</v>
      </c>
      <c r="B160" s="187">
        <v>185</v>
      </c>
      <c r="C160" s="191">
        <f t="shared" si="15"/>
        <v>190.71428571428572</v>
      </c>
      <c r="D160" s="191">
        <f t="shared" si="16"/>
        <v>163.64681446187649</v>
      </c>
      <c r="E160" s="191">
        <f t="shared" si="17"/>
        <v>217.78175696669496</v>
      </c>
      <c r="F160" s="191">
        <f t="shared" si="14"/>
        <v>168.91735537190084</v>
      </c>
      <c r="H160" s="191">
        <f t="shared" si="18"/>
        <v>27.067471252409227</v>
      </c>
      <c r="J160" s="187" t="str">
        <f t="shared" si="19"/>
        <v xml:space="preserve"> </v>
      </c>
      <c r="K160" s="187" t="str">
        <f t="shared" si="20"/>
        <v xml:space="preserve"> </v>
      </c>
    </row>
    <row r="161" spans="1:11" x14ac:dyDescent="0.2">
      <c r="A161" s="190">
        <v>43462</v>
      </c>
      <c r="B161" s="187">
        <v>206</v>
      </c>
      <c r="C161" s="191">
        <f t="shared" si="15"/>
        <v>188.85714285714286</v>
      </c>
      <c r="D161" s="191">
        <f t="shared" si="16"/>
        <v>161.92178319739449</v>
      </c>
      <c r="E161" s="191">
        <f t="shared" si="17"/>
        <v>215.79250251689123</v>
      </c>
      <c r="F161" s="191">
        <f t="shared" si="14"/>
        <v>168.91735537190084</v>
      </c>
      <c r="H161" s="191">
        <f t="shared" si="18"/>
        <v>26.935359659748375</v>
      </c>
      <c r="J161" s="187" t="str">
        <f t="shared" si="19"/>
        <v xml:space="preserve"> </v>
      </c>
      <c r="K161" s="187" t="str">
        <f t="shared" si="20"/>
        <v xml:space="preserve"> </v>
      </c>
    </row>
    <row r="162" spans="1:11" x14ac:dyDescent="0.2">
      <c r="A162" s="190">
        <v>43463</v>
      </c>
      <c r="B162" s="187">
        <v>175</v>
      </c>
      <c r="C162" s="191">
        <f t="shared" si="15"/>
        <v>189.57142857142858</v>
      </c>
      <c r="D162" s="191">
        <f t="shared" si="16"/>
        <v>162.58518022157455</v>
      </c>
      <c r="E162" s="191">
        <f t="shared" si="17"/>
        <v>216.55767692128262</v>
      </c>
      <c r="F162" s="191">
        <f t="shared" si="14"/>
        <v>168.91735537190084</v>
      </c>
      <c r="H162" s="191">
        <f t="shared" si="18"/>
        <v>26.986248349854041</v>
      </c>
      <c r="J162" s="187" t="str">
        <f t="shared" si="19"/>
        <v xml:space="preserve"> </v>
      </c>
      <c r="K162" s="187" t="str">
        <f t="shared" si="20"/>
        <v xml:space="preserve"> </v>
      </c>
    </row>
    <row r="163" spans="1:11" x14ac:dyDescent="0.2">
      <c r="A163" s="190">
        <v>43464</v>
      </c>
      <c r="B163" s="187">
        <v>218</v>
      </c>
      <c r="C163" s="191">
        <f t="shared" si="15"/>
        <v>189.57142857142858</v>
      </c>
      <c r="D163" s="191">
        <f t="shared" si="16"/>
        <v>162.58518022157455</v>
      </c>
      <c r="E163" s="191">
        <f t="shared" si="17"/>
        <v>216.55767692128262</v>
      </c>
      <c r="F163" s="191">
        <f t="shared" si="14"/>
        <v>168.91735537190084</v>
      </c>
      <c r="H163" s="191">
        <f t="shared" si="18"/>
        <v>26.986248349854041</v>
      </c>
      <c r="J163" s="187" t="str">
        <f t="shared" si="19"/>
        <v xml:space="preserve"> </v>
      </c>
      <c r="K163" s="187">
        <f t="shared" si="20"/>
        <v>1</v>
      </c>
    </row>
    <row r="164" spans="1:11" x14ac:dyDescent="0.2">
      <c r="A164" s="190">
        <v>43465</v>
      </c>
      <c r="B164" s="187">
        <v>161</v>
      </c>
      <c r="C164" s="191">
        <f t="shared" si="15"/>
        <v>186.42857142857142</v>
      </c>
      <c r="D164" s="191">
        <f t="shared" si="16"/>
        <v>159.66695712748711</v>
      </c>
      <c r="E164" s="191">
        <f t="shared" si="17"/>
        <v>213.19018572965572</v>
      </c>
      <c r="F164" s="191">
        <f t="shared" si="14"/>
        <v>168.91735537190084</v>
      </c>
      <c r="H164" s="191">
        <f t="shared" si="18"/>
        <v>26.761614301084304</v>
      </c>
      <c r="J164" s="187" t="str">
        <f t="shared" si="19"/>
        <v xml:space="preserve"> </v>
      </c>
      <c r="K164" s="187" t="str">
        <f t="shared" si="20"/>
        <v xml:space="preserve"> </v>
      </c>
    </row>
    <row r="165" spans="1:11" x14ac:dyDescent="0.2">
      <c r="A165" s="190">
        <v>43466</v>
      </c>
      <c r="B165" s="187">
        <v>186</v>
      </c>
      <c r="C165" s="191">
        <f t="shared" si="15"/>
        <v>181.42857142857142</v>
      </c>
      <c r="D165" s="191">
        <f t="shared" si="16"/>
        <v>155.02826840000753</v>
      </c>
      <c r="E165" s="191">
        <f t="shared" si="17"/>
        <v>207.8288744571353</v>
      </c>
      <c r="F165" s="191">
        <f t="shared" si="14"/>
        <v>168.91735537190084</v>
      </c>
      <c r="H165" s="191">
        <f t="shared" si="18"/>
        <v>26.400303028563894</v>
      </c>
      <c r="J165" s="187" t="str">
        <f t="shared" si="19"/>
        <v xml:space="preserve"> </v>
      </c>
      <c r="K165" s="187" t="str">
        <f t="shared" si="20"/>
        <v xml:space="preserve"> </v>
      </c>
    </row>
    <row r="166" spans="1:11" x14ac:dyDescent="0.2">
      <c r="A166" s="190">
        <v>43467</v>
      </c>
      <c r="B166" s="187">
        <v>196</v>
      </c>
      <c r="C166" s="191">
        <f t="shared" si="15"/>
        <v>182.28571428571428</v>
      </c>
      <c r="D166" s="191">
        <f t="shared" si="16"/>
        <v>155.8231218201224</v>
      </c>
      <c r="E166" s="191">
        <f t="shared" si="17"/>
        <v>208.74830675130616</v>
      </c>
      <c r="F166" s="191">
        <f t="shared" si="14"/>
        <v>168.91735537190084</v>
      </c>
      <c r="H166" s="191">
        <f t="shared" si="18"/>
        <v>26.462592465591875</v>
      </c>
      <c r="J166" s="187" t="str">
        <f t="shared" si="19"/>
        <v xml:space="preserve"> </v>
      </c>
      <c r="K166" s="187" t="str">
        <f t="shared" si="20"/>
        <v xml:space="preserve"> </v>
      </c>
    </row>
    <row r="167" spans="1:11" x14ac:dyDescent="0.2">
      <c r="A167" s="190">
        <v>43468</v>
      </c>
      <c r="B167" s="187">
        <v>163</v>
      </c>
      <c r="C167" s="191">
        <f t="shared" si="15"/>
        <v>178.85714285714286</v>
      </c>
      <c r="D167" s="191">
        <f t="shared" si="16"/>
        <v>152.64459624297353</v>
      </c>
      <c r="E167" s="191">
        <f t="shared" si="17"/>
        <v>205.06968947131219</v>
      </c>
      <c r="F167" s="191">
        <f t="shared" si="14"/>
        <v>168.91735537190084</v>
      </c>
      <c r="H167" s="191">
        <f t="shared" si="18"/>
        <v>26.21254661416933</v>
      </c>
      <c r="J167" s="187" t="str">
        <f t="shared" si="19"/>
        <v xml:space="preserve"> </v>
      </c>
      <c r="K167" s="187" t="str">
        <f t="shared" si="20"/>
        <v xml:space="preserve"> </v>
      </c>
    </row>
    <row r="168" spans="1:11" x14ac:dyDescent="0.2">
      <c r="A168" s="190">
        <v>43469</v>
      </c>
      <c r="B168" s="187">
        <v>171</v>
      </c>
      <c r="C168" s="191">
        <f t="shared" si="15"/>
        <v>183.28571428571428</v>
      </c>
      <c r="D168" s="191">
        <f t="shared" si="16"/>
        <v>156.75063561614934</v>
      </c>
      <c r="E168" s="191">
        <f t="shared" si="17"/>
        <v>209.82079295527922</v>
      </c>
      <c r="F168" s="191">
        <f t="shared" si="14"/>
        <v>168.91735537190084</v>
      </c>
      <c r="H168" s="191">
        <f t="shared" si="18"/>
        <v>26.535078669564935</v>
      </c>
      <c r="J168" s="187" t="str">
        <f t="shared" si="19"/>
        <v xml:space="preserve"> </v>
      </c>
      <c r="K168" s="187" t="str">
        <f t="shared" si="20"/>
        <v xml:space="preserve"> </v>
      </c>
    </row>
    <row r="169" spans="1:11" x14ac:dyDescent="0.2">
      <c r="A169" s="190">
        <v>43470</v>
      </c>
      <c r="B169" s="187">
        <v>181</v>
      </c>
      <c r="C169" s="191">
        <f t="shared" si="15"/>
        <v>182.28571428571428</v>
      </c>
      <c r="D169" s="191">
        <f t="shared" si="16"/>
        <v>155.8231218201224</v>
      </c>
      <c r="E169" s="191">
        <f t="shared" si="17"/>
        <v>208.74830675130616</v>
      </c>
      <c r="F169" s="191">
        <f t="shared" si="14"/>
        <v>168.91735537190084</v>
      </c>
      <c r="H169" s="191">
        <f t="shared" si="18"/>
        <v>26.462592465591875</v>
      </c>
      <c r="J169" s="187" t="str">
        <f t="shared" si="19"/>
        <v xml:space="preserve"> </v>
      </c>
      <c r="K169" s="187" t="str">
        <f t="shared" si="20"/>
        <v xml:space="preserve"> </v>
      </c>
    </row>
    <row r="170" spans="1:11" x14ac:dyDescent="0.2">
      <c r="A170" s="190">
        <v>43471</v>
      </c>
      <c r="B170" s="187">
        <v>194</v>
      </c>
      <c r="C170" s="191">
        <f t="shared" si="15"/>
        <v>183.28571428571428</v>
      </c>
      <c r="D170" s="191">
        <f t="shared" si="16"/>
        <v>156.75063561614934</v>
      </c>
      <c r="E170" s="191">
        <f t="shared" si="17"/>
        <v>209.82079295527922</v>
      </c>
      <c r="F170" s="191">
        <f t="shared" si="14"/>
        <v>168.91735537190084</v>
      </c>
      <c r="H170" s="191">
        <f t="shared" si="18"/>
        <v>26.535078669564935</v>
      </c>
      <c r="J170" s="187" t="str">
        <f t="shared" si="19"/>
        <v xml:space="preserve"> </v>
      </c>
      <c r="K170" s="187" t="str">
        <f t="shared" si="20"/>
        <v xml:space="preserve"> </v>
      </c>
    </row>
    <row r="171" spans="1:11" x14ac:dyDescent="0.2">
      <c r="A171" s="190">
        <v>43472</v>
      </c>
      <c r="B171" s="187">
        <v>192</v>
      </c>
      <c r="C171" s="191">
        <f t="shared" si="15"/>
        <v>188.57142857142858</v>
      </c>
      <c r="D171" s="191">
        <f t="shared" si="16"/>
        <v>161.65645132826526</v>
      </c>
      <c r="E171" s="191">
        <f t="shared" si="17"/>
        <v>215.4864058145919</v>
      </c>
      <c r="F171" s="191">
        <f t="shared" si="14"/>
        <v>168.91735537190084</v>
      </c>
      <c r="H171" s="191">
        <f t="shared" si="18"/>
        <v>26.914977243163332</v>
      </c>
      <c r="J171" s="187" t="str">
        <f t="shared" si="19"/>
        <v xml:space="preserve"> </v>
      </c>
      <c r="K171" s="187" t="str">
        <f t="shared" si="20"/>
        <v xml:space="preserve"> </v>
      </c>
    </row>
    <row r="172" spans="1:11" x14ac:dyDescent="0.2">
      <c r="A172" s="190">
        <v>43473</v>
      </c>
      <c r="B172" s="187">
        <v>179</v>
      </c>
      <c r="C172" s="191">
        <f t="shared" si="15"/>
        <v>191.28571428571428</v>
      </c>
      <c r="D172" s="191">
        <f t="shared" si="16"/>
        <v>164.17772284407479</v>
      </c>
      <c r="E172" s="191">
        <f t="shared" si="17"/>
        <v>218.39370572735376</v>
      </c>
      <c r="F172" s="191">
        <f t="shared" si="14"/>
        <v>168.91735537190084</v>
      </c>
      <c r="H172" s="191">
        <f t="shared" si="18"/>
        <v>27.107991441639491</v>
      </c>
      <c r="J172" s="187" t="str">
        <f t="shared" si="19"/>
        <v xml:space="preserve"> </v>
      </c>
      <c r="K172" s="187" t="str">
        <f t="shared" si="20"/>
        <v xml:space="preserve"> </v>
      </c>
    </row>
    <row r="173" spans="1:11" x14ac:dyDescent="0.2">
      <c r="A173" s="190">
        <v>43474</v>
      </c>
      <c r="B173" s="187">
        <v>203</v>
      </c>
      <c r="C173" s="191">
        <f t="shared" si="15"/>
        <v>189.28571428571428</v>
      </c>
      <c r="D173" s="191">
        <f t="shared" si="16"/>
        <v>162.31980988775277</v>
      </c>
      <c r="E173" s="191">
        <f t="shared" si="17"/>
        <v>216.25161868367579</v>
      </c>
      <c r="F173" s="191">
        <f t="shared" si="14"/>
        <v>168.91735537190084</v>
      </c>
      <c r="H173" s="191">
        <f t="shared" si="18"/>
        <v>26.965904397961509</v>
      </c>
      <c r="J173" s="187" t="str">
        <f t="shared" si="19"/>
        <v xml:space="preserve"> </v>
      </c>
      <c r="K173" s="187" t="str">
        <f t="shared" si="20"/>
        <v xml:space="preserve"> </v>
      </c>
    </row>
    <row r="174" spans="1:11" x14ac:dyDescent="0.2">
      <c r="A174" s="190">
        <v>43475</v>
      </c>
      <c r="B174" s="187">
        <v>200</v>
      </c>
      <c r="C174" s="191">
        <f t="shared" si="15"/>
        <v>191.71428571428572</v>
      </c>
      <c r="D174" s="191">
        <f t="shared" si="16"/>
        <v>164.57594383420764</v>
      </c>
      <c r="E174" s="191">
        <f t="shared" si="17"/>
        <v>218.85262759436381</v>
      </c>
      <c r="F174" s="191">
        <f t="shared" si="14"/>
        <v>168.91735537190084</v>
      </c>
      <c r="H174" s="191">
        <f t="shared" si="18"/>
        <v>27.138341880078084</v>
      </c>
      <c r="J174" s="187" t="str">
        <f t="shared" si="19"/>
        <v xml:space="preserve"> </v>
      </c>
      <c r="K174" s="187" t="str">
        <f t="shared" si="20"/>
        <v xml:space="preserve"> </v>
      </c>
    </row>
    <row r="175" spans="1:11" x14ac:dyDescent="0.2">
      <c r="A175" s="190">
        <v>43476</v>
      </c>
      <c r="B175" s="187">
        <v>190</v>
      </c>
      <c r="C175" s="191">
        <f t="shared" si="15"/>
        <v>188.71428571428572</v>
      </c>
      <c r="D175" s="191">
        <f t="shared" si="16"/>
        <v>161.7891153341377</v>
      </c>
      <c r="E175" s="191">
        <f t="shared" si="17"/>
        <v>215.63945609443374</v>
      </c>
      <c r="F175" s="191">
        <f t="shared" si="14"/>
        <v>168.91735537190084</v>
      </c>
      <c r="H175" s="191">
        <f t="shared" si="18"/>
        <v>26.925170380148014</v>
      </c>
      <c r="J175" s="187" t="str">
        <f t="shared" si="19"/>
        <v xml:space="preserve"> </v>
      </c>
      <c r="K175" s="187" t="str">
        <f t="shared" si="20"/>
        <v xml:space="preserve"> </v>
      </c>
    </row>
    <row r="176" spans="1:11" x14ac:dyDescent="0.2">
      <c r="A176" s="190">
        <v>43477</v>
      </c>
      <c r="B176" s="187">
        <v>167</v>
      </c>
      <c r="C176" s="191">
        <f t="shared" si="15"/>
        <v>189.85714285714286</v>
      </c>
      <c r="D176" s="191">
        <f t="shared" si="16"/>
        <v>162.85056588041365</v>
      </c>
      <c r="E176" s="191">
        <f t="shared" si="17"/>
        <v>216.86371983387207</v>
      </c>
      <c r="F176" s="191">
        <f t="shared" si="14"/>
        <v>168.91735537190084</v>
      </c>
      <c r="H176" s="191">
        <f t="shared" si="18"/>
        <v>27.006576976729207</v>
      </c>
      <c r="J176" s="187" t="str">
        <f t="shared" si="19"/>
        <v xml:space="preserve"> </v>
      </c>
      <c r="K176" s="187" t="str">
        <f t="shared" si="20"/>
        <v xml:space="preserve"> </v>
      </c>
    </row>
    <row r="177" spans="1:11" x14ac:dyDescent="0.2">
      <c r="A177" s="190">
        <v>43478</v>
      </c>
      <c r="B177" s="187">
        <v>211</v>
      </c>
      <c r="C177" s="191">
        <f t="shared" si="15"/>
        <v>189.28571428571428</v>
      </c>
      <c r="D177" s="191">
        <f t="shared" si="16"/>
        <v>162.31980988775277</v>
      </c>
      <c r="E177" s="191">
        <f t="shared" si="17"/>
        <v>216.25161868367579</v>
      </c>
      <c r="F177" s="191">
        <f t="shared" si="14"/>
        <v>168.91735537190084</v>
      </c>
      <c r="H177" s="191">
        <f t="shared" si="18"/>
        <v>26.965904397961509</v>
      </c>
      <c r="J177" s="187" t="str">
        <f t="shared" si="19"/>
        <v xml:space="preserve"> </v>
      </c>
      <c r="K177" s="187" t="str">
        <f t="shared" si="20"/>
        <v xml:space="preserve"> </v>
      </c>
    </row>
    <row r="178" spans="1:11" x14ac:dyDescent="0.2">
      <c r="A178" s="190">
        <v>43479</v>
      </c>
      <c r="B178" s="187">
        <v>171</v>
      </c>
      <c r="C178" s="191">
        <f t="shared" si="15"/>
        <v>186.42857142857142</v>
      </c>
      <c r="D178" s="191">
        <f t="shared" si="16"/>
        <v>159.66695712748711</v>
      </c>
      <c r="E178" s="191">
        <f t="shared" si="17"/>
        <v>213.19018572965572</v>
      </c>
      <c r="F178" s="191">
        <f t="shared" si="14"/>
        <v>168.91735537190084</v>
      </c>
      <c r="H178" s="191">
        <f t="shared" si="18"/>
        <v>26.761614301084304</v>
      </c>
      <c r="J178" s="187" t="str">
        <f t="shared" si="19"/>
        <v xml:space="preserve"> </v>
      </c>
      <c r="K178" s="187" t="str">
        <f t="shared" si="20"/>
        <v xml:space="preserve"> </v>
      </c>
    </row>
    <row r="179" spans="1:11" x14ac:dyDescent="0.2">
      <c r="A179" s="190">
        <v>43480</v>
      </c>
      <c r="B179" s="187">
        <v>187</v>
      </c>
      <c r="C179" s="191">
        <f t="shared" si="15"/>
        <v>181.42857142857142</v>
      </c>
      <c r="D179" s="191">
        <f t="shared" si="16"/>
        <v>155.02826840000753</v>
      </c>
      <c r="E179" s="191">
        <f t="shared" si="17"/>
        <v>207.8288744571353</v>
      </c>
      <c r="F179" s="191">
        <f t="shared" si="14"/>
        <v>168.91735537190084</v>
      </c>
      <c r="H179" s="191">
        <f t="shared" si="18"/>
        <v>26.400303028563894</v>
      </c>
      <c r="J179" s="187" t="str">
        <f t="shared" si="19"/>
        <v xml:space="preserve"> </v>
      </c>
      <c r="K179" s="187" t="str">
        <f t="shared" si="20"/>
        <v xml:space="preserve"> </v>
      </c>
    </row>
    <row r="180" spans="1:11" x14ac:dyDescent="0.2">
      <c r="A180" s="190">
        <v>43481</v>
      </c>
      <c r="B180" s="187">
        <v>199</v>
      </c>
      <c r="C180" s="191">
        <f t="shared" si="15"/>
        <v>182.28571428571428</v>
      </c>
      <c r="D180" s="191">
        <f t="shared" si="16"/>
        <v>155.8231218201224</v>
      </c>
      <c r="E180" s="191">
        <f t="shared" si="17"/>
        <v>208.74830675130616</v>
      </c>
      <c r="F180" s="191">
        <f t="shared" si="14"/>
        <v>168.91735537190084</v>
      </c>
      <c r="H180" s="191">
        <f t="shared" si="18"/>
        <v>26.462592465591875</v>
      </c>
      <c r="J180" s="187" t="str">
        <f t="shared" si="19"/>
        <v xml:space="preserve"> </v>
      </c>
      <c r="K180" s="187" t="str">
        <f t="shared" si="20"/>
        <v xml:space="preserve"> </v>
      </c>
    </row>
    <row r="181" spans="1:11" x14ac:dyDescent="0.2">
      <c r="A181" s="190">
        <v>43482</v>
      </c>
      <c r="B181" s="187">
        <v>180</v>
      </c>
      <c r="C181" s="191">
        <f t="shared" si="15"/>
        <v>176.42857142857142</v>
      </c>
      <c r="D181" s="191">
        <f t="shared" si="16"/>
        <v>150.39459363031708</v>
      </c>
      <c r="E181" s="191">
        <f t="shared" si="17"/>
        <v>202.46254922682576</v>
      </c>
      <c r="F181" s="191">
        <f t="shared" si="14"/>
        <v>168.91735537190084</v>
      </c>
      <c r="H181" s="191">
        <f t="shared" si="18"/>
        <v>26.033977798254341</v>
      </c>
      <c r="J181" s="187" t="str">
        <f t="shared" si="19"/>
        <v xml:space="preserve"> </v>
      </c>
      <c r="K181" s="187" t="str">
        <f t="shared" si="20"/>
        <v xml:space="preserve"> </v>
      </c>
    </row>
    <row r="182" spans="1:11" x14ac:dyDescent="0.2">
      <c r="A182" s="190">
        <v>43483</v>
      </c>
      <c r="B182" s="187">
        <v>155</v>
      </c>
      <c r="C182" s="191">
        <f t="shared" si="15"/>
        <v>179.71428571428572</v>
      </c>
      <c r="D182" s="191">
        <f t="shared" si="16"/>
        <v>153.43900455499079</v>
      </c>
      <c r="E182" s="191">
        <f t="shared" si="17"/>
        <v>205.98956687358066</v>
      </c>
      <c r="F182" s="191">
        <f t="shared" si="14"/>
        <v>168.91735537190084</v>
      </c>
      <c r="H182" s="191">
        <f t="shared" si="18"/>
        <v>26.275281159294948</v>
      </c>
      <c r="J182" s="187" t="str">
        <f t="shared" si="19"/>
        <v xml:space="preserve"> </v>
      </c>
      <c r="K182" s="187" t="str">
        <f t="shared" si="20"/>
        <v xml:space="preserve"> </v>
      </c>
    </row>
    <row r="183" spans="1:11" x14ac:dyDescent="0.2">
      <c r="A183" s="190">
        <v>43484</v>
      </c>
      <c r="B183" s="187">
        <v>173</v>
      </c>
      <c r="C183" s="191">
        <f t="shared" si="15"/>
        <v>170.85714285714286</v>
      </c>
      <c r="D183" s="191">
        <f t="shared" si="16"/>
        <v>145.23752537365962</v>
      </c>
      <c r="E183" s="191">
        <f t="shared" si="17"/>
        <v>196.4767603406261</v>
      </c>
      <c r="F183" s="191">
        <f t="shared" si="14"/>
        <v>168.91735537190084</v>
      </c>
      <c r="H183" s="191">
        <f t="shared" si="18"/>
        <v>25.619617483483239</v>
      </c>
      <c r="J183" s="187" t="str">
        <f t="shared" si="19"/>
        <v xml:space="preserve"> </v>
      </c>
      <c r="K183" s="187" t="str">
        <f t="shared" si="20"/>
        <v xml:space="preserve"> </v>
      </c>
    </row>
    <row r="184" spans="1:11" x14ac:dyDescent="0.2">
      <c r="A184" s="190">
        <v>43485</v>
      </c>
      <c r="B184" s="187">
        <v>170</v>
      </c>
      <c r="C184" s="191">
        <f t="shared" si="15"/>
        <v>167.71428571428572</v>
      </c>
      <c r="D184" s="191">
        <f t="shared" si="16"/>
        <v>142.33139383806326</v>
      </c>
      <c r="E184" s="191">
        <f t="shared" si="17"/>
        <v>193.09717759050818</v>
      </c>
      <c r="F184" s="191">
        <f t="shared" si="14"/>
        <v>168.91735537190084</v>
      </c>
      <c r="H184" s="191">
        <f t="shared" si="18"/>
        <v>25.382891876222459</v>
      </c>
      <c r="J184" s="187" t="str">
        <f t="shared" si="19"/>
        <v xml:space="preserve"> </v>
      </c>
      <c r="K184" s="187" t="str">
        <f t="shared" si="20"/>
        <v xml:space="preserve"> </v>
      </c>
    </row>
    <row r="185" spans="1:11" x14ac:dyDescent="0.2">
      <c r="A185" s="190">
        <v>43486</v>
      </c>
      <c r="B185" s="187">
        <v>194</v>
      </c>
      <c r="C185" s="191">
        <f t="shared" si="15"/>
        <v>165.71428571428572</v>
      </c>
      <c r="D185" s="191">
        <f t="shared" si="16"/>
        <v>140.48319378389158</v>
      </c>
      <c r="E185" s="191">
        <f t="shared" si="17"/>
        <v>190.94537764467987</v>
      </c>
      <c r="F185" s="191">
        <f t="shared" si="14"/>
        <v>168.91735537190084</v>
      </c>
      <c r="H185" s="191">
        <f t="shared" si="18"/>
        <v>25.231091930394136</v>
      </c>
      <c r="J185" s="187" t="str">
        <f t="shared" si="19"/>
        <v xml:space="preserve"> </v>
      </c>
      <c r="K185" s="187">
        <f t="shared" si="20"/>
        <v>1</v>
      </c>
    </row>
    <row r="186" spans="1:11" x14ac:dyDescent="0.2">
      <c r="A186" s="190">
        <v>43487</v>
      </c>
      <c r="B186" s="187">
        <v>125</v>
      </c>
      <c r="C186" s="191">
        <f t="shared" si="15"/>
        <v>168.57142857142858</v>
      </c>
      <c r="D186" s="191">
        <f t="shared" si="16"/>
        <v>143.12375677222462</v>
      </c>
      <c r="E186" s="191">
        <f t="shared" si="17"/>
        <v>194.01910037063254</v>
      </c>
      <c r="F186" s="191">
        <f t="shared" si="14"/>
        <v>168.91735537190084</v>
      </c>
      <c r="H186" s="191">
        <f t="shared" si="18"/>
        <v>25.447671799203953</v>
      </c>
      <c r="J186" s="187">
        <f t="shared" si="19"/>
        <v>1</v>
      </c>
      <c r="K186" s="187" t="str">
        <f t="shared" si="20"/>
        <v xml:space="preserve"> </v>
      </c>
    </row>
    <row r="187" spans="1:11" x14ac:dyDescent="0.2">
      <c r="A187" s="190">
        <v>43488</v>
      </c>
      <c r="B187" s="187">
        <v>177</v>
      </c>
      <c r="C187" s="191">
        <f t="shared" si="15"/>
        <v>170.42857142857142</v>
      </c>
      <c r="D187" s="191">
        <f t="shared" si="16"/>
        <v>144.84110574710934</v>
      </c>
      <c r="E187" s="191">
        <f t="shared" si="17"/>
        <v>196.01603711003349</v>
      </c>
      <c r="F187" s="191">
        <f t="shared" si="14"/>
        <v>168.91735537190084</v>
      </c>
      <c r="H187" s="191">
        <f t="shared" si="18"/>
        <v>25.587465681462085</v>
      </c>
      <c r="J187" s="187" t="str">
        <f t="shared" si="19"/>
        <v xml:space="preserve"> </v>
      </c>
      <c r="K187" s="187" t="str">
        <f t="shared" si="20"/>
        <v xml:space="preserve"> </v>
      </c>
    </row>
    <row r="188" spans="1:11" x14ac:dyDescent="0.2">
      <c r="A188" s="190">
        <v>43489</v>
      </c>
      <c r="B188" s="187">
        <v>166</v>
      </c>
      <c r="C188" s="191">
        <f t="shared" si="15"/>
        <v>171</v>
      </c>
      <c r="D188" s="191">
        <f t="shared" si="16"/>
        <v>145.36967421198085</v>
      </c>
      <c r="E188" s="191">
        <f t="shared" si="17"/>
        <v>196.63032578801915</v>
      </c>
      <c r="F188" s="191">
        <f t="shared" si="14"/>
        <v>168.91735537190084</v>
      </c>
      <c r="H188" s="191">
        <f t="shared" si="18"/>
        <v>25.63032578801916</v>
      </c>
      <c r="J188" s="187" t="str">
        <f t="shared" si="19"/>
        <v xml:space="preserve"> </v>
      </c>
      <c r="K188" s="187" t="str">
        <f t="shared" si="20"/>
        <v xml:space="preserve"> </v>
      </c>
    </row>
    <row r="189" spans="1:11" x14ac:dyDescent="0.2">
      <c r="A189" s="190">
        <v>43490</v>
      </c>
      <c r="B189" s="187">
        <v>175</v>
      </c>
      <c r="C189" s="191">
        <f t="shared" si="15"/>
        <v>169.57142857142858</v>
      </c>
      <c r="D189" s="191">
        <f t="shared" si="16"/>
        <v>144.04838800021136</v>
      </c>
      <c r="E189" s="191">
        <f t="shared" si="17"/>
        <v>195.09446914264581</v>
      </c>
      <c r="F189" s="191">
        <f t="shared" si="14"/>
        <v>168.91735537190084</v>
      </c>
      <c r="H189" s="191">
        <f t="shared" si="18"/>
        <v>25.523040571217216</v>
      </c>
      <c r="J189" s="187" t="str">
        <f t="shared" si="19"/>
        <v xml:space="preserve"> </v>
      </c>
      <c r="K189" s="187" t="str">
        <f t="shared" si="20"/>
        <v xml:space="preserve"> </v>
      </c>
    </row>
    <row r="190" spans="1:11" x14ac:dyDescent="0.2">
      <c r="A190" s="190">
        <v>43491</v>
      </c>
      <c r="B190" s="187">
        <v>186</v>
      </c>
      <c r="C190" s="191">
        <f t="shared" si="15"/>
        <v>175.28571428571428</v>
      </c>
      <c r="D190" s="191">
        <f t="shared" si="16"/>
        <v>149.33619405893552</v>
      </c>
      <c r="E190" s="191">
        <f t="shared" si="17"/>
        <v>201.23523451249304</v>
      </c>
      <c r="F190" s="191">
        <f t="shared" si="14"/>
        <v>168.91735537190084</v>
      </c>
      <c r="H190" s="191">
        <f t="shared" si="18"/>
        <v>25.949520226778759</v>
      </c>
      <c r="J190" s="187" t="str">
        <f t="shared" si="19"/>
        <v xml:space="preserve"> </v>
      </c>
      <c r="K190" s="187" t="str">
        <f t="shared" si="20"/>
        <v xml:space="preserve"> </v>
      </c>
    </row>
    <row r="191" spans="1:11" x14ac:dyDescent="0.2">
      <c r="A191" s="190">
        <v>43492</v>
      </c>
      <c r="B191" s="187">
        <v>174</v>
      </c>
      <c r="C191" s="191">
        <f t="shared" si="15"/>
        <v>172.71428571428572</v>
      </c>
      <c r="D191" s="191">
        <f t="shared" si="16"/>
        <v>146.9558074983662</v>
      </c>
      <c r="E191" s="191">
        <f t="shared" si="17"/>
        <v>198.47276393020525</v>
      </c>
      <c r="F191" s="191">
        <f t="shared" si="14"/>
        <v>168.91735537190084</v>
      </c>
      <c r="H191" s="191">
        <f t="shared" si="18"/>
        <v>25.758478215919514</v>
      </c>
      <c r="J191" s="187" t="str">
        <f t="shared" si="19"/>
        <v xml:space="preserve"> </v>
      </c>
      <c r="K191" s="187" t="str">
        <f t="shared" si="20"/>
        <v xml:space="preserve"> </v>
      </c>
    </row>
    <row r="192" spans="1:11" x14ac:dyDescent="0.2">
      <c r="A192" s="190">
        <v>43493</v>
      </c>
      <c r="B192" s="187">
        <v>184</v>
      </c>
      <c r="C192" s="191">
        <f t="shared" si="15"/>
        <v>171</v>
      </c>
      <c r="D192" s="191">
        <f t="shared" si="16"/>
        <v>145.36967421198085</v>
      </c>
      <c r="E192" s="191">
        <f t="shared" si="17"/>
        <v>196.63032578801915</v>
      </c>
      <c r="F192" s="191">
        <f t="shared" si="14"/>
        <v>168.91735537190084</v>
      </c>
      <c r="H192" s="191">
        <f t="shared" si="18"/>
        <v>25.63032578801916</v>
      </c>
      <c r="J192" s="187" t="str">
        <f t="shared" si="19"/>
        <v xml:space="preserve"> </v>
      </c>
      <c r="K192" s="187" t="str">
        <f t="shared" si="20"/>
        <v xml:space="preserve"> </v>
      </c>
    </row>
    <row r="193" spans="1:11" x14ac:dyDescent="0.2">
      <c r="A193" s="190">
        <v>43494</v>
      </c>
      <c r="B193" s="187">
        <v>165</v>
      </c>
      <c r="C193" s="191">
        <f t="shared" si="15"/>
        <v>173.42857142857142</v>
      </c>
      <c r="D193" s="191">
        <f t="shared" si="16"/>
        <v>147.61688415323044</v>
      </c>
      <c r="E193" s="191">
        <f t="shared" si="17"/>
        <v>199.24025870391239</v>
      </c>
      <c r="F193" s="191">
        <f t="shared" si="14"/>
        <v>168.91735537190084</v>
      </c>
      <c r="H193" s="191">
        <f t="shared" si="18"/>
        <v>25.811687275340987</v>
      </c>
      <c r="J193" s="187" t="str">
        <f t="shared" si="19"/>
        <v xml:space="preserve"> </v>
      </c>
      <c r="K193" s="187" t="str">
        <f t="shared" si="20"/>
        <v xml:space="preserve"> </v>
      </c>
    </row>
    <row r="194" spans="1:11" x14ac:dyDescent="0.2">
      <c r="A194" s="190">
        <v>43495</v>
      </c>
      <c r="B194" s="187">
        <v>159</v>
      </c>
      <c r="C194" s="191">
        <f t="shared" si="15"/>
        <v>170.57142857142858</v>
      </c>
      <c r="D194" s="191">
        <f t="shared" si="16"/>
        <v>144.97324113559634</v>
      </c>
      <c r="E194" s="191">
        <f t="shared" si="17"/>
        <v>196.16961600726083</v>
      </c>
      <c r="F194" s="191">
        <f t="shared" si="14"/>
        <v>168.91735537190084</v>
      </c>
      <c r="H194" s="191">
        <f t="shared" si="18"/>
        <v>25.598187435832251</v>
      </c>
      <c r="J194" s="187" t="str">
        <f t="shared" si="19"/>
        <v xml:space="preserve"> </v>
      </c>
      <c r="K194" s="187" t="str">
        <f t="shared" si="20"/>
        <v xml:space="preserve"> </v>
      </c>
    </row>
    <row r="195" spans="1:11" x14ac:dyDescent="0.2">
      <c r="A195" s="190">
        <v>43496</v>
      </c>
      <c r="B195" s="187">
        <v>154</v>
      </c>
      <c r="C195" s="191">
        <f t="shared" si="15"/>
        <v>171.28571428571428</v>
      </c>
      <c r="D195" s="191">
        <f t="shared" si="16"/>
        <v>145.63398529915276</v>
      </c>
      <c r="E195" s="191">
        <f t="shared" si="17"/>
        <v>196.9374432722758</v>
      </c>
      <c r="F195" s="191">
        <f t="shared" si="14"/>
        <v>168.91735537190084</v>
      </c>
      <c r="H195" s="191">
        <f t="shared" si="18"/>
        <v>25.651728986561508</v>
      </c>
      <c r="J195" s="187" t="str">
        <f t="shared" si="19"/>
        <v xml:space="preserve"> </v>
      </c>
      <c r="K195" s="187" t="str">
        <f t="shared" si="20"/>
        <v xml:space="preserve"> </v>
      </c>
    </row>
    <row r="196" spans="1:11" x14ac:dyDescent="0.2">
      <c r="A196" s="190">
        <v>43497</v>
      </c>
      <c r="B196" s="187">
        <v>192</v>
      </c>
      <c r="C196" s="191">
        <f t="shared" si="15"/>
        <v>167.42857142857142</v>
      </c>
      <c r="D196" s="191">
        <f t="shared" si="16"/>
        <v>142.0673096303091</v>
      </c>
      <c r="E196" s="191">
        <f t="shared" si="17"/>
        <v>192.78983322683374</v>
      </c>
      <c r="F196" s="191">
        <f t="shared" si="14"/>
        <v>168.91735537190084</v>
      </c>
      <c r="H196" s="191">
        <f t="shared" si="18"/>
        <v>25.361261798262323</v>
      </c>
      <c r="J196" s="187" t="str">
        <f t="shared" si="19"/>
        <v xml:space="preserve"> </v>
      </c>
      <c r="K196" s="187" t="str">
        <f t="shared" si="20"/>
        <v xml:space="preserve"> </v>
      </c>
    </row>
    <row r="197" spans="1:11" x14ac:dyDescent="0.2">
      <c r="A197" s="190">
        <v>43498</v>
      </c>
      <c r="B197" s="187">
        <v>166</v>
      </c>
      <c r="C197" s="191">
        <f t="shared" si="15"/>
        <v>169.71428571428572</v>
      </c>
      <c r="D197" s="191">
        <f t="shared" si="16"/>
        <v>144.18049633628701</v>
      </c>
      <c r="E197" s="191">
        <f t="shared" si="17"/>
        <v>195.24807509228444</v>
      </c>
      <c r="F197" s="191">
        <f t="shared" si="14"/>
        <v>168.91735537190084</v>
      </c>
      <c r="H197" s="191">
        <f t="shared" si="18"/>
        <v>25.533789377998716</v>
      </c>
      <c r="J197" s="187" t="str">
        <f t="shared" si="19"/>
        <v xml:space="preserve"> </v>
      </c>
      <c r="K197" s="187" t="str">
        <f t="shared" si="20"/>
        <v xml:space="preserve"> </v>
      </c>
    </row>
    <row r="198" spans="1:11" x14ac:dyDescent="0.2">
      <c r="A198" s="190">
        <v>43499</v>
      </c>
      <c r="B198" s="187">
        <v>179</v>
      </c>
      <c r="C198" s="191">
        <f t="shared" si="15"/>
        <v>172.85714285714286</v>
      </c>
      <c r="D198" s="191">
        <f t="shared" si="16"/>
        <v>147.08801403989332</v>
      </c>
      <c r="E198" s="191">
        <f t="shared" si="17"/>
        <v>198.6262716743924</v>
      </c>
      <c r="F198" s="191">
        <f t="shared" si="14"/>
        <v>168.91735537190084</v>
      </c>
      <c r="H198" s="191">
        <f t="shared" si="18"/>
        <v>25.769128817249527</v>
      </c>
      <c r="J198" s="187" t="str">
        <f t="shared" si="19"/>
        <v xml:space="preserve"> </v>
      </c>
      <c r="K198" s="187" t="str">
        <f t="shared" si="20"/>
        <v xml:space="preserve"> </v>
      </c>
    </row>
    <row r="199" spans="1:11" x14ac:dyDescent="0.2">
      <c r="A199" s="190">
        <v>43500</v>
      </c>
      <c r="B199" s="187">
        <v>157</v>
      </c>
      <c r="C199" s="191">
        <f t="shared" si="15"/>
        <v>175.57142857142858</v>
      </c>
      <c r="D199" s="191">
        <f t="shared" si="16"/>
        <v>149.60076820246607</v>
      </c>
      <c r="E199" s="191">
        <f t="shared" si="17"/>
        <v>201.5420889403911</v>
      </c>
      <c r="F199" s="191">
        <f t="shared" ref="F199:F254" si="21">AVERAGE(B$134:B$254)</f>
        <v>168.91735537190084</v>
      </c>
      <c r="H199" s="191">
        <f t="shared" si="18"/>
        <v>25.970660368962513</v>
      </c>
      <c r="J199" s="187" t="str">
        <f t="shared" si="19"/>
        <v xml:space="preserve"> </v>
      </c>
      <c r="K199" s="187" t="str">
        <f t="shared" si="20"/>
        <v xml:space="preserve"> </v>
      </c>
    </row>
    <row r="200" spans="1:11" x14ac:dyDescent="0.2">
      <c r="A200" s="190">
        <v>43501</v>
      </c>
      <c r="B200" s="187">
        <v>181</v>
      </c>
      <c r="C200" s="191">
        <f t="shared" si="15"/>
        <v>171</v>
      </c>
      <c r="D200" s="191">
        <f t="shared" si="16"/>
        <v>145.36967421198085</v>
      </c>
      <c r="E200" s="191">
        <f t="shared" si="17"/>
        <v>196.63032578801915</v>
      </c>
      <c r="F200" s="191">
        <f t="shared" si="21"/>
        <v>168.91735537190084</v>
      </c>
      <c r="H200" s="191">
        <f t="shared" si="18"/>
        <v>25.63032578801916</v>
      </c>
      <c r="J200" s="187" t="str">
        <f t="shared" si="19"/>
        <v xml:space="preserve"> </v>
      </c>
      <c r="K200" s="187" t="str">
        <f t="shared" si="20"/>
        <v xml:space="preserve"> </v>
      </c>
    </row>
    <row r="201" spans="1:11" x14ac:dyDescent="0.2">
      <c r="A201" s="190">
        <v>43502</v>
      </c>
      <c r="B201" s="187">
        <v>181</v>
      </c>
      <c r="C201" s="191">
        <f t="shared" si="15"/>
        <v>172</v>
      </c>
      <c r="D201" s="191">
        <f t="shared" si="16"/>
        <v>146.29484098473617</v>
      </c>
      <c r="E201" s="191">
        <f t="shared" si="17"/>
        <v>197.70515901526383</v>
      </c>
      <c r="F201" s="191">
        <f t="shared" si="21"/>
        <v>168.91735537190084</v>
      </c>
      <c r="H201" s="191">
        <f t="shared" si="18"/>
        <v>25.705159015263842</v>
      </c>
      <c r="J201" s="187" t="str">
        <f t="shared" si="19"/>
        <v xml:space="preserve"> </v>
      </c>
      <c r="K201" s="187" t="str">
        <f t="shared" si="20"/>
        <v xml:space="preserve"> </v>
      </c>
    </row>
    <row r="202" spans="1:11" x14ac:dyDescent="0.2">
      <c r="A202" s="190">
        <v>43503</v>
      </c>
      <c r="B202" s="187">
        <v>173</v>
      </c>
      <c r="C202" s="191">
        <f t="shared" si="15"/>
        <v>171</v>
      </c>
      <c r="D202" s="191">
        <f t="shared" si="16"/>
        <v>145.36967421198085</v>
      </c>
      <c r="E202" s="191">
        <f t="shared" si="17"/>
        <v>196.63032578801915</v>
      </c>
      <c r="F202" s="191">
        <f t="shared" si="21"/>
        <v>168.91735537190084</v>
      </c>
      <c r="H202" s="191">
        <f t="shared" si="18"/>
        <v>25.63032578801916</v>
      </c>
      <c r="J202" s="187" t="str">
        <f t="shared" si="19"/>
        <v xml:space="preserve"> </v>
      </c>
      <c r="K202" s="187" t="str">
        <f t="shared" si="20"/>
        <v xml:space="preserve"> </v>
      </c>
    </row>
    <row r="203" spans="1:11" x14ac:dyDescent="0.2">
      <c r="A203" s="190">
        <v>43504</v>
      </c>
      <c r="B203" s="187">
        <v>160</v>
      </c>
      <c r="C203" s="191">
        <f t="shared" si="15"/>
        <v>174.57142857142858</v>
      </c>
      <c r="D203" s="191">
        <f t="shared" si="16"/>
        <v>148.67483420073961</v>
      </c>
      <c r="E203" s="191">
        <f t="shared" si="17"/>
        <v>200.46802294211756</v>
      </c>
      <c r="F203" s="191">
        <f t="shared" si="21"/>
        <v>168.91735537190084</v>
      </c>
      <c r="H203" s="191">
        <f t="shared" si="18"/>
        <v>25.896594370688977</v>
      </c>
      <c r="J203" s="187" t="str">
        <f t="shared" si="19"/>
        <v xml:space="preserve"> </v>
      </c>
      <c r="K203" s="187" t="str">
        <f t="shared" si="20"/>
        <v xml:space="preserve"> </v>
      </c>
    </row>
    <row r="204" spans="1:11" x14ac:dyDescent="0.2">
      <c r="A204" s="190">
        <v>43505</v>
      </c>
      <c r="B204" s="187">
        <v>173</v>
      </c>
      <c r="C204" s="191">
        <f t="shared" si="15"/>
        <v>173.85714285714286</v>
      </c>
      <c r="D204" s="191">
        <f t="shared" si="16"/>
        <v>148.01358273087544</v>
      </c>
      <c r="E204" s="191">
        <f t="shared" si="17"/>
        <v>199.70070298341028</v>
      </c>
      <c r="F204" s="191">
        <f t="shared" si="21"/>
        <v>168.91735537190084</v>
      </c>
      <c r="H204" s="191">
        <f t="shared" si="18"/>
        <v>25.843560126267434</v>
      </c>
      <c r="J204" s="187" t="str">
        <f t="shared" si="19"/>
        <v xml:space="preserve"> </v>
      </c>
      <c r="K204" s="187" t="str">
        <f t="shared" si="20"/>
        <v xml:space="preserve"> </v>
      </c>
    </row>
    <row r="205" spans="1:11" x14ac:dyDescent="0.2">
      <c r="A205" s="190">
        <v>43506</v>
      </c>
      <c r="B205" s="187">
        <v>172</v>
      </c>
      <c r="C205" s="191">
        <f t="shared" si="15"/>
        <v>172.85714285714286</v>
      </c>
      <c r="D205" s="191">
        <f t="shared" si="16"/>
        <v>147.08801403989332</v>
      </c>
      <c r="E205" s="191">
        <f t="shared" si="17"/>
        <v>198.6262716743924</v>
      </c>
      <c r="F205" s="191">
        <f t="shared" si="21"/>
        <v>168.91735537190084</v>
      </c>
      <c r="H205" s="191">
        <f t="shared" si="18"/>
        <v>25.769128817249527</v>
      </c>
      <c r="J205" s="187" t="str">
        <f t="shared" si="19"/>
        <v xml:space="preserve"> </v>
      </c>
      <c r="K205" s="187" t="str">
        <f t="shared" si="20"/>
        <v xml:space="preserve"> </v>
      </c>
    </row>
    <row r="206" spans="1:11" x14ac:dyDescent="0.2">
      <c r="A206" s="190">
        <v>43507</v>
      </c>
      <c r="B206" s="187">
        <v>182</v>
      </c>
      <c r="C206" s="191">
        <f t="shared" si="15"/>
        <v>172.14285714285714</v>
      </c>
      <c r="D206" s="191">
        <f t="shared" si="16"/>
        <v>146.42702544329899</v>
      </c>
      <c r="E206" s="191">
        <f t="shared" si="17"/>
        <v>197.85868884241529</v>
      </c>
      <c r="F206" s="191">
        <f t="shared" si="21"/>
        <v>168.91735537190084</v>
      </c>
      <c r="H206" s="191">
        <f t="shared" si="18"/>
        <v>25.715831699558152</v>
      </c>
      <c r="J206" s="187" t="str">
        <f t="shared" si="19"/>
        <v xml:space="preserve"> </v>
      </c>
      <c r="K206" s="187" t="str">
        <f t="shared" si="20"/>
        <v xml:space="preserve"> </v>
      </c>
    </row>
    <row r="207" spans="1:11" x14ac:dyDescent="0.2">
      <c r="A207" s="190">
        <v>43508</v>
      </c>
      <c r="B207" s="187">
        <v>176</v>
      </c>
      <c r="C207" s="191">
        <f t="shared" si="15"/>
        <v>172.57142857142858</v>
      </c>
      <c r="D207" s="191">
        <f t="shared" si="16"/>
        <v>146.82360536246586</v>
      </c>
      <c r="E207" s="191">
        <f t="shared" si="17"/>
        <v>198.31925178039131</v>
      </c>
      <c r="F207" s="191">
        <f t="shared" si="21"/>
        <v>168.91735537190084</v>
      </c>
      <c r="H207" s="191">
        <f t="shared" si="18"/>
        <v>25.747823208962735</v>
      </c>
      <c r="J207" s="187" t="str">
        <f t="shared" si="19"/>
        <v xml:space="preserve"> </v>
      </c>
      <c r="K207" s="187" t="str">
        <f t="shared" si="20"/>
        <v xml:space="preserve"> </v>
      </c>
    </row>
    <row r="208" spans="1:11" x14ac:dyDescent="0.2">
      <c r="A208" s="190">
        <v>43509</v>
      </c>
      <c r="B208" s="187">
        <v>174</v>
      </c>
      <c r="C208" s="191">
        <f t="shared" ref="C208:C271" si="22">AVERAGE(B205:B211)</f>
        <v>176.85714285714286</v>
      </c>
      <c r="D208" s="191">
        <f t="shared" ref="D208:D271" si="23">C208-H208</f>
        <v>150.7915640222119</v>
      </c>
      <c r="E208" s="191">
        <f t="shared" ref="E208:E271" si="24">C208+H208</f>
        <v>202.92272169207382</v>
      </c>
      <c r="F208" s="191">
        <f t="shared" si="21"/>
        <v>168.91735537190084</v>
      </c>
      <c r="H208" s="191">
        <f t="shared" ref="H208:H271" si="25">1.96*SQRT(C208)</f>
        <v>26.065578834930946</v>
      </c>
      <c r="J208" s="187" t="str">
        <f t="shared" ref="J208:J271" si="26">IF(B208&lt;D208,1," ")</f>
        <v xml:space="preserve"> </v>
      </c>
      <c r="K208" s="187" t="str">
        <f t="shared" ref="K208:K271" si="27">IF(B208&gt;E208,1," ")</f>
        <v xml:space="preserve"> </v>
      </c>
    </row>
    <row r="209" spans="1:11" x14ac:dyDescent="0.2">
      <c r="A209" s="190">
        <v>43510</v>
      </c>
      <c r="B209" s="187">
        <v>168</v>
      </c>
      <c r="C209" s="191">
        <f t="shared" si="22"/>
        <v>176.28571428571428</v>
      </c>
      <c r="D209" s="191">
        <f t="shared" si="23"/>
        <v>150.26227869392511</v>
      </c>
      <c r="E209" s="191">
        <f t="shared" si="24"/>
        <v>202.30914987750344</v>
      </c>
      <c r="F209" s="191">
        <f t="shared" si="21"/>
        <v>168.91735537190084</v>
      </c>
      <c r="H209" s="191">
        <f t="shared" si="25"/>
        <v>26.02343559178918</v>
      </c>
      <c r="J209" s="187" t="str">
        <f t="shared" si="26"/>
        <v xml:space="preserve"> </v>
      </c>
      <c r="K209" s="187" t="str">
        <f t="shared" si="27"/>
        <v xml:space="preserve"> </v>
      </c>
    </row>
    <row r="210" spans="1:11" x14ac:dyDescent="0.2">
      <c r="A210" s="190">
        <v>43511</v>
      </c>
      <c r="B210" s="187">
        <v>163</v>
      </c>
      <c r="C210" s="191">
        <f t="shared" si="22"/>
        <v>174</v>
      </c>
      <c r="D210" s="191">
        <f t="shared" si="23"/>
        <v>148.14582432178508</v>
      </c>
      <c r="E210" s="191">
        <f t="shared" si="24"/>
        <v>199.85417567821492</v>
      </c>
      <c r="F210" s="191">
        <f t="shared" si="21"/>
        <v>168.91735537190084</v>
      </c>
      <c r="H210" s="191">
        <f t="shared" si="25"/>
        <v>25.854175678214922</v>
      </c>
      <c r="J210" s="187" t="str">
        <f t="shared" si="26"/>
        <v xml:space="preserve"> </v>
      </c>
      <c r="K210" s="187" t="str">
        <f t="shared" si="27"/>
        <v xml:space="preserve"> </v>
      </c>
    </row>
    <row r="211" spans="1:11" x14ac:dyDescent="0.2">
      <c r="A211" s="190">
        <v>43512</v>
      </c>
      <c r="B211" s="187">
        <v>203</v>
      </c>
      <c r="C211" s="191">
        <f t="shared" si="22"/>
        <v>173.14285714285714</v>
      </c>
      <c r="D211" s="191">
        <f t="shared" si="23"/>
        <v>147.35244031799755</v>
      </c>
      <c r="E211" s="191">
        <f t="shared" si="24"/>
        <v>198.93327396771673</v>
      </c>
      <c r="F211" s="191">
        <f t="shared" si="21"/>
        <v>168.91735537190084</v>
      </c>
      <c r="H211" s="191">
        <f t="shared" si="25"/>
        <v>25.79041682485958</v>
      </c>
      <c r="J211" s="187" t="str">
        <f t="shared" si="26"/>
        <v xml:space="preserve"> </v>
      </c>
      <c r="K211" s="187">
        <f t="shared" si="27"/>
        <v>1</v>
      </c>
    </row>
    <row r="212" spans="1:11" x14ac:dyDescent="0.2">
      <c r="A212" s="190">
        <v>43513</v>
      </c>
      <c r="B212" s="187">
        <v>168</v>
      </c>
      <c r="C212" s="191">
        <f t="shared" si="22"/>
        <v>171.71428571428572</v>
      </c>
      <c r="D212" s="191">
        <f t="shared" si="23"/>
        <v>146.030485372436</v>
      </c>
      <c r="E212" s="191">
        <f t="shared" si="24"/>
        <v>197.39808605613544</v>
      </c>
      <c r="F212" s="191">
        <f t="shared" si="21"/>
        <v>168.91735537190084</v>
      </c>
      <c r="H212" s="191">
        <f t="shared" si="25"/>
        <v>25.683800341849722</v>
      </c>
      <c r="J212" s="187" t="str">
        <f t="shared" si="26"/>
        <v xml:space="preserve"> </v>
      </c>
      <c r="K212" s="187" t="str">
        <f t="shared" si="27"/>
        <v xml:space="preserve"> </v>
      </c>
    </row>
    <row r="213" spans="1:11" x14ac:dyDescent="0.2">
      <c r="A213" s="190">
        <v>43514</v>
      </c>
      <c r="B213" s="187">
        <v>166</v>
      </c>
      <c r="C213" s="191">
        <f t="shared" si="22"/>
        <v>175.14285714285714</v>
      </c>
      <c r="D213" s="191">
        <f t="shared" si="23"/>
        <v>149.20391344809579</v>
      </c>
      <c r="E213" s="191">
        <f t="shared" si="24"/>
        <v>201.08180083761849</v>
      </c>
      <c r="F213" s="191">
        <f t="shared" si="21"/>
        <v>168.91735537190084</v>
      </c>
      <c r="H213" s="191">
        <f t="shared" si="25"/>
        <v>25.938943694761356</v>
      </c>
      <c r="J213" s="187" t="str">
        <f t="shared" si="26"/>
        <v xml:space="preserve"> </v>
      </c>
      <c r="K213" s="187" t="str">
        <f t="shared" si="27"/>
        <v xml:space="preserve"> </v>
      </c>
    </row>
    <row r="214" spans="1:11" x14ac:dyDescent="0.2">
      <c r="A214" s="190">
        <v>43515</v>
      </c>
      <c r="B214" s="187">
        <v>170</v>
      </c>
      <c r="C214" s="191">
        <f t="shared" si="22"/>
        <v>174.85714285714286</v>
      </c>
      <c r="D214" s="191">
        <f t="shared" si="23"/>
        <v>148.93936517463311</v>
      </c>
      <c r="E214" s="191">
        <f t="shared" si="24"/>
        <v>200.77492053965261</v>
      </c>
      <c r="F214" s="191">
        <f t="shared" si="21"/>
        <v>168.91735537190084</v>
      </c>
      <c r="H214" s="191">
        <f t="shared" si="25"/>
        <v>25.91777768250974</v>
      </c>
      <c r="J214" s="187" t="str">
        <f t="shared" si="26"/>
        <v xml:space="preserve"> </v>
      </c>
      <c r="K214" s="187" t="str">
        <f t="shared" si="27"/>
        <v xml:space="preserve"> </v>
      </c>
    </row>
    <row r="215" spans="1:11" x14ac:dyDescent="0.2">
      <c r="A215" s="190">
        <v>43516</v>
      </c>
      <c r="B215" s="187">
        <v>164</v>
      </c>
      <c r="C215" s="191">
        <f t="shared" si="22"/>
        <v>167</v>
      </c>
      <c r="D215" s="191">
        <f t="shared" si="23"/>
        <v>141.67121795269264</v>
      </c>
      <c r="E215" s="191">
        <f t="shared" si="24"/>
        <v>192.32878204730736</v>
      </c>
      <c r="F215" s="191">
        <f t="shared" si="21"/>
        <v>168.91735537190084</v>
      </c>
      <c r="H215" s="191">
        <f t="shared" si="25"/>
        <v>25.328782047307367</v>
      </c>
      <c r="J215" s="187" t="str">
        <f t="shared" si="26"/>
        <v xml:space="preserve"> </v>
      </c>
      <c r="K215" s="187" t="str">
        <f t="shared" si="27"/>
        <v xml:space="preserve"> </v>
      </c>
    </row>
    <row r="216" spans="1:11" x14ac:dyDescent="0.2">
      <c r="A216" s="190">
        <v>43517</v>
      </c>
      <c r="B216" s="187">
        <v>192</v>
      </c>
      <c r="C216" s="191">
        <f t="shared" si="22"/>
        <v>166.71428571428572</v>
      </c>
      <c r="D216" s="191">
        <f t="shared" si="23"/>
        <v>141.40717999276947</v>
      </c>
      <c r="E216" s="191">
        <f t="shared" si="24"/>
        <v>192.02139143580197</v>
      </c>
      <c r="F216" s="191">
        <f t="shared" si="21"/>
        <v>168.91735537190084</v>
      </c>
      <c r="H216" s="191">
        <f t="shared" si="25"/>
        <v>25.30710572151624</v>
      </c>
      <c r="J216" s="187" t="str">
        <f t="shared" si="26"/>
        <v xml:space="preserve"> </v>
      </c>
      <c r="K216" s="187" t="str">
        <f t="shared" si="27"/>
        <v xml:space="preserve"> </v>
      </c>
    </row>
    <row r="217" spans="1:11" x14ac:dyDescent="0.2">
      <c r="A217" s="190">
        <v>43518</v>
      </c>
      <c r="B217" s="187">
        <v>161</v>
      </c>
      <c r="C217" s="191">
        <f t="shared" si="22"/>
        <v>165.28571428571428</v>
      </c>
      <c r="D217" s="191">
        <f t="shared" si="23"/>
        <v>140.08726988928379</v>
      </c>
      <c r="E217" s="191">
        <f t="shared" si="24"/>
        <v>190.48415868214477</v>
      </c>
      <c r="F217" s="191">
        <f t="shared" si="21"/>
        <v>168.91735537190084</v>
      </c>
      <c r="H217" s="191">
        <f t="shared" si="25"/>
        <v>25.198444396430503</v>
      </c>
      <c r="J217" s="187" t="str">
        <f t="shared" si="26"/>
        <v xml:space="preserve"> </v>
      </c>
      <c r="K217" s="187" t="str">
        <f t="shared" si="27"/>
        <v xml:space="preserve"> </v>
      </c>
    </row>
    <row r="218" spans="1:11" x14ac:dyDescent="0.2">
      <c r="A218" s="190">
        <v>43519</v>
      </c>
      <c r="B218" s="187">
        <v>148</v>
      </c>
      <c r="C218" s="191">
        <f t="shared" si="22"/>
        <v>164</v>
      </c>
      <c r="D218" s="191">
        <f t="shared" si="23"/>
        <v>138.89975298926322</v>
      </c>
      <c r="E218" s="191">
        <f t="shared" si="24"/>
        <v>189.10024701073678</v>
      </c>
      <c r="F218" s="191">
        <f t="shared" si="21"/>
        <v>168.91735537190084</v>
      </c>
      <c r="H218" s="191">
        <f t="shared" si="25"/>
        <v>25.100247010736766</v>
      </c>
      <c r="J218" s="187" t="str">
        <f t="shared" si="26"/>
        <v xml:space="preserve"> </v>
      </c>
      <c r="K218" s="187" t="str">
        <f t="shared" si="27"/>
        <v xml:space="preserve"> </v>
      </c>
    </row>
    <row r="219" spans="1:11" x14ac:dyDescent="0.2">
      <c r="A219" s="190">
        <v>43520</v>
      </c>
      <c r="B219" s="187">
        <v>166</v>
      </c>
      <c r="C219" s="191">
        <f t="shared" si="22"/>
        <v>162.71428571428572</v>
      </c>
      <c r="D219" s="191">
        <f t="shared" si="23"/>
        <v>137.71262176965996</v>
      </c>
      <c r="E219" s="191">
        <f t="shared" si="24"/>
        <v>187.71594965891148</v>
      </c>
      <c r="F219" s="191">
        <f t="shared" si="21"/>
        <v>168.91735537190084</v>
      </c>
      <c r="H219" s="191">
        <f t="shared" si="25"/>
        <v>25.001663944625768</v>
      </c>
      <c r="J219" s="187" t="str">
        <f t="shared" si="26"/>
        <v xml:space="preserve"> </v>
      </c>
      <c r="K219" s="187" t="str">
        <f t="shared" si="27"/>
        <v xml:space="preserve"> </v>
      </c>
    </row>
    <row r="220" spans="1:11" x14ac:dyDescent="0.2">
      <c r="A220" s="190">
        <v>43521</v>
      </c>
      <c r="B220" s="187">
        <v>156</v>
      </c>
      <c r="C220" s="191">
        <f t="shared" si="22"/>
        <v>158.28571428571428</v>
      </c>
      <c r="D220" s="191">
        <f t="shared" si="23"/>
        <v>133.62663076665379</v>
      </c>
      <c r="E220" s="191">
        <f t="shared" si="24"/>
        <v>182.94479780477477</v>
      </c>
      <c r="F220" s="191">
        <f t="shared" si="21"/>
        <v>168.91735537190084</v>
      </c>
      <c r="H220" s="191">
        <f t="shared" si="25"/>
        <v>24.659083519060477</v>
      </c>
      <c r="J220" s="187" t="str">
        <f t="shared" si="26"/>
        <v xml:space="preserve"> </v>
      </c>
      <c r="K220" s="187" t="str">
        <f t="shared" si="27"/>
        <v xml:space="preserve"> </v>
      </c>
    </row>
    <row r="221" spans="1:11" x14ac:dyDescent="0.2">
      <c r="A221" s="190">
        <v>43522</v>
      </c>
      <c r="B221" s="187">
        <v>161</v>
      </c>
      <c r="C221" s="191">
        <f t="shared" si="22"/>
        <v>157.85714285714286</v>
      </c>
      <c r="D221" s="191">
        <f t="shared" si="23"/>
        <v>133.23146520149245</v>
      </c>
      <c r="E221" s="191">
        <f t="shared" si="24"/>
        <v>182.48282051279327</v>
      </c>
      <c r="F221" s="191">
        <f t="shared" si="21"/>
        <v>168.91735537190084</v>
      </c>
      <c r="H221" s="191">
        <f t="shared" si="25"/>
        <v>24.62567765565041</v>
      </c>
      <c r="J221" s="187" t="str">
        <f t="shared" si="26"/>
        <v xml:space="preserve"> </v>
      </c>
      <c r="K221" s="187" t="str">
        <f t="shared" si="27"/>
        <v xml:space="preserve"> </v>
      </c>
    </row>
    <row r="222" spans="1:11" x14ac:dyDescent="0.2">
      <c r="A222" s="190">
        <v>43523</v>
      </c>
      <c r="B222" s="187">
        <v>155</v>
      </c>
      <c r="C222" s="191">
        <f t="shared" si="22"/>
        <v>160.71428571428572</v>
      </c>
      <c r="D222" s="191">
        <f t="shared" si="23"/>
        <v>135.86675062526734</v>
      </c>
      <c r="E222" s="191">
        <f t="shared" si="24"/>
        <v>185.5618208033041</v>
      </c>
      <c r="F222" s="191">
        <f t="shared" si="21"/>
        <v>168.91735537190084</v>
      </c>
      <c r="H222" s="191">
        <f t="shared" si="25"/>
        <v>24.847535089018386</v>
      </c>
      <c r="J222" s="187" t="str">
        <f t="shared" si="26"/>
        <v xml:space="preserve"> </v>
      </c>
      <c r="K222" s="187" t="str">
        <f t="shared" si="27"/>
        <v xml:space="preserve"> </v>
      </c>
    </row>
    <row r="223" spans="1:11" x14ac:dyDescent="0.2">
      <c r="A223" s="190">
        <v>43524</v>
      </c>
      <c r="B223" s="187">
        <v>161</v>
      </c>
      <c r="C223" s="191">
        <f t="shared" si="22"/>
        <v>159.28571428571428</v>
      </c>
      <c r="D223" s="191">
        <f t="shared" si="23"/>
        <v>134.54885919053291</v>
      </c>
      <c r="E223" s="191">
        <f t="shared" si="24"/>
        <v>184.02256938089565</v>
      </c>
      <c r="F223" s="191">
        <f t="shared" si="21"/>
        <v>168.91735537190084</v>
      </c>
      <c r="H223" s="191">
        <f t="shared" si="25"/>
        <v>24.736855095181358</v>
      </c>
      <c r="J223" s="187" t="str">
        <f t="shared" si="26"/>
        <v xml:space="preserve"> </v>
      </c>
      <c r="K223" s="187" t="str">
        <f t="shared" si="27"/>
        <v xml:space="preserve"> </v>
      </c>
    </row>
    <row r="224" spans="1:11" x14ac:dyDescent="0.2">
      <c r="A224" s="190">
        <v>43525</v>
      </c>
      <c r="B224" s="187">
        <v>158</v>
      </c>
      <c r="C224" s="191">
        <f t="shared" si="22"/>
        <v>159</v>
      </c>
      <c r="D224" s="191">
        <f t="shared" si="23"/>
        <v>134.28534038267975</v>
      </c>
      <c r="E224" s="191">
        <f t="shared" si="24"/>
        <v>183.71465961732025</v>
      </c>
      <c r="F224" s="191">
        <f t="shared" si="21"/>
        <v>168.91735537190084</v>
      </c>
      <c r="H224" s="191">
        <f t="shared" si="25"/>
        <v>24.714659617320244</v>
      </c>
      <c r="J224" s="187" t="str">
        <f t="shared" si="26"/>
        <v xml:space="preserve"> </v>
      </c>
      <c r="K224" s="187" t="str">
        <f t="shared" si="27"/>
        <v xml:space="preserve"> </v>
      </c>
    </row>
    <row r="225" spans="1:11" x14ac:dyDescent="0.2">
      <c r="A225" s="190">
        <v>43526</v>
      </c>
      <c r="B225" s="187">
        <v>168</v>
      </c>
      <c r="C225" s="191">
        <f t="shared" si="22"/>
        <v>160.71428571428572</v>
      </c>
      <c r="D225" s="191">
        <f t="shared" si="23"/>
        <v>135.86675062526734</v>
      </c>
      <c r="E225" s="191">
        <f t="shared" si="24"/>
        <v>185.5618208033041</v>
      </c>
      <c r="F225" s="191">
        <f t="shared" si="21"/>
        <v>168.91735537190084</v>
      </c>
      <c r="H225" s="191">
        <f t="shared" si="25"/>
        <v>24.847535089018386</v>
      </c>
      <c r="J225" s="187" t="str">
        <f t="shared" si="26"/>
        <v xml:space="preserve"> </v>
      </c>
      <c r="K225" s="187" t="str">
        <f t="shared" si="27"/>
        <v xml:space="preserve"> </v>
      </c>
    </row>
    <row r="226" spans="1:11" x14ac:dyDescent="0.2">
      <c r="A226" s="190">
        <v>43527</v>
      </c>
      <c r="B226" s="187">
        <v>156</v>
      </c>
      <c r="C226" s="191">
        <f t="shared" si="22"/>
        <v>163.71428571428572</v>
      </c>
      <c r="D226" s="191">
        <f t="shared" si="23"/>
        <v>138.63591256130786</v>
      </c>
      <c r="E226" s="191">
        <f t="shared" si="24"/>
        <v>188.79265886726358</v>
      </c>
      <c r="F226" s="191">
        <f t="shared" si="21"/>
        <v>168.91735537190084</v>
      </c>
      <c r="H226" s="191">
        <f t="shared" si="25"/>
        <v>25.078373152977846</v>
      </c>
      <c r="J226" s="187" t="str">
        <f t="shared" si="26"/>
        <v xml:space="preserve"> </v>
      </c>
      <c r="K226" s="187" t="str">
        <f t="shared" si="27"/>
        <v xml:space="preserve"> </v>
      </c>
    </row>
    <row r="227" spans="1:11" x14ac:dyDescent="0.2">
      <c r="A227" s="190">
        <v>43528</v>
      </c>
      <c r="B227" s="187">
        <v>154</v>
      </c>
      <c r="C227" s="191">
        <f t="shared" si="22"/>
        <v>162.14285714285714</v>
      </c>
      <c r="D227" s="191">
        <f t="shared" si="23"/>
        <v>137.18513288762907</v>
      </c>
      <c r="E227" s="191">
        <f t="shared" si="24"/>
        <v>187.10058139808521</v>
      </c>
      <c r="F227" s="191">
        <f t="shared" si="21"/>
        <v>168.91735537190084</v>
      </c>
      <c r="H227" s="191">
        <f t="shared" si="25"/>
        <v>24.957724255228079</v>
      </c>
      <c r="J227" s="187" t="str">
        <f t="shared" si="26"/>
        <v xml:space="preserve"> </v>
      </c>
      <c r="K227" s="187" t="str">
        <f t="shared" si="27"/>
        <v xml:space="preserve"> </v>
      </c>
    </row>
    <row r="228" spans="1:11" x14ac:dyDescent="0.2">
      <c r="A228" s="190">
        <v>43529</v>
      </c>
      <c r="B228" s="187">
        <v>173</v>
      </c>
      <c r="C228" s="191">
        <f t="shared" si="22"/>
        <v>166.28571428571428</v>
      </c>
      <c r="D228" s="191">
        <f t="shared" si="23"/>
        <v>141.01115790978554</v>
      </c>
      <c r="E228" s="191">
        <f t="shared" si="24"/>
        <v>191.56027066164302</v>
      </c>
      <c r="F228" s="191">
        <f t="shared" si="21"/>
        <v>168.91735537190084</v>
      </c>
      <c r="H228" s="191">
        <f t="shared" si="25"/>
        <v>25.274556375928739</v>
      </c>
      <c r="J228" s="187" t="str">
        <f t="shared" si="26"/>
        <v xml:space="preserve"> </v>
      </c>
      <c r="K228" s="187" t="str">
        <f t="shared" si="27"/>
        <v xml:space="preserve"> </v>
      </c>
    </row>
    <row r="229" spans="1:11" x14ac:dyDescent="0.2">
      <c r="A229" s="190">
        <v>43530</v>
      </c>
      <c r="B229" s="187">
        <v>176</v>
      </c>
      <c r="C229" s="191">
        <f t="shared" si="22"/>
        <v>164.85714285714286</v>
      </c>
      <c r="D229" s="191">
        <f t="shared" si="23"/>
        <v>139.69138834828698</v>
      </c>
      <c r="E229" s="191">
        <f t="shared" si="24"/>
        <v>190.02289736599874</v>
      </c>
      <c r="F229" s="191">
        <f t="shared" si="21"/>
        <v>168.91735537190084</v>
      </c>
      <c r="H229" s="191">
        <f t="shared" si="25"/>
        <v>25.165754508855876</v>
      </c>
      <c r="J229" s="187" t="str">
        <f t="shared" si="26"/>
        <v xml:space="preserve"> </v>
      </c>
      <c r="K229" s="187" t="str">
        <f t="shared" si="27"/>
        <v xml:space="preserve"> </v>
      </c>
    </row>
    <row r="230" spans="1:11" x14ac:dyDescent="0.2">
      <c r="A230" s="190">
        <v>43531</v>
      </c>
      <c r="B230" s="187">
        <v>150</v>
      </c>
      <c r="C230" s="191">
        <f t="shared" si="22"/>
        <v>162.57142857142858</v>
      </c>
      <c r="D230" s="191">
        <f t="shared" si="23"/>
        <v>137.58074230634173</v>
      </c>
      <c r="E230" s="191">
        <f t="shared" si="24"/>
        <v>187.56211483651543</v>
      </c>
      <c r="F230" s="191">
        <f t="shared" si="21"/>
        <v>168.91735537190084</v>
      </c>
      <c r="H230" s="191">
        <f t="shared" si="25"/>
        <v>24.99068626508684</v>
      </c>
      <c r="J230" s="187" t="str">
        <f t="shared" si="26"/>
        <v xml:space="preserve"> </v>
      </c>
      <c r="K230" s="187" t="str">
        <f t="shared" si="27"/>
        <v xml:space="preserve"> </v>
      </c>
    </row>
    <row r="231" spans="1:11" x14ac:dyDescent="0.2">
      <c r="A231" s="190">
        <v>43532</v>
      </c>
      <c r="B231" s="187">
        <v>187</v>
      </c>
      <c r="C231" s="191">
        <f t="shared" si="22"/>
        <v>163</v>
      </c>
      <c r="D231" s="191">
        <f t="shared" si="23"/>
        <v>137.97639514378474</v>
      </c>
      <c r="E231" s="191">
        <f t="shared" si="24"/>
        <v>188.02360485621526</v>
      </c>
      <c r="F231" s="191">
        <f t="shared" si="21"/>
        <v>168.91735537190084</v>
      </c>
      <c r="H231" s="191">
        <f t="shared" si="25"/>
        <v>25.023604856215261</v>
      </c>
      <c r="J231" s="187" t="str">
        <f t="shared" si="26"/>
        <v xml:space="preserve"> </v>
      </c>
      <c r="K231" s="187" t="str">
        <f t="shared" si="27"/>
        <v xml:space="preserve"> </v>
      </c>
    </row>
    <row r="232" spans="1:11" x14ac:dyDescent="0.2">
      <c r="A232" s="190">
        <v>43533</v>
      </c>
      <c r="B232" s="187">
        <v>158</v>
      </c>
      <c r="C232" s="191">
        <f t="shared" si="22"/>
        <v>160.71428571428572</v>
      </c>
      <c r="D232" s="191">
        <f t="shared" si="23"/>
        <v>135.86675062526734</v>
      </c>
      <c r="E232" s="191">
        <f t="shared" si="24"/>
        <v>185.5618208033041</v>
      </c>
      <c r="F232" s="191">
        <f t="shared" si="21"/>
        <v>168.91735537190084</v>
      </c>
      <c r="H232" s="191">
        <f t="shared" si="25"/>
        <v>24.847535089018386</v>
      </c>
      <c r="J232" s="187" t="str">
        <f t="shared" si="26"/>
        <v xml:space="preserve"> </v>
      </c>
      <c r="K232" s="187" t="str">
        <f t="shared" si="27"/>
        <v xml:space="preserve"> </v>
      </c>
    </row>
    <row r="233" spans="1:11" x14ac:dyDescent="0.2">
      <c r="A233" s="190">
        <v>43534</v>
      </c>
      <c r="B233" s="187">
        <v>140</v>
      </c>
      <c r="C233" s="191">
        <f t="shared" si="22"/>
        <v>157.42857142857142</v>
      </c>
      <c r="D233" s="191">
        <f t="shared" si="23"/>
        <v>132.83634501451934</v>
      </c>
      <c r="E233" s="191">
        <f t="shared" si="24"/>
        <v>182.02079784262349</v>
      </c>
      <c r="F233" s="191">
        <f t="shared" si="21"/>
        <v>168.91735537190084</v>
      </c>
      <c r="H233" s="191">
        <f t="shared" si="25"/>
        <v>24.592226414052064</v>
      </c>
      <c r="J233" s="187" t="str">
        <f t="shared" si="26"/>
        <v xml:space="preserve"> </v>
      </c>
      <c r="K233" s="187" t="str">
        <f t="shared" si="27"/>
        <v xml:space="preserve"> </v>
      </c>
    </row>
    <row r="234" spans="1:11" x14ac:dyDescent="0.2">
      <c r="A234" s="190">
        <v>43535</v>
      </c>
      <c r="B234" s="187">
        <v>157</v>
      </c>
      <c r="C234" s="191">
        <f t="shared" si="22"/>
        <v>161.14285714285714</v>
      </c>
      <c r="D234" s="191">
        <f t="shared" si="23"/>
        <v>136.2622140643513</v>
      </c>
      <c r="E234" s="191">
        <f t="shared" si="24"/>
        <v>186.02350022136298</v>
      </c>
      <c r="F234" s="191">
        <f t="shared" si="21"/>
        <v>168.91735537190084</v>
      </c>
      <c r="H234" s="191">
        <f t="shared" si="25"/>
        <v>24.88064307850583</v>
      </c>
      <c r="J234" s="187" t="str">
        <f t="shared" si="26"/>
        <v xml:space="preserve"> </v>
      </c>
      <c r="K234" s="187" t="str">
        <f t="shared" si="27"/>
        <v xml:space="preserve"> </v>
      </c>
    </row>
    <row r="235" spans="1:11" x14ac:dyDescent="0.2">
      <c r="A235" s="190">
        <v>43536</v>
      </c>
      <c r="B235" s="187">
        <v>157</v>
      </c>
      <c r="C235" s="191">
        <f t="shared" si="22"/>
        <v>159.42857142857142</v>
      </c>
      <c r="D235" s="191">
        <f t="shared" si="23"/>
        <v>134.68062605930893</v>
      </c>
      <c r="E235" s="191">
        <f t="shared" si="24"/>
        <v>184.1765167978339</v>
      </c>
      <c r="F235" s="191">
        <f t="shared" si="21"/>
        <v>168.91735537190084</v>
      </c>
      <c r="H235" s="191">
        <f t="shared" si="25"/>
        <v>24.747945369262474</v>
      </c>
      <c r="J235" s="187" t="str">
        <f t="shared" si="26"/>
        <v xml:space="preserve"> </v>
      </c>
      <c r="K235" s="187" t="str">
        <f t="shared" si="27"/>
        <v xml:space="preserve"> </v>
      </c>
    </row>
    <row r="236" spans="1:11" x14ac:dyDescent="0.2">
      <c r="A236" s="190">
        <v>43537</v>
      </c>
      <c r="B236" s="187">
        <v>153</v>
      </c>
      <c r="C236" s="191">
        <f t="shared" si="22"/>
        <v>156.71428571428572</v>
      </c>
      <c r="D236" s="191">
        <f t="shared" si="23"/>
        <v>132.17791271418645</v>
      </c>
      <c r="E236" s="191">
        <f t="shared" si="24"/>
        <v>181.250658714385</v>
      </c>
      <c r="F236" s="191">
        <f t="shared" si="21"/>
        <v>168.91735537190084</v>
      </c>
      <c r="H236" s="191">
        <f t="shared" si="25"/>
        <v>24.53637300009926</v>
      </c>
      <c r="J236" s="187" t="str">
        <f t="shared" si="26"/>
        <v xml:space="preserve"> </v>
      </c>
      <c r="K236" s="187" t="str">
        <f t="shared" si="27"/>
        <v xml:space="preserve"> </v>
      </c>
    </row>
    <row r="237" spans="1:11" x14ac:dyDescent="0.2">
      <c r="A237" s="190">
        <v>43538</v>
      </c>
      <c r="B237" s="187">
        <v>176</v>
      </c>
      <c r="C237" s="191">
        <f t="shared" si="22"/>
        <v>157.71428571428572</v>
      </c>
      <c r="D237" s="191">
        <f t="shared" si="23"/>
        <v>133.0997534213495</v>
      </c>
      <c r="E237" s="191">
        <f t="shared" si="24"/>
        <v>182.32881800722194</v>
      </c>
      <c r="F237" s="191">
        <f t="shared" si="21"/>
        <v>168.91735537190084</v>
      </c>
      <c r="H237" s="191">
        <f t="shared" si="25"/>
        <v>24.614532292936222</v>
      </c>
      <c r="J237" s="187" t="str">
        <f t="shared" si="26"/>
        <v xml:space="preserve"> </v>
      </c>
      <c r="K237" s="187" t="str">
        <f t="shared" si="27"/>
        <v xml:space="preserve"> </v>
      </c>
    </row>
    <row r="238" spans="1:11" x14ac:dyDescent="0.2">
      <c r="A238" s="190">
        <v>43539</v>
      </c>
      <c r="B238" s="187">
        <v>175</v>
      </c>
      <c r="C238" s="191">
        <f t="shared" si="22"/>
        <v>159.14285714285714</v>
      </c>
      <c r="D238" s="191">
        <f t="shared" si="23"/>
        <v>134.41709729609005</v>
      </c>
      <c r="E238" s="191">
        <f t="shared" si="24"/>
        <v>183.86861698962423</v>
      </c>
      <c r="F238" s="191">
        <f t="shared" si="21"/>
        <v>168.91735537190084</v>
      </c>
      <c r="H238" s="191">
        <f t="shared" si="25"/>
        <v>24.725759846767094</v>
      </c>
      <c r="J238" s="187" t="str">
        <f t="shared" si="26"/>
        <v xml:space="preserve"> </v>
      </c>
      <c r="K238" s="187" t="str">
        <f t="shared" si="27"/>
        <v xml:space="preserve"> </v>
      </c>
    </row>
    <row r="239" spans="1:11" x14ac:dyDescent="0.2">
      <c r="A239" s="190">
        <v>43540</v>
      </c>
      <c r="B239" s="187">
        <v>139</v>
      </c>
      <c r="C239" s="191">
        <f t="shared" si="22"/>
        <v>160.14285714285714</v>
      </c>
      <c r="D239" s="191">
        <f t="shared" si="23"/>
        <v>135.33953478475357</v>
      </c>
      <c r="E239" s="191">
        <f t="shared" si="24"/>
        <v>184.94617950096071</v>
      </c>
      <c r="F239" s="191">
        <f t="shared" si="21"/>
        <v>168.91735537190084</v>
      </c>
      <c r="H239" s="191">
        <f t="shared" si="25"/>
        <v>24.803322358103561</v>
      </c>
      <c r="J239" s="187" t="str">
        <f t="shared" si="26"/>
        <v xml:space="preserve"> </v>
      </c>
      <c r="K239" s="187" t="str">
        <f t="shared" si="27"/>
        <v xml:space="preserve"> </v>
      </c>
    </row>
    <row r="240" spans="1:11" x14ac:dyDescent="0.2">
      <c r="A240" s="190">
        <v>43541</v>
      </c>
      <c r="B240" s="187">
        <v>147</v>
      </c>
      <c r="C240" s="191">
        <f t="shared" si="22"/>
        <v>161.42857142857142</v>
      </c>
      <c r="D240" s="191">
        <f t="shared" si="23"/>
        <v>136.52588081088916</v>
      </c>
      <c r="E240" s="191">
        <f t="shared" si="24"/>
        <v>186.33126204625367</v>
      </c>
      <c r="F240" s="191">
        <f t="shared" si="21"/>
        <v>168.91735537190084</v>
      </c>
      <c r="H240" s="191">
        <f t="shared" si="25"/>
        <v>24.902690617682257</v>
      </c>
      <c r="J240" s="187" t="str">
        <f t="shared" si="26"/>
        <v xml:space="preserve"> </v>
      </c>
      <c r="K240" s="187" t="str">
        <f t="shared" si="27"/>
        <v xml:space="preserve"> </v>
      </c>
    </row>
    <row r="241" spans="1:11" x14ac:dyDescent="0.2">
      <c r="A241" s="190">
        <v>43542</v>
      </c>
      <c r="B241" s="187">
        <v>167</v>
      </c>
      <c r="C241" s="191">
        <f t="shared" si="22"/>
        <v>156.14285714285714</v>
      </c>
      <c r="D241" s="191">
        <f t="shared" si="23"/>
        <v>131.65125858335108</v>
      </c>
      <c r="E241" s="191">
        <f t="shared" si="24"/>
        <v>180.6344557023632</v>
      </c>
      <c r="F241" s="191">
        <f t="shared" si="21"/>
        <v>168.91735537190084</v>
      </c>
      <c r="H241" s="191">
        <f t="shared" si="25"/>
        <v>24.491598559506073</v>
      </c>
      <c r="J241" s="187" t="str">
        <f t="shared" si="26"/>
        <v xml:space="preserve"> </v>
      </c>
      <c r="K241" s="187" t="str">
        <f t="shared" si="27"/>
        <v xml:space="preserve"> </v>
      </c>
    </row>
    <row r="242" spans="1:11" x14ac:dyDescent="0.2">
      <c r="A242" s="190">
        <v>43543</v>
      </c>
      <c r="B242" s="187">
        <v>164</v>
      </c>
      <c r="C242" s="191">
        <f t="shared" si="22"/>
        <v>150.28571428571428</v>
      </c>
      <c r="D242" s="191">
        <f t="shared" si="23"/>
        <v>126.25786377843835</v>
      </c>
      <c r="E242" s="191">
        <f t="shared" si="24"/>
        <v>174.31356479299021</v>
      </c>
      <c r="F242" s="191">
        <f t="shared" si="21"/>
        <v>168.91735537190084</v>
      </c>
      <c r="H242" s="191">
        <f t="shared" si="25"/>
        <v>24.027850507275925</v>
      </c>
      <c r="J242" s="187" t="str">
        <f t="shared" si="26"/>
        <v xml:space="preserve"> </v>
      </c>
      <c r="K242" s="187" t="str">
        <f t="shared" si="27"/>
        <v xml:space="preserve"> </v>
      </c>
    </row>
    <row r="243" spans="1:11" x14ac:dyDescent="0.2">
      <c r="A243" s="190">
        <v>43544</v>
      </c>
      <c r="B243" s="187">
        <v>162</v>
      </c>
      <c r="C243" s="191">
        <f t="shared" si="22"/>
        <v>154.85714285714286</v>
      </c>
      <c r="D243" s="191">
        <f t="shared" si="23"/>
        <v>130.46658730791438</v>
      </c>
      <c r="E243" s="191">
        <f t="shared" si="24"/>
        <v>179.24769840637134</v>
      </c>
      <c r="F243" s="191">
        <f t="shared" si="21"/>
        <v>168.91735537190084</v>
      </c>
      <c r="H243" s="191">
        <f t="shared" si="25"/>
        <v>24.390555549228477</v>
      </c>
      <c r="J243" s="187" t="str">
        <f t="shared" si="26"/>
        <v xml:space="preserve"> </v>
      </c>
      <c r="K243" s="187" t="str">
        <f t="shared" si="27"/>
        <v xml:space="preserve"> </v>
      </c>
    </row>
    <row r="244" spans="1:11" x14ac:dyDescent="0.2">
      <c r="A244" s="190">
        <v>43545</v>
      </c>
      <c r="B244" s="187">
        <v>139</v>
      </c>
      <c r="C244" s="191">
        <f t="shared" si="22"/>
        <v>155.28571428571428</v>
      </c>
      <c r="D244" s="191">
        <f t="shared" si="23"/>
        <v>130.86143128702628</v>
      </c>
      <c r="E244" s="191">
        <f t="shared" si="24"/>
        <v>179.70999728440228</v>
      </c>
      <c r="F244" s="191">
        <f t="shared" si="21"/>
        <v>168.91735537190084</v>
      </c>
      <c r="H244" s="191">
        <f t="shared" si="25"/>
        <v>24.424282998688007</v>
      </c>
      <c r="J244" s="187" t="str">
        <f t="shared" si="26"/>
        <v xml:space="preserve"> </v>
      </c>
      <c r="K244" s="187" t="str">
        <f t="shared" si="27"/>
        <v xml:space="preserve"> </v>
      </c>
    </row>
    <row r="245" spans="1:11" x14ac:dyDescent="0.2">
      <c r="A245" s="190">
        <v>43546</v>
      </c>
      <c r="B245" s="187">
        <v>134</v>
      </c>
      <c r="C245" s="191">
        <f t="shared" si="22"/>
        <v>155.14285714285714</v>
      </c>
      <c r="D245" s="191">
        <f t="shared" si="23"/>
        <v>130.72981145003135</v>
      </c>
      <c r="E245" s="191">
        <f t="shared" si="24"/>
        <v>179.55590283568293</v>
      </c>
      <c r="F245" s="191">
        <f t="shared" si="21"/>
        <v>168.91735537190084</v>
      </c>
      <c r="H245" s="191">
        <f t="shared" si="25"/>
        <v>24.413045692825794</v>
      </c>
      <c r="J245" s="187" t="str">
        <f t="shared" si="26"/>
        <v xml:space="preserve"> </v>
      </c>
      <c r="K245" s="187" t="str">
        <f t="shared" si="27"/>
        <v xml:space="preserve"> </v>
      </c>
    </row>
    <row r="246" spans="1:11" x14ac:dyDescent="0.2">
      <c r="A246" s="190">
        <v>43547</v>
      </c>
      <c r="B246" s="187">
        <v>171</v>
      </c>
      <c r="C246" s="191">
        <f t="shared" si="22"/>
        <v>155.42857142857142</v>
      </c>
      <c r="D246" s="191">
        <f t="shared" si="23"/>
        <v>130.99305629178741</v>
      </c>
      <c r="E246" s="191">
        <f t="shared" si="24"/>
        <v>179.86408656535542</v>
      </c>
      <c r="F246" s="191">
        <f t="shared" si="21"/>
        <v>168.91735537190084</v>
      </c>
      <c r="H246" s="191">
        <f t="shared" si="25"/>
        <v>24.435515136783998</v>
      </c>
      <c r="J246" s="187" t="str">
        <f t="shared" si="26"/>
        <v xml:space="preserve"> </v>
      </c>
      <c r="K246" s="187" t="str">
        <f t="shared" si="27"/>
        <v xml:space="preserve"> </v>
      </c>
    </row>
    <row r="247" spans="1:11" x14ac:dyDescent="0.2">
      <c r="A247" s="190">
        <v>43548</v>
      </c>
      <c r="B247" s="187">
        <v>150</v>
      </c>
      <c r="C247" s="191">
        <f t="shared" si="22"/>
        <v>152.85714285714286</v>
      </c>
      <c r="D247" s="191">
        <f t="shared" si="23"/>
        <v>128.62460275091379</v>
      </c>
      <c r="E247" s="191">
        <f t="shared" si="24"/>
        <v>177.08968296337193</v>
      </c>
      <c r="F247" s="191">
        <f t="shared" si="21"/>
        <v>168.91735537190084</v>
      </c>
      <c r="H247" s="191">
        <f t="shared" si="25"/>
        <v>24.232540106229063</v>
      </c>
      <c r="J247" s="187" t="str">
        <f t="shared" si="26"/>
        <v xml:space="preserve"> </v>
      </c>
      <c r="K247" s="187" t="str">
        <f t="shared" si="27"/>
        <v xml:space="preserve"> </v>
      </c>
    </row>
    <row r="248" spans="1:11" x14ac:dyDescent="0.2">
      <c r="A248" s="190">
        <v>43549</v>
      </c>
      <c r="B248" s="187">
        <v>166</v>
      </c>
      <c r="C248" s="191">
        <f t="shared" si="22"/>
        <v>153</v>
      </c>
      <c r="D248" s="191">
        <f t="shared" si="23"/>
        <v>128.75613892136815</v>
      </c>
      <c r="E248" s="191">
        <f t="shared" si="24"/>
        <v>177.24386107863185</v>
      </c>
      <c r="F248" s="191">
        <f t="shared" si="21"/>
        <v>168.91735537190084</v>
      </c>
      <c r="H248" s="191">
        <f t="shared" si="25"/>
        <v>24.243861078631841</v>
      </c>
      <c r="J248" s="187" t="str">
        <f t="shared" si="26"/>
        <v xml:space="preserve"> </v>
      </c>
      <c r="K248" s="187" t="str">
        <f t="shared" si="27"/>
        <v xml:space="preserve"> </v>
      </c>
    </row>
    <row r="249" spans="1:11" x14ac:dyDescent="0.2">
      <c r="A249" s="190">
        <v>43550</v>
      </c>
      <c r="B249" s="187">
        <v>166</v>
      </c>
      <c r="C249" s="191">
        <f t="shared" si="22"/>
        <v>154.14285714285714</v>
      </c>
      <c r="D249" s="191">
        <f t="shared" si="23"/>
        <v>129.80861789031422</v>
      </c>
      <c r="E249" s="191">
        <f t="shared" si="24"/>
        <v>178.47709639540005</v>
      </c>
      <c r="F249" s="191">
        <f t="shared" si="21"/>
        <v>168.91735537190084</v>
      </c>
      <c r="H249" s="191">
        <f t="shared" si="25"/>
        <v>24.334239252542908</v>
      </c>
      <c r="J249" s="187" t="str">
        <f t="shared" si="26"/>
        <v xml:space="preserve"> </v>
      </c>
      <c r="K249" s="187" t="str">
        <f t="shared" si="27"/>
        <v xml:space="preserve"> </v>
      </c>
    </row>
    <row r="250" spans="1:11" x14ac:dyDescent="0.2">
      <c r="A250" s="190">
        <v>43551</v>
      </c>
      <c r="B250" s="187">
        <v>144</v>
      </c>
      <c r="C250" s="191">
        <f t="shared" si="22"/>
        <v>148.71428571428572</v>
      </c>
      <c r="D250" s="191">
        <f t="shared" si="23"/>
        <v>124.81238620817952</v>
      </c>
      <c r="E250" s="191">
        <f t="shared" si="24"/>
        <v>172.61618522039191</v>
      </c>
      <c r="F250" s="191">
        <f t="shared" si="21"/>
        <v>168.91735537190084</v>
      </c>
      <c r="H250" s="191">
        <f t="shared" si="25"/>
        <v>23.901899506106204</v>
      </c>
      <c r="J250" s="187" t="str">
        <f t="shared" si="26"/>
        <v xml:space="preserve"> </v>
      </c>
      <c r="K250" s="187" t="str">
        <f t="shared" si="27"/>
        <v xml:space="preserve"> </v>
      </c>
    </row>
    <row r="251" spans="1:11" x14ac:dyDescent="0.2">
      <c r="A251" s="190">
        <v>43552</v>
      </c>
      <c r="B251" s="187">
        <v>140</v>
      </c>
      <c r="C251" s="191">
        <f t="shared" si="22"/>
        <v>145.14285714285714</v>
      </c>
      <c r="D251" s="191">
        <f t="shared" si="23"/>
        <v>121.52970826347216</v>
      </c>
      <c r="E251" s="191">
        <f t="shared" si="24"/>
        <v>168.7560060222421</v>
      </c>
      <c r="F251" s="191">
        <f t="shared" si="21"/>
        <v>168.91735537190084</v>
      </c>
      <c r="H251" s="191">
        <f t="shared" si="25"/>
        <v>23.613148879384976</v>
      </c>
      <c r="J251" s="187" t="str">
        <f t="shared" si="26"/>
        <v xml:space="preserve"> </v>
      </c>
      <c r="K251" s="187" t="str">
        <f t="shared" si="27"/>
        <v xml:space="preserve"> </v>
      </c>
    </row>
    <row r="252" spans="1:11" x14ac:dyDescent="0.2">
      <c r="A252" s="190">
        <v>43553</v>
      </c>
      <c r="B252" s="187">
        <v>142</v>
      </c>
      <c r="C252" s="191">
        <f t="shared" si="22"/>
        <v>142.57142857142858</v>
      </c>
      <c r="D252" s="191">
        <f t="shared" si="23"/>
        <v>119.16838603418569</v>
      </c>
      <c r="E252" s="191">
        <f t="shared" si="24"/>
        <v>165.97447110867148</v>
      </c>
      <c r="F252" s="191">
        <f t="shared" si="21"/>
        <v>168.91735537190084</v>
      </c>
      <c r="H252" s="191">
        <f t="shared" si="25"/>
        <v>23.403042537242889</v>
      </c>
      <c r="J252" s="187" t="str">
        <f t="shared" si="26"/>
        <v xml:space="preserve"> </v>
      </c>
      <c r="K252" s="187" t="str">
        <f t="shared" si="27"/>
        <v xml:space="preserve"> </v>
      </c>
    </row>
    <row r="253" spans="1:11" x14ac:dyDescent="0.2">
      <c r="A253" s="190">
        <v>43554</v>
      </c>
      <c r="B253" s="187">
        <v>133</v>
      </c>
      <c r="C253" s="191">
        <f t="shared" si="22"/>
        <v>139.85714285714286</v>
      </c>
      <c r="D253" s="191">
        <f t="shared" si="23"/>
        <v>116.6779452869076</v>
      </c>
      <c r="E253" s="191">
        <f t="shared" si="24"/>
        <v>163.03634042737812</v>
      </c>
      <c r="F253" s="191">
        <f t="shared" si="21"/>
        <v>168.91735537190084</v>
      </c>
      <c r="H253" s="191">
        <f t="shared" si="25"/>
        <v>23.179197570235257</v>
      </c>
      <c r="J253" s="187" t="str">
        <f t="shared" si="26"/>
        <v xml:space="preserve"> </v>
      </c>
      <c r="K253" s="187" t="str">
        <f t="shared" si="27"/>
        <v xml:space="preserve"> </v>
      </c>
    </row>
    <row r="254" spans="1:11" x14ac:dyDescent="0.2">
      <c r="A254" s="190">
        <v>43555</v>
      </c>
      <c r="B254" s="187">
        <v>125</v>
      </c>
      <c r="C254" s="191">
        <f t="shared" si="22"/>
        <v>142.28571428571428</v>
      </c>
      <c r="D254" s="191">
        <f t="shared" si="23"/>
        <v>118.90613345114841</v>
      </c>
      <c r="E254" s="191">
        <f t="shared" si="24"/>
        <v>165.66529512028015</v>
      </c>
      <c r="F254" s="191">
        <f t="shared" si="21"/>
        <v>168.91735537190084</v>
      </c>
      <c r="H254" s="191">
        <f t="shared" si="25"/>
        <v>23.379580834565875</v>
      </c>
      <c r="J254" s="187" t="str">
        <f t="shared" si="26"/>
        <v xml:space="preserve"> </v>
      </c>
      <c r="K254" s="187" t="str">
        <f t="shared" si="27"/>
        <v xml:space="preserve"> </v>
      </c>
    </row>
    <row r="255" spans="1:11" x14ac:dyDescent="0.2">
      <c r="A255" s="190">
        <v>43556</v>
      </c>
      <c r="B255" s="187">
        <v>148</v>
      </c>
      <c r="C255" s="191">
        <f t="shared" si="22"/>
        <v>142</v>
      </c>
      <c r="D255" s="191">
        <f t="shared" si="23"/>
        <v>118.64390443588655</v>
      </c>
      <c r="E255" s="191">
        <f t="shared" si="24"/>
        <v>165.35609556411345</v>
      </c>
      <c r="F255" s="191">
        <f>AVERAGE(B$255:B$376)</f>
        <v>148.73770491803279</v>
      </c>
      <c r="H255" s="191">
        <f t="shared" si="25"/>
        <v>23.356095564113449</v>
      </c>
      <c r="J255" s="187" t="str">
        <f t="shared" si="26"/>
        <v xml:space="preserve"> </v>
      </c>
      <c r="K255" s="187" t="str">
        <f t="shared" si="27"/>
        <v xml:space="preserve"> </v>
      </c>
    </row>
    <row r="256" spans="1:11" x14ac:dyDescent="0.2">
      <c r="A256" s="190">
        <v>43557</v>
      </c>
      <c r="B256" s="187">
        <v>147</v>
      </c>
      <c r="C256" s="191">
        <f t="shared" si="22"/>
        <v>143.85714285714286</v>
      </c>
      <c r="D256" s="191">
        <f t="shared" si="23"/>
        <v>120.34881241876421</v>
      </c>
      <c r="E256" s="191">
        <f t="shared" si="24"/>
        <v>167.3654732955215</v>
      </c>
      <c r="F256" s="191">
        <f t="shared" ref="F256:F319" si="28">AVERAGE(B$255:B$376)</f>
        <v>148.73770491803279</v>
      </c>
      <c r="H256" s="191">
        <f t="shared" si="25"/>
        <v>23.50833043837865</v>
      </c>
      <c r="J256" s="187" t="str">
        <f t="shared" si="26"/>
        <v xml:space="preserve"> </v>
      </c>
      <c r="K256" s="187" t="str">
        <f t="shared" si="27"/>
        <v xml:space="preserve"> </v>
      </c>
    </row>
    <row r="257" spans="1:11" x14ac:dyDescent="0.2">
      <c r="A257" s="190">
        <v>43558</v>
      </c>
      <c r="B257" s="187">
        <v>161</v>
      </c>
      <c r="C257" s="191">
        <f t="shared" si="22"/>
        <v>146.14285714285714</v>
      </c>
      <c r="D257" s="191">
        <f t="shared" si="23"/>
        <v>122.44850338505231</v>
      </c>
      <c r="E257" s="191">
        <f t="shared" si="24"/>
        <v>169.83721090066197</v>
      </c>
      <c r="F257" s="191">
        <f t="shared" si="28"/>
        <v>148.73770491803279</v>
      </c>
      <c r="H257" s="191">
        <f t="shared" si="25"/>
        <v>23.694353757804834</v>
      </c>
      <c r="J257" s="187" t="str">
        <f t="shared" si="26"/>
        <v xml:space="preserve"> </v>
      </c>
      <c r="K257" s="187" t="str">
        <f t="shared" si="27"/>
        <v xml:space="preserve"> </v>
      </c>
    </row>
    <row r="258" spans="1:11" x14ac:dyDescent="0.2">
      <c r="A258" s="190">
        <v>43559</v>
      </c>
      <c r="B258" s="187">
        <v>138</v>
      </c>
      <c r="C258" s="191">
        <f t="shared" si="22"/>
        <v>149.57142857142858</v>
      </c>
      <c r="D258" s="191">
        <f t="shared" si="23"/>
        <v>125.60074647850516</v>
      </c>
      <c r="E258" s="191">
        <f t="shared" si="24"/>
        <v>173.54211066435201</v>
      </c>
      <c r="F258" s="191">
        <f t="shared" si="28"/>
        <v>148.73770491803279</v>
      </c>
      <c r="H258" s="191">
        <f t="shared" si="25"/>
        <v>23.970682092923433</v>
      </c>
      <c r="J258" s="187" t="str">
        <f t="shared" si="26"/>
        <v xml:space="preserve"> </v>
      </c>
      <c r="K258" s="187" t="str">
        <f t="shared" si="27"/>
        <v xml:space="preserve"> </v>
      </c>
    </row>
    <row r="259" spans="1:11" x14ac:dyDescent="0.2">
      <c r="A259" s="190">
        <v>43560</v>
      </c>
      <c r="B259" s="187">
        <v>155</v>
      </c>
      <c r="C259" s="191">
        <f t="shared" si="22"/>
        <v>152.42857142857142</v>
      </c>
      <c r="D259" s="191">
        <f t="shared" si="23"/>
        <v>128.23002601774147</v>
      </c>
      <c r="E259" s="191">
        <f t="shared" si="24"/>
        <v>176.62711683940137</v>
      </c>
      <c r="F259" s="191">
        <f t="shared" si="28"/>
        <v>148.73770491803279</v>
      </c>
      <c r="H259" s="191">
        <f t="shared" si="25"/>
        <v>24.198545410829961</v>
      </c>
      <c r="J259" s="187" t="str">
        <f t="shared" si="26"/>
        <v xml:space="preserve"> </v>
      </c>
      <c r="K259" s="187" t="str">
        <f t="shared" si="27"/>
        <v xml:space="preserve"> </v>
      </c>
    </row>
    <row r="260" spans="1:11" x14ac:dyDescent="0.2">
      <c r="A260" s="190">
        <v>43561</v>
      </c>
      <c r="B260" s="187">
        <v>149</v>
      </c>
      <c r="C260" s="191">
        <f t="shared" si="22"/>
        <v>153.14285714285714</v>
      </c>
      <c r="D260" s="191">
        <f t="shared" si="23"/>
        <v>128.88768037582449</v>
      </c>
      <c r="E260" s="191">
        <f t="shared" si="24"/>
        <v>177.39803390988979</v>
      </c>
      <c r="F260" s="191">
        <f t="shared" si="28"/>
        <v>148.73770491803279</v>
      </c>
      <c r="H260" s="191">
        <f t="shared" si="25"/>
        <v>24.255176767032641</v>
      </c>
      <c r="J260" s="187" t="str">
        <f t="shared" si="26"/>
        <v xml:space="preserve"> </v>
      </c>
      <c r="K260" s="187" t="str">
        <f t="shared" si="27"/>
        <v xml:space="preserve"> </v>
      </c>
    </row>
    <row r="261" spans="1:11" x14ac:dyDescent="0.2">
      <c r="A261" s="190">
        <v>43562</v>
      </c>
      <c r="B261" s="187">
        <v>149</v>
      </c>
      <c r="C261" s="191">
        <f t="shared" si="22"/>
        <v>150.85714285714286</v>
      </c>
      <c r="D261" s="191">
        <f t="shared" si="23"/>
        <v>126.78365536571363</v>
      </c>
      <c r="E261" s="191">
        <f t="shared" si="24"/>
        <v>174.93063034857209</v>
      </c>
      <c r="F261" s="191">
        <f t="shared" si="28"/>
        <v>148.73770491803279</v>
      </c>
      <c r="H261" s="191">
        <f t="shared" si="25"/>
        <v>24.073487491429237</v>
      </c>
      <c r="J261" s="187" t="str">
        <f t="shared" si="26"/>
        <v xml:space="preserve"> </v>
      </c>
      <c r="K261" s="187" t="str">
        <f t="shared" si="27"/>
        <v xml:space="preserve"> </v>
      </c>
    </row>
    <row r="262" spans="1:11" x14ac:dyDescent="0.2">
      <c r="A262" s="190">
        <v>43563</v>
      </c>
      <c r="B262" s="187">
        <v>168</v>
      </c>
      <c r="C262" s="191">
        <f t="shared" si="22"/>
        <v>151.85714285714286</v>
      </c>
      <c r="D262" s="191">
        <f t="shared" si="23"/>
        <v>127.70399813435365</v>
      </c>
      <c r="E262" s="191">
        <f t="shared" si="24"/>
        <v>176.01028757993205</v>
      </c>
      <c r="F262" s="191">
        <f t="shared" si="28"/>
        <v>148.73770491803279</v>
      </c>
      <c r="H262" s="191">
        <f t="shared" si="25"/>
        <v>24.153144722789204</v>
      </c>
      <c r="J262" s="187" t="str">
        <f t="shared" si="26"/>
        <v xml:space="preserve"> </v>
      </c>
      <c r="K262" s="187" t="str">
        <f t="shared" si="27"/>
        <v xml:space="preserve"> </v>
      </c>
    </row>
    <row r="263" spans="1:11" x14ac:dyDescent="0.2">
      <c r="A263" s="190">
        <v>43564</v>
      </c>
      <c r="B263" s="187">
        <v>152</v>
      </c>
      <c r="C263" s="191">
        <f t="shared" si="22"/>
        <v>149.14285714285714</v>
      </c>
      <c r="D263" s="191">
        <f t="shared" si="23"/>
        <v>125.20654163691513</v>
      </c>
      <c r="E263" s="191">
        <f t="shared" si="24"/>
        <v>173.07917264879916</v>
      </c>
      <c r="F263" s="191">
        <f t="shared" si="28"/>
        <v>148.73770491803279</v>
      </c>
      <c r="H263" s="191">
        <f t="shared" si="25"/>
        <v>23.936315505942009</v>
      </c>
      <c r="J263" s="187" t="str">
        <f t="shared" si="26"/>
        <v xml:space="preserve"> </v>
      </c>
      <c r="K263" s="187" t="str">
        <f t="shared" si="27"/>
        <v xml:space="preserve"> </v>
      </c>
    </row>
    <row r="264" spans="1:11" x14ac:dyDescent="0.2">
      <c r="A264" s="190">
        <v>43565</v>
      </c>
      <c r="B264" s="187">
        <v>145</v>
      </c>
      <c r="C264" s="191">
        <f t="shared" si="22"/>
        <v>147.14285714285714</v>
      </c>
      <c r="D264" s="191">
        <f t="shared" si="23"/>
        <v>123.36757586166091</v>
      </c>
      <c r="E264" s="191">
        <f t="shared" si="24"/>
        <v>170.91813842405338</v>
      </c>
      <c r="F264" s="191">
        <f t="shared" si="28"/>
        <v>148.73770491803279</v>
      </c>
      <c r="H264" s="191">
        <f t="shared" si="25"/>
        <v>23.775281281196232</v>
      </c>
      <c r="J264" s="187" t="str">
        <f t="shared" si="26"/>
        <v xml:space="preserve"> </v>
      </c>
      <c r="K264" s="187" t="str">
        <f t="shared" si="27"/>
        <v xml:space="preserve"> </v>
      </c>
    </row>
    <row r="265" spans="1:11" x14ac:dyDescent="0.2">
      <c r="A265" s="190">
        <v>43566</v>
      </c>
      <c r="B265" s="187">
        <v>145</v>
      </c>
      <c r="C265" s="191">
        <f t="shared" si="22"/>
        <v>146.28571428571428</v>
      </c>
      <c r="D265" s="191">
        <f t="shared" si="23"/>
        <v>122.57978253857554</v>
      </c>
      <c r="E265" s="191">
        <f t="shared" si="24"/>
        <v>169.991646032853</v>
      </c>
      <c r="F265" s="191">
        <f t="shared" si="28"/>
        <v>148.73770491803279</v>
      </c>
      <c r="H265" s="191">
        <f t="shared" si="25"/>
        <v>23.705931747138731</v>
      </c>
      <c r="J265" s="187" t="str">
        <f t="shared" si="26"/>
        <v xml:space="preserve"> </v>
      </c>
      <c r="K265" s="187" t="str">
        <f t="shared" si="27"/>
        <v xml:space="preserve"> </v>
      </c>
    </row>
    <row r="266" spans="1:11" x14ac:dyDescent="0.2">
      <c r="A266" s="190">
        <v>43567</v>
      </c>
      <c r="B266" s="187">
        <v>136</v>
      </c>
      <c r="C266" s="191">
        <f t="shared" si="22"/>
        <v>141.42857142857142</v>
      </c>
      <c r="D266" s="191">
        <f t="shared" si="23"/>
        <v>118.11951739371192</v>
      </c>
      <c r="E266" s="191">
        <f t="shared" si="24"/>
        <v>164.7376254634309</v>
      </c>
      <c r="F266" s="191">
        <f t="shared" si="28"/>
        <v>148.73770491803279</v>
      </c>
      <c r="H266" s="191">
        <f t="shared" si="25"/>
        <v>23.3090540348595</v>
      </c>
      <c r="J266" s="187" t="str">
        <f t="shared" si="26"/>
        <v xml:space="preserve"> </v>
      </c>
      <c r="K266" s="187" t="str">
        <f t="shared" si="27"/>
        <v xml:space="preserve"> </v>
      </c>
    </row>
    <row r="267" spans="1:11" x14ac:dyDescent="0.2">
      <c r="A267" s="190">
        <v>43568</v>
      </c>
      <c r="B267" s="187">
        <v>135</v>
      </c>
      <c r="C267" s="191">
        <f t="shared" si="22"/>
        <v>139.28571428571428</v>
      </c>
      <c r="D267" s="191">
        <f t="shared" si="23"/>
        <v>116.15391798711265</v>
      </c>
      <c r="E267" s="191">
        <f t="shared" si="24"/>
        <v>162.41751058431589</v>
      </c>
      <c r="F267" s="191">
        <f t="shared" si="28"/>
        <v>148.73770491803279</v>
      </c>
      <c r="H267" s="191">
        <f t="shared" si="25"/>
        <v>23.131796298601628</v>
      </c>
      <c r="J267" s="187" t="str">
        <f t="shared" si="26"/>
        <v xml:space="preserve"> </v>
      </c>
      <c r="K267" s="187" t="str">
        <f t="shared" si="27"/>
        <v xml:space="preserve"> </v>
      </c>
    </row>
    <row r="268" spans="1:11" x14ac:dyDescent="0.2">
      <c r="A268" s="190">
        <v>43569</v>
      </c>
      <c r="B268" s="187">
        <v>143</v>
      </c>
      <c r="C268" s="191">
        <f t="shared" si="22"/>
        <v>139.71428571428572</v>
      </c>
      <c r="D268" s="191">
        <f t="shared" si="23"/>
        <v>116.54692936963561</v>
      </c>
      <c r="E268" s="191">
        <f t="shared" si="24"/>
        <v>162.88164205893582</v>
      </c>
      <c r="F268" s="191">
        <f t="shared" si="28"/>
        <v>148.73770491803279</v>
      </c>
      <c r="H268" s="191">
        <f t="shared" si="25"/>
        <v>23.167356344650116</v>
      </c>
      <c r="J268" s="187" t="str">
        <f t="shared" si="26"/>
        <v xml:space="preserve"> </v>
      </c>
      <c r="K268" s="187" t="str">
        <f t="shared" si="27"/>
        <v xml:space="preserve"> </v>
      </c>
    </row>
    <row r="269" spans="1:11" x14ac:dyDescent="0.2">
      <c r="A269" s="190">
        <v>43570</v>
      </c>
      <c r="B269" s="187">
        <v>134</v>
      </c>
      <c r="C269" s="191">
        <f t="shared" si="22"/>
        <v>143.42857142857142</v>
      </c>
      <c r="D269" s="191">
        <f t="shared" si="23"/>
        <v>119.95528448362057</v>
      </c>
      <c r="E269" s="191">
        <f t="shared" si="24"/>
        <v>166.90185837352226</v>
      </c>
      <c r="F269" s="191">
        <f t="shared" si="28"/>
        <v>148.73770491803279</v>
      </c>
      <c r="H269" s="191">
        <f t="shared" si="25"/>
        <v>23.473286944950846</v>
      </c>
      <c r="J269" s="187" t="str">
        <f t="shared" si="26"/>
        <v xml:space="preserve"> </v>
      </c>
      <c r="K269" s="187" t="str">
        <f t="shared" si="27"/>
        <v xml:space="preserve"> </v>
      </c>
    </row>
    <row r="270" spans="1:11" x14ac:dyDescent="0.2">
      <c r="A270" s="190">
        <v>43571</v>
      </c>
      <c r="B270" s="187">
        <v>137</v>
      </c>
      <c r="C270" s="191">
        <f t="shared" si="22"/>
        <v>147.14285714285714</v>
      </c>
      <c r="D270" s="191">
        <f t="shared" si="23"/>
        <v>123.36757586166091</v>
      </c>
      <c r="E270" s="191">
        <f t="shared" si="24"/>
        <v>170.91813842405338</v>
      </c>
      <c r="F270" s="191">
        <f t="shared" si="28"/>
        <v>148.73770491803279</v>
      </c>
      <c r="H270" s="191">
        <f t="shared" si="25"/>
        <v>23.775281281196232</v>
      </c>
      <c r="J270" s="187" t="str">
        <f t="shared" si="26"/>
        <v xml:space="preserve"> </v>
      </c>
      <c r="K270" s="187" t="str">
        <f t="shared" si="27"/>
        <v xml:space="preserve"> </v>
      </c>
    </row>
    <row r="271" spans="1:11" x14ac:dyDescent="0.2">
      <c r="A271" s="190">
        <v>43572</v>
      </c>
      <c r="B271" s="187">
        <v>148</v>
      </c>
      <c r="C271" s="191">
        <f t="shared" si="22"/>
        <v>151.57142857142858</v>
      </c>
      <c r="D271" s="191">
        <f t="shared" si="23"/>
        <v>127.44101622517971</v>
      </c>
      <c r="E271" s="191">
        <f t="shared" si="24"/>
        <v>175.70184091767746</v>
      </c>
      <c r="F271" s="191">
        <f t="shared" si="28"/>
        <v>148.73770491803279</v>
      </c>
      <c r="H271" s="191">
        <f t="shared" si="25"/>
        <v>24.130412346248871</v>
      </c>
      <c r="J271" s="187" t="str">
        <f t="shared" si="26"/>
        <v xml:space="preserve"> </v>
      </c>
      <c r="K271" s="187" t="str">
        <f t="shared" si="27"/>
        <v xml:space="preserve"> </v>
      </c>
    </row>
    <row r="272" spans="1:11" x14ac:dyDescent="0.2">
      <c r="A272" s="190">
        <v>43573</v>
      </c>
      <c r="B272" s="187">
        <v>171</v>
      </c>
      <c r="C272" s="191">
        <f t="shared" ref="C272:C335" si="29">AVERAGE(B269:B275)</f>
        <v>154.14285714285714</v>
      </c>
      <c r="D272" s="191">
        <f t="shared" ref="D272:D335" si="30">C272-H272</f>
        <v>129.80861789031422</v>
      </c>
      <c r="E272" s="191">
        <f t="shared" ref="E272:E335" si="31">C272+H272</f>
        <v>178.47709639540005</v>
      </c>
      <c r="F272" s="191">
        <f t="shared" si="28"/>
        <v>148.73770491803279</v>
      </c>
      <c r="H272" s="191">
        <f t="shared" ref="H272:H335" si="32">1.96*SQRT(C272)</f>
        <v>24.334239252542908</v>
      </c>
      <c r="J272" s="187" t="str">
        <f t="shared" ref="J272:J335" si="33">IF(B272&lt;D272,1," ")</f>
        <v xml:space="preserve"> </v>
      </c>
      <c r="K272" s="187" t="str">
        <f t="shared" ref="K272:K335" si="34">IF(B272&gt;E272,1," ")</f>
        <v xml:space="preserve"> </v>
      </c>
    </row>
    <row r="273" spans="1:11" x14ac:dyDescent="0.2">
      <c r="A273" s="190">
        <v>43574</v>
      </c>
      <c r="B273" s="187">
        <v>162</v>
      </c>
      <c r="C273" s="191">
        <f t="shared" si="29"/>
        <v>156</v>
      </c>
      <c r="D273" s="191">
        <f t="shared" si="30"/>
        <v>131.51960784627829</v>
      </c>
      <c r="E273" s="191">
        <f t="shared" si="31"/>
        <v>180.48039215372171</v>
      </c>
      <c r="F273" s="191">
        <f t="shared" si="28"/>
        <v>148.73770491803279</v>
      </c>
      <c r="H273" s="191">
        <f t="shared" si="32"/>
        <v>24.48039215372172</v>
      </c>
      <c r="J273" s="187" t="str">
        <f t="shared" si="33"/>
        <v xml:space="preserve"> </v>
      </c>
      <c r="K273" s="187" t="str">
        <f t="shared" si="34"/>
        <v xml:space="preserve"> </v>
      </c>
    </row>
    <row r="274" spans="1:11" x14ac:dyDescent="0.2">
      <c r="A274" s="190">
        <v>43575</v>
      </c>
      <c r="B274" s="187">
        <v>166</v>
      </c>
      <c r="C274" s="191">
        <f t="shared" si="29"/>
        <v>158.42857142857142</v>
      </c>
      <c r="D274" s="191">
        <f t="shared" si="30"/>
        <v>133.75836267388107</v>
      </c>
      <c r="E274" s="191">
        <f t="shared" si="31"/>
        <v>183.09878018326177</v>
      </c>
      <c r="F274" s="191">
        <f t="shared" si="28"/>
        <v>148.73770491803279</v>
      </c>
      <c r="H274" s="191">
        <f t="shared" si="32"/>
        <v>24.670208754690339</v>
      </c>
      <c r="J274" s="187" t="str">
        <f t="shared" si="33"/>
        <v xml:space="preserve"> </v>
      </c>
      <c r="K274" s="187" t="str">
        <f t="shared" si="34"/>
        <v xml:space="preserve"> </v>
      </c>
    </row>
    <row r="275" spans="1:11" x14ac:dyDescent="0.2">
      <c r="A275" s="190">
        <v>43576</v>
      </c>
      <c r="B275" s="187">
        <v>161</v>
      </c>
      <c r="C275" s="191">
        <f t="shared" si="29"/>
        <v>161.71428571428572</v>
      </c>
      <c r="D275" s="191">
        <f t="shared" si="30"/>
        <v>136.78956705990569</v>
      </c>
      <c r="E275" s="191">
        <f t="shared" si="31"/>
        <v>186.63900436866575</v>
      </c>
      <c r="F275" s="191">
        <f t="shared" si="28"/>
        <v>148.73770491803279</v>
      </c>
      <c r="H275" s="191">
        <f t="shared" si="32"/>
        <v>24.92471865438003</v>
      </c>
      <c r="J275" s="187" t="str">
        <f t="shared" si="33"/>
        <v xml:space="preserve"> </v>
      </c>
      <c r="K275" s="187" t="str">
        <f t="shared" si="34"/>
        <v xml:space="preserve"> </v>
      </c>
    </row>
    <row r="276" spans="1:11" x14ac:dyDescent="0.2">
      <c r="A276" s="190">
        <v>43577</v>
      </c>
      <c r="B276" s="187">
        <v>147</v>
      </c>
      <c r="C276" s="191">
        <f t="shared" si="29"/>
        <v>157.57142857142858</v>
      </c>
      <c r="D276" s="191">
        <f t="shared" si="30"/>
        <v>132.96804669006926</v>
      </c>
      <c r="E276" s="191">
        <f t="shared" si="31"/>
        <v>182.17481045278791</v>
      </c>
      <c r="F276" s="191">
        <f t="shared" si="28"/>
        <v>148.73770491803279</v>
      </c>
      <c r="H276" s="191">
        <f t="shared" si="32"/>
        <v>24.603381881359319</v>
      </c>
      <c r="J276" s="187" t="str">
        <f t="shared" si="33"/>
        <v xml:space="preserve"> </v>
      </c>
      <c r="K276" s="187" t="str">
        <f t="shared" si="34"/>
        <v xml:space="preserve"> </v>
      </c>
    </row>
    <row r="277" spans="1:11" x14ac:dyDescent="0.2">
      <c r="A277" s="190">
        <v>43578</v>
      </c>
      <c r="B277" s="187">
        <v>154</v>
      </c>
      <c r="C277" s="191">
        <f t="shared" si="29"/>
        <v>156</v>
      </c>
      <c r="D277" s="191">
        <f t="shared" si="30"/>
        <v>131.51960784627829</v>
      </c>
      <c r="E277" s="191">
        <f t="shared" si="31"/>
        <v>180.48039215372171</v>
      </c>
      <c r="F277" s="191">
        <f t="shared" si="28"/>
        <v>148.73770491803279</v>
      </c>
      <c r="H277" s="191">
        <f t="shared" si="32"/>
        <v>24.48039215372172</v>
      </c>
      <c r="J277" s="187" t="str">
        <f t="shared" si="33"/>
        <v xml:space="preserve"> </v>
      </c>
      <c r="K277" s="187" t="str">
        <f t="shared" si="34"/>
        <v xml:space="preserve"> </v>
      </c>
    </row>
    <row r="278" spans="1:11" x14ac:dyDescent="0.2">
      <c r="A278" s="190">
        <v>43579</v>
      </c>
      <c r="B278" s="187">
        <v>171</v>
      </c>
      <c r="C278" s="191">
        <f t="shared" si="29"/>
        <v>154</v>
      </c>
      <c r="D278" s="191">
        <f t="shared" si="30"/>
        <v>129.67703965385792</v>
      </c>
      <c r="E278" s="191">
        <f t="shared" si="31"/>
        <v>178.32296034614208</v>
      </c>
      <c r="F278" s="191">
        <f t="shared" si="28"/>
        <v>148.73770491803279</v>
      </c>
      <c r="H278" s="191">
        <f t="shared" si="32"/>
        <v>24.322960346142079</v>
      </c>
      <c r="J278" s="187" t="str">
        <f t="shared" si="33"/>
        <v xml:space="preserve"> </v>
      </c>
      <c r="K278" s="187" t="str">
        <f t="shared" si="34"/>
        <v xml:space="preserve"> </v>
      </c>
    </row>
    <row r="279" spans="1:11" x14ac:dyDescent="0.2">
      <c r="A279" s="190">
        <v>43580</v>
      </c>
      <c r="B279" s="187">
        <v>142</v>
      </c>
      <c r="C279" s="191">
        <f t="shared" si="29"/>
        <v>153</v>
      </c>
      <c r="D279" s="191">
        <f t="shared" si="30"/>
        <v>128.75613892136815</v>
      </c>
      <c r="E279" s="191">
        <f t="shared" si="31"/>
        <v>177.24386107863185</v>
      </c>
      <c r="F279" s="191">
        <f t="shared" si="28"/>
        <v>148.73770491803279</v>
      </c>
      <c r="H279" s="191">
        <f t="shared" si="32"/>
        <v>24.243861078631841</v>
      </c>
      <c r="J279" s="187" t="str">
        <f t="shared" si="33"/>
        <v xml:space="preserve"> </v>
      </c>
      <c r="K279" s="187" t="str">
        <f t="shared" si="34"/>
        <v xml:space="preserve"> </v>
      </c>
    </row>
    <row r="280" spans="1:11" x14ac:dyDescent="0.2">
      <c r="A280" s="190">
        <v>43581</v>
      </c>
      <c r="B280" s="187">
        <v>151</v>
      </c>
      <c r="C280" s="191">
        <f t="shared" si="29"/>
        <v>156.28571428571428</v>
      </c>
      <c r="D280" s="191">
        <f t="shared" si="30"/>
        <v>131.78291444569601</v>
      </c>
      <c r="E280" s="191">
        <f t="shared" si="31"/>
        <v>180.78851412573255</v>
      </c>
      <c r="F280" s="191">
        <f t="shared" si="28"/>
        <v>148.73770491803279</v>
      </c>
      <c r="H280" s="191">
        <f t="shared" si="32"/>
        <v>24.50279984001828</v>
      </c>
      <c r="J280" s="187" t="str">
        <f t="shared" si="33"/>
        <v xml:space="preserve"> </v>
      </c>
      <c r="K280" s="187" t="str">
        <f t="shared" si="34"/>
        <v xml:space="preserve"> </v>
      </c>
    </row>
    <row r="281" spans="1:11" x14ac:dyDescent="0.2">
      <c r="A281" s="190">
        <v>43582</v>
      </c>
      <c r="B281" s="187">
        <v>152</v>
      </c>
      <c r="C281" s="191">
        <f t="shared" si="29"/>
        <v>155.57142857142858</v>
      </c>
      <c r="D281" s="191">
        <f t="shared" si="30"/>
        <v>131.12468645719176</v>
      </c>
      <c r="E281" s="191">
        <f t="shared" si="31"/>
        <v>180.01817068566541</v>
      </c>
      <c r="F281" s="191">
        <f t="shared" si="28"/>
        <v>148.73770491803279</v>
      </c>
      <c r="H281" s="191">
        <f t="shared" si="32"/>
        <v>24.446742114236816</v>
      </c>
      <c r="J281" s="187" t="str">
        <f t="shared" si="33"/>
        <v xml:space="preserve"> </v>
      </c>
      <c r="K281" s="187" t="str">
        <f t="shared" si="34"/>
        <v xml:space="preserve"> </v>
      </c>
    </row>
    <row r="282" spans="1:11" x14ac:dyDescent="0.2">
      <c r="A282" s="190">
        <v>43583</v>
      </c>
      <c r="B282" s="187">
        <v>154</v>
      </c>
      <c r="C282" s="191">
        <f t="shared" si="29"/>
        <v>152.57142857142858</v>
      </c>
      <c r="D282" s="191">
        <f t="shared" si="30"/>
        <v>128.36154629166523</v>
      </c>
      <c r="E282" s="191">
        <f t="shared" si="31"/>
        <v>176.78131085119193</v>
      </c>
      <c r="F282" s="191">
        <f t="shared" si="28"/>
        <v>148.73770491803279</v>
      </c>
      <c r="H282" s="191">
        <f t="shared" si="32"/>
        <v>24.209882279763359</v>
      </c>
      <c r="J282" s="187" t="str">
        <f t="shared" si="33"/>
        <v xml:space="preserve"> </v>
      </c>
      <c r="K282" s="187" t="str">
        <f t="shared" si="34"/>
        <v xml:space="preserve"> </v>
      </c>
    </row>
    <row r="283" spans="1:11" x14ac:dyDescent="0.2">
      <c r="A283" s="190">
        <v>43584</v>
      </c>
      <c r="B283" s="187">
        <v>170</v>
      </c>
      <c r="C283" s="191">
        <f t="shared" si="29"/>
        <v>154.28571428571428</v>
      </c>
      <c r="D283" s="191">
        <f t="shared" si="30"/>
        <v>129.94020135211602</v>
      </c>
      <c r="E283" s="191">
        <f t="shared" si="31"/>
        <v>178.63122721931254</v>
      </c>
      <c r="F283" s="191">
        <f t="shared" si="28"/>
        <v>148.73770491803279</v>
      </c>
      <c r="H283" s="191">
        <f t="shared" si="32"/>
        <v>24.345512933598254</v>
      </c>
      <c r="J283" s="187" t="str">
        <f t="shared" si="33"/>
        <v xml:space="preserve"> </v>
      </c>
      <c r="K283" s="187" t="str">
        <f t="shared" si="34"/>
        <v xml:space="preserve"> </v>
      </c>
    </row>
    <row r="284" spans="1:11" x14ac:dyDescent="0.2">
      <c r="A284" s="190">
        <v>43585</v>
      </c>
      <c r="B284" s="187">
        <v>149</v>
      </c>
      <c r="C284" s="191">
        <f t="shared" si="29"/>
        <v>153.71428571428572</v>
      </c>
      <c r="D284" s="191">
        <f t="shared" si="30"/>
        <v>129.41389888608893</v>
      </c>
      <c r="E284" s="191">
        <f t="shared" si="31"/>
        <v>178.01467254248251</v>
      </c>
      <c r="F284" s="191">
        <f t="shared" si="28"/>
        <v>148.73770491803279</v>
      </c>
      <c r="H284" s="191">
        <f t="shared" si="32"/>
        <v>24.300386828196789</v>
      </c>
      <c r="J284" s="187" t="str">
        <f t="shared" si="33"/>
        <v xml:space="preserve"> </v>
      </c>
      <c r="K284" s="187" t="str">
        <f t="shared" si="34"/>
        <v xml:space="preserve"> </v>
      </c>
    </row>
    <row r="285" spans="1:11" x14ac:dyDescent="0.2">
      <c r="A285" s="190">
        <v>43586</v>
      </c>
      <c r="B285" s="187">
        <v>150</v>
      </c>
      <c r="C285" s="191">
        <f t="shared" si="29"/>
        <v>154.71428571428572</v>
      </c>
      <c r="D285" s="191">
        <f t="shared" si="30"/>
        <v>130.33498301712066</v>
      </c>
      <c r="E285" s="191">
        <f t="shared" si="31"/>
        <v>179.09358841145078</v>
      </c>
      <c r="F285" s="191">
        <f t="shared" si="28"/>
        <v>148.73770491803279</v>
      </c>
      <c r="H285" s="191">
        <f t="shared" si="32"/>
        <v>24.37930269716507</v>
      </c>
      <c r="J285" s="187" t="str">
        <f t="shared" si="33"/>
        <v xml:space="preserve"> </v>
      </c>
      <c r="K285" s="187" t="str">
        <f t="shared" si="34"/>
        <v xml:space="preserve"> </v>
      </c>
    </row>
    <row r="286" spans="1:11" x14ac:dyDescent="0.2">
      <c r="A286" s="190">
        <v>43587</v>
      </c>
      <c r="B286" s="187">
        <v>154</v>
      </c>
      <c r="C286" s="191">
        <f t="shared" si="29"/>
        <v>150.71428571428572</v>
      </c>
      <c r="D286" s="191">
        <f t="shared" si="30"/>
        <v>126.65219935420464</v>
      </c>
      <c r="E286" s="191">
        <f t="shared" si="31"/>
        <v>174.7763720743668</v>
      </c>
      <c r="F286" s="191">
        <f t="shared" si="28"/>
        <v>148.73770491803279</v>
      </c>
      <c r="H286" s="191">
        <f t="shared" si="32"/>
        <v>24.062086360081082</v>
      </c>
      <c r="J286" s="187" t="str">
        <f t="shared" si="33"/>
        <v xml:space="preserve"> </v>
      </c>
      <c r="K286" s="187" t="str">
        <f t="shared" si="34"/>
        <v xml:space="preserve"> </v>
      </c>
    </row>
    <row r="287" spans="1:11" x14ac:dyDescent="0.2">
      <c r="A287" s="190">
        <v>43588</v>
      </c>
      <c r="B287" s="187">
        <v>147</v>
      </c>
      <c r="C287" s="191">
        <f t="shared" si="29"/>
        <v>149.14285714285714</v>
      </c>
      <c r="D287" s="191">
        <f t="shared" si="30"/>
        <v>125.20654163691513</v>
      </c>
      <c r="E287" s="191">
        <f t="shared" si="31"/>
        <v>173.07917264879916</v>
      </c>
      <c r="F287" s="191">
        <f t="shared" si="28"/>
        <v>148.73770491803279</v>
      </c>
      <c r="H287" s="191">
        <f t="shared" si="32"/>
        <v>23.936315505942009</v>
      </c>
      <c r="J287" s="187" t="str">
        <f t="shared" si="33"/>
        <v xml:space="preserve"> </v>
      </c>
      <c r="K287" s="187" t="str">
        <f t="shared" si="34"/>
        <v xml:space="preserve"> </v>
      </c>
    </row>
    <row r="288" spans="1:11" x14ac:dyDescent="0.2">
      <c r="A288" s="190">
        <v>43589</v>
      </c>
      <c r="B288" s="187">
        <v>159</v>
      </c>
      <c r="C288" s="191">
        <f t="shared" si="29"/>
        <v>151.28571428571428</v>
      </c>
      <c r="D288" s="191">
        <f t="shared" si="30"/>
        <v>127.17805575154718</v>
      </c>
      <c r="E288" s="191">
        <f t="shared" si="31"/>
        <v>175.39337281988139</v>
      </c>
      <c r="F288" s="191">
        <f t="shared" si="28"/>
        <v>148.73770491803279</v>
      </c>
      <c r="H288" s="191">
        <f t="shared" si="32"/>
        <v>24.107658534167104</v>
      </c>
      <c r="J288" s="187" t="str">
        <f t="shared" si="33"/>
        <v xml:space="preserve"> </v>
      </c>
      <c r="K288" s="187" t="str">
        <f t="shared" si="34"/>
        <v xml:space="preserve"> </v>
      </c>
    </row>
    <row r="289" spans="1:11" x14ac:dyDescent="0.2">
      <c r="A289" s="190">
        <v>43590</v>
      </c>
      <c r="B289" s="187">
        <v>126</v>
      </c>
      <c r="C289" s="191">
        <f t="shared" si="29"/>
        <v>152.85714285714286</v>
      </c>
      <c r="D289" s="191">
        <f t="shared" si="30"/>
        <v>128.62460275091379</v>
      </c>
      <c r="E289" s="191">
        <f t="shared" si="31"/>
        <v>177.08968296337193</v>
      </c>
      <c r="F289" s="191">
        <f t="shared" si="28"/>
        <v>148.73770491803279</v>
      </c>
      <c r="H289" s="191">
        <f t="shared" si="32"/>
        <v>24.232540106229063</v>
      </c>
      <c r="J289" s="187">
        <f t="shared" si="33"/>
        <v>1</v>
      </c>
      <c r="K289" s="187" t="str">
        <f t="shared" si="34"/>
        <v xml:space="preserve"> </v>
      </c>
    </row>
    <row r="290" spans="1:11" x14ac:dyDescent="0.2">
      <c r="A290" s="190">
        <v>43591</v>
      </c>
      <c r="B290" s="187">
        <v>159</v>
      </c>
      <c r="C290" s="191">
        <f t="shared" si="29"/>
        <v>154.14285714285714</v>
      </c>
      <c r="D290" s="191">
        <f t="shared" si="30"/>
        <v>129.80861789031422</v>
      </c>
      <c r="E290" s="191">
        <f t="shared" si="31"/>
        <v>178.47709639540005</v>
      </c>
      <c r="F290" s="191">
        <f t="shared" si="28"/>
        <v>148.73770491803279</v>
      </c>
      <c r="H290" s="191">
        <f t="shared" si="32"/>
        <v>24.334239252542908</v>
      </c>
      <c r="J290" s="187" t="str">
        <f t="shared" si="33"/>
        <v xml:space="preserve"> </v>
      </c>
      <c r="K290" s="187" t="str">
        <f t="shared" si="34"/>
        <v xml:space="preserve"> </v>
      </c>
    </row>
    <row r="291" spans="1:11" x14ac:dyDescent="0.2">
      <c r="A291" s="190">
        <v>43592</v>
      </c>
      <c r="B291" s="187">
        <v>164</v>
      </c>
      <c r="C291" s="191">
        <f t="shared" si="29"/>
        <v>159.57142857142858</v>
      </c>
      <c r="D291" s="191">
        <f t="shared" si="30"/>
        <v>134.81239789573371</v>
      </c>
      <c r="E291" s="191">
        <f t="shared" si="31"/>
        <v>184.33045924712346</v>
      </c>
      <c r="F291" s="191">
        <f t="shared" si="28"/>
        <v>148.73770491803279</v>
      </c>
      <c r="H291" s="191">
        <f t="shared" si="32"/>
        <v>24.759030675694881</v>
      </c>
      <c r="J291" s="187" t="str">
        <f t="shared" si="33"/>
        <v xml:space="preserve"> </v>
      </c>
      <c r="K291" s="187" t="str">
        <f t="shared" si="34"/>
        <v xml:space="preserve"> </v>
      </c>
    </row>
    <row r="292" spans="1:11" x14ac:dyDescent="0.2">
      <c r="A292" s="190">
        <v>43593</v>
      </c>
      <c r="B292" s="187">
        <v>161</v>
      </c>
      <c r="C292" s="191">
        <f t="shared" si="29"/>
        <v>157.42857142857142</v>
      </c>
      <c r="D292" s="191">
        <f t="shared" si="30"/>
        <v>132.83634501451934</v>
      </c>
      <c r="E292" s="191">
        <f t="shared" si="31"/>
        <v>182.02079784262349</v>
      </c>
      <c r="F292" s="191">
        <f t="shared" si="28"/>
        <v>148.73770491803279</v>
      </c>
      <c r="H292" s="191">
        <f t="shared" si="32"/>
        <v>24.592226414052064</v>
      </c>
      <c r="J292" s="187" t="str">
        <f t="shared" si="33"/>
        <v xml:space="preserve"> </v>
      </c>
      <c r="K292" s="187" t="str">
        <f t="shared" si="34"/>
        <v xml:space="preserve"> </v>
      </c>
    </row>
    <row r="293" spans="1:11" x14ac:dyDescent="0.2">
      <c r="A293" s="190">
        <v>43594</v>
      </c>
      <c r="B293" s="187">
        <v>163</v>
      </c>
      <c r="C293" s="191">
        <f t="shared" si="29"/>
        <v>162.71428571428572</v>
      </c>
      <c r="D293" s="191">
        <f t="shared" si="30"/>
        <v>137.71262176965996</v>
      </c>
      <c r="E293" s="191">
        <f t="shared" si="31"/>
        <v>187.71594965891148</v>
      </c>
      <c r="F293" s="191">
        <f t="shared" si="28"/>
        <v>148.73770491803279</v>
      </c>
      <c r="H293" s="191">
        <f t="shared" si="32"/>
        <v>25.001663944625768</v>
      </c>
      <c r="J293" s="187" t="str">
        <f t="shared" si="33"/>
        <v xml:space="preserve"> </v>
      </c>
      <c r="K293" s="187" t="str">
        <f t="shared" si="34"/>
        <v xml:space="preserve"> </v>
      </c>
    </row>
    <row r="294" spans="1:11" x14ac:dyDescent="0.2">
      <c r="A294" s="190">
        <v>43595</v>
      </c>
      <c r="B294" s="187">
        <v>185</v>
      </c>
      <c r="C294" s="191">
        <f t="shared" si="29"/>
        <v>164.14285714285714</v>
      </c>
      <c r="D294" s="191">
        <f t="shared" si="30"/>
        <v>139.03168034844944</v>
      </c>
      <c r="E294" s="191">
        <f t="shared" si="31"/>
        <v>189.25403393726484</v>
      </c>
      <c r="F294" s="191">
        <f t="shared" si="28"/>
        <v>148.73770491803279</v>
      </c>
      <c r="H294" s="191">
        <f t="shared" si="32"/>
        <v>25.111176794407704</v>
      </c>
      <c r="J294" s="187" t="str">
        <f t="shared" si="33"/>
        <v xml:space="preserve"> </v>
      </c>
      <c r="K294" s="187" t="str">
        <f t="shared" si="34"/>
        <v xml:space="preserve"> </v>
      </c>
    </row>
    <row r="295" spans="1:11" x14ac:dyDescent="0.2">
      <c r="A295" s="190">
        <v>43596</v>
      </c>
      <c r="B295" s="187">
        <v>144</v>
      </c>
      <c r="C295" s="191">
        <f t="shared" si="29"/>
        <v>161.71428571428572</v>
      </c>
      <c r="D295" s="191">
        <f t="shared" si="30"/>
        <v>136.78956705990569</v>
      </c>
      <c r="E295" s="191">
        <f t="shared" si="31"/>
        <v>186.63900436866575</v>
      </c>
      <c r="F295" s="191">
        <f t="shared" si="28"/>
        <v>148.73770491803279</v>
      </c>
      <c r="H295" s="191">
        <f t="shared" si="32"/>
        <v>24.92471865438003</v>
      </c>
      <c r="J295" s="187" t="str">
        <f t="shared" si="33"/>
        <v xml:space="preserve"> </v>
      </c>
      <c r="K295" s="187" t="str">
        <f t="shared" si="34"/>
        <v xml:space="preserve"> </v>
      </c>
    </row>
    <row r="296" spans="1:11" x14ac:dyDescent="0.2">
      <c r="A296" s="190">
        <v>43597</v>
      </c>
      <c r="B296" s="187">
        <v>163</v>
      </c>
      <c r="C296" s="191">
        <f t="shared" si="29"/>
        <v>159.14285714285714</v>
      </c>
      <c r="D296" s="191">
        <f t="shared" si="30"/>
        <v>134.41709729609005</v>
      </c>
      <c r="E296" s="191">
        <f t="shared" si="31"/>
        <v>183.86861698962423</v>
      </c>
      <c r="F296" s="191">
        <f t="shared" si="28"/>
        <v>148.73770491803279</v>
      </c>
      <c r="H296" s="191">
        <f t="shared" si="32"/>
        <v>24.725759846767094</v>
      </c>
      <c r="J296" s="187" t="str">
        <f t="shared" si="33"/>
        <v xml:space="preserve"> </v>
      </c>
      <c r="K296" s="187" t="str">
        <f t="shared" si="34"/>
        <v xml:space="preserve"> </v>
      </c>
    </row>
    <row r="297" spans="1:11" x14ac:dyDescent="0.2">
      <c r="A297" s="190">
        <v>43598</v>
      </c>
      <c r="B297" s="187">
        <v>169</v>
      </c>
      <c r="C297" s="191">
        <f t="shared" si="29"/>
        <v>158.57142857142858</v>
      </c>
      <c r="D297" s="191">
        <f t="shared" si="30"/>
        <v>133.89009959586488</v>
      </c>
      <c r="E297" s="191">
        <f t="shared" si="31"/>
        <v>183.25275754699229</v>
      </c>
      <c r="F297" s="191">
        <f t="shared" si="28"/>
        <v>148.73770491803279</v>
      </c>
      <c r="H297" s="191">
        <f t="shared" si="32"/>
        <v>24.681328975563694</v>
      </c>
      <c r="J297" s="187" t="str">
        <f t="shared" si="33"/>
        <v xml:space="preserve"> </v>
      </c>
      <c r="K297" s="187" t="str">
        <f t="shared" si="34"/>
        <v xml:space="preserve"> </v>
      </c>
    </row>
    <row r="298" spans="1:11" x14ac:dyDescent="0.2">
      <c r="A298" s="190">
        <v>43599</v>
      </c>
      <c r="B298" s="187">
        <v>147</v>
      </c>
      <c r="C298" s="191">
        <f t="shared" si="29"/>
        <v>157</v>
      </c>
      <c r="D298" s="191">
        <f t="shared" si="30"/>
        <v>132.44127039116233</v>
      </c>
      <c r="E298" s="191">
        <f t="shared" si="31"/>
        <v>181.55872960883767</v>
      </c>
      <c r="F298" s="191">
        <f t="shared" si="28"/>
        <v>148.73770491803279</v>
      </c>
      <c r="H298" s="191">
        <f t="shared" si="32"/>
        <v>24.55872960883767</v>
      </c>
      <c r="J298" s="187" t="str">
        <f t="shared" si="33"/>
        <v xml:space="preserve"> </v>
      </c>
      <c r="K298" s="187" t="str">
        <f t="shared" si="34"/>
        <v xml:space="preserve"> </v>
      </c>
    </row>
    <row r="299" spans="1:11" x14ac:dyDescent="0.2">
      <c r="A299" s="190">
        <v>43600</v>
      </c>
      <c r="B299" s="187">
        <v>143</v>
      </c>
      <c r="C299" s="191">
        <f t="shared" si="29"/>
        <v>157.57142857142858</v>
      </c>
      <c r="D299" s="191">
        <f t="shared" si="30"/>
        <v>132.96804669006926</v>
      </c>
      <c r="E299" s="191">
        <f t="shared" si="31"/>
        <v>182.17481045278791</v>
      </c>
      <c r="F299" s="191">
        <f t="shared" si="28"/>
        <v>148.73770491803279</v>
      </c>
      <c r="H299" s="191">
        <f t="shared" si="32"/>
        <v>24.603381881359319</v>
      </c>
      <c r="J299" s="187" t="str">
        <f t="shared" si="33"/>
        <v xml:space="preserve"> </v>
      </c>
      <c r="K299" s="187" t="str">
        <f t="shared" si="34"/>
        <v xml:space="preserve"> </v>
      </c>
    </row>
    <row r="300" spans="1:11" x14ac:dyDescent="0.2">
      <c r="A300" s="190">
        <v>43601</v>
      </c>
      <c r="B300" s="187">
        <v>159</v>
      </c>
      <c r="C300" s="191">
        <f t="shared" si="29"/>
        <v>155.71428571428572</v>
      </c>
      <c r="D300" s="191">
        <f t="shared" si="30"/>
        <v>131.25632177613258</v>
      </c>
      <c r="E300" s="191">
        <f t="shared" si="31"/>
        <v>180.17224965243886</v>
      </c>
      <c r="F300" s="191">
        <f t="shared" si="28"/>
        <v>148.73770491803279</v>
      </c>
      <c r="H300" s="191">
        <f t="shared" si="32"/>
        <v>24.457963938153149</v>
      </c>
      <c r="J300" s="187" t="str">
        <f t="shared" si="33"/>
        <v xml:space="preserve"> </v>
      </c>
      <c r="K300" s="187" t="str">
        <f t="shared" si="34"/>
        <v xml:space="preserve"> </v>
      </c>
    </row>
    <row r="301" spans="1:11" x14ac:dyDescent="0.2">
      <c r="A301" s="190">
        <v>43602</v>
      </c>
      <c r="B301" s="187">
        <v>174</v>
      </c>
      <c r="C301" s="191">
        <f t="shared" si="29"/>
        <v>154.14285714285714</v>
      </c>
      <c r="D301" s="191">
        <f t="shared" si="30"/>
        <v>129.80861789031422</v>
      </c>
      <c r="E301" s="191">
        <f t="shared" si="31"/>
        <v>178.47709639540005</v>
      </c>
      <c r="F301" s="191">
        <f t="shared" si="28"/>
        <v>148.73770491803279</v>
      </c>
      <c r="H301" s="191">
        <f t="shared" si="32"/>
        <v>24.334239252542908</v>
      </c>
      <c r="J301" s="187" t="str">
        <f t="shared" si="33"/>
        <v xml:space="preserve"> </v>
      </c>
      <c r="K301" s="187" t="str">
        <f t="shared" si="34"/>
        <v xml:space="preserve"> </v>
      </c>
    </row>
    <row r="302" spans="1:11" x14ac:dyDescent="0.2">
      <c r="A302" s="190">
        <v>43603</v>
      </c>
      <c r="B302" s="187">
        <v>148</v>
      </c>
      <c r="C302" s="191">
        <f t="shared" si="29"/>
        <v>151.57142857142858</v>
      </c>
      <c r="D302" s="191">
        <f t="shared" si="30"/>
        <v>127.44101622517971</v>
      </c>
      <c r="E302" s="191">
        <f t="shared" si="31"/>
        <v>175.70184091767746</v>
      </c>
      <c r="F302" s="191">
        <f t="shared" si="28"/>
        <v>148.73770491803279</v>
      </c>
      <c r="H302" s="191">
        <f t="shared" si="32"/>
        <v>24.130412346248871</v>
      </c>
      <c r="J302" s="187" t="str">
        <f t="shared" si="33"/>
        <v xml:space="preserve"> </v>
      </c>
      <c r="K302" s="187" t="str">
        <f t="shared" si="34"/>
        <v xml:space="preserve"> </v>
      </c>
    </row>
    <row r="303" spans="1:11" x14ac:dyDescent="0.2">
      <c r="A303" s="190">
        <v>43604</v>
      </c>
      <c r="B303" s="187">
        <v>150</v>
      </c>
      <c r="C303" s="191">
        <f t="shared" si="29"/>
        <v>152.71428571428572</v>
      </c>
      <c r="D303" s="191">
        <f t="shared" si="30"/>
        <v>128.49307187187063</v>
      </c>
      <c r="E303" s="191">
        <f t="shared" si="31"/>
        <v>176.93549955670082</v>
      </c>
      <c r="F303" s="191">
        <f t="shared" si="28"/>
        <v>148.73770491803279</v>
      </c>
      <c r="H303" s="191">
        <f t="shared" si="32"/>
        <v>24.221213842415086</v>
      </c>
      <c r="J303" s="187" t="str">
        <f t="shared" si="33"/>
        <v xml:space="preserve"> </v>
      </c>
      <c r="K303" s="187" t="str">
        <f t="shared" si="34"/>
        <v xml:space="preserve"> </v>
      </c>
    </row>
    <row r="304" spans="1:11" x14ac:dyDescent="0.2">
      <c r="A304" s="190">
        <v>43605</v>
      </c>
      <c r="B304" s="187">
        <v>158</v>
      </c>
      <c r="C304" s="191">
        <f t="shared" si="29"/>
        <v>151.28571428571428</v>
      </c>
      <c r="D304" s="191">
        <f t="shared" si="30"/>
        <v>127.17805575154718</v>
      </c>
      <c r="E304" s="191">
        <f t="shared" si="31"/>
        <v>175.39337281988139</v>
      </c>
      <c r="F304" s="191">
        <f t="shared" si="28"/>
        <v>148.73770491803279</v>
      </c>
      <c r="H304" s="191">
        <f t="shared" si="32"/>
        <v>24.107658534167104</v>
      </c>
      <c r="J304" s="187" t="str">
        <f t="shared" si="33"/>
        <v xml:space="preserve"> </v>
      </c>
      <c r="K304" s="187" t="str">
        <f t="shared" si="34"/>
        <v xml:space="preserve"> </v>
      </c>
    </row>
    <row r="305" spans="1:11" x14ac:dyDescent="0.2">
      <c r="A305" s="190">
        <v>43606</v>
      </c>
      <c r="B305" s="187">
        <v>129</v>
      </c>
      <c r="C305" s="191">
        <f t="shared" si="29"/>
        <v>144.42857142857142</v>
      </c>
      <c r="D305" s="191">
        <f t="shared" si="30"/>
        <v>120.87359743155754</v>
      </c>
      <c r="E305" s="191">
        <f t="shared" si="31"/>
        <v>167.98354542558531</v>
      </c>
      <c r="F305" s="191">
        <f t="shared" si="28"/>
        <v>148.73770491803279</v>
      </c>
      <c r="H305" s="191">
        <f t="shared" si="32"/>
        <v>23.554973997013878</v>
      </c>
      <c r="J305" s="187" t="str">
        <f t="shared" si="33"/>
        <v xml:space="preserve"> </v>
      </c>
      <c r="K305" s="187" t="str">
        <f t="shared" si="34"/>
        <v xml:space="preserve"> </v>
      </c>
    </row>
    <row r="306" spans="1:11" x14ac:dyDescent="0.2">
      <c r="A306" s="190">
        <v>43607</v>
      </c>
      <c r="B306" s="187">
        <v>151</v>
      </c>
      <c r="C306" s="191">
        <f t="shared" si="29"/>
        <v>144.85714285714286</v>
      </c>
      <c r="D306" s="191">
        <f t="shared" si="30"/>
        <v>121.26724671493825</v>
      </c>
      <c r="E306" s="191">
        <f t="shared" si="31"/>
        <v>168.44703899934748</v>
      </c>
      <c r="F306" s="191">
        <f t="shared" si="28"/>
        <v>148.73770491803279</v>
      </c>
      <c r="H306" s="191">
        <f t="shared" si="32"/>
        <v>23.589896142204612</v>
      </c>
      <c r="J306" s="187" t="str">
        <f t="shared" si="33"/>
        <v xml:space="preserve"> </v>
      </c>
      <c r="K306" s="187" t="str">
        <f t="shared" si="34"/>
        <v xml:space="preserve"> </v>
      </c>
    </row>
    <row r="307" spans="1:11" x14ac:dyDescent="0.2">
      <c r="A307" s="190">
        <v>43608</v>
      </c>
      <c r="B307" s="187">
        <v>149</v>
      </c>
      <c r="C307" s="191">
        <f t="shared" si="29"/>
        <v>145.57142857142858</v>
      </c>
      <c r="D307" s="191">
        <f t="shared" si="30"/>
        <v>121.92344345641297</v>
      </c>
      <c r="E307" s="191">
        <f t="shared" si="31"/>
        <v>169.2194136864442</v>
      </c>
      <c r="F307" s="191">
        <f t="shared" si="28"/>
        <v>148.73770491803279</v>
      </c>
      <c r="H307" s="191">
        <f t="shared" si="32"/>
        <v>23.647985115015612</v>
      </c>
      <c r="J307" s="187" t="str">
        <f t="shared" si="33"/>
        <v xml:space="preserve"> </v>
      </c>
      <c r="K307" s="187" t="str">
        <f t="shared" si="34"/>
        <v xml:space="preserve"> </v>
      </c>
    </row>
    <row r="308" spans="1:11" x14ac:dyDescent="0.2">
      <c r="A308" s="190">
        <v>43609</v>
      </c>
      <c r="B308" s="187">
        <v>126</v>
      </c>
      <c r="C308" s="191">
        <f t="shared" si="29"/>
        <v>143</v>
      </c>
      <c r="D308" s="191">
        <f t="shared" si="30"/>
        <v>119.56180894352126</v>
      </c>
      <c r="E308" s="191">
        <f t="shared" si="31"/>
        <v>166.43819105647873</v>
      </c>
      <c r="F308" s="191">
        <f t="shared" si="28"/>
        <v>148.73770491803279</v>
      </c>
      <c r="H308" s="191">
        <f t="shared" si="32"/>
        <v>23.43819105647874</v>
      </c>
      <c r="J308" s="187" t="str">
        <f t="shared" si="33"/>
        <v xml:space="preserve"> </v>
      </c>
      <c r="K308" s="187" t="str">
        <f t="shared" si="34"/>
        <v xml:space="preserve"> </v>
      </c>
    </row>
    <row r="309" spans="1:11" x14ac:dyDescent="0.2">
      <c r="A309" s="190">
        <v>43610</v>
      </c>
      <c r="B309" s="187">
        <v>151</v>
      </c>
      <c r="C309" s="191">
        <f t="shared" si="29"/>
        <v>146.42857142857142</v>
      </c>
      <c r="D309" s="191">
        <f t="shared" si="30"/>
        <v>122.71106734403503</v>
      </c>
      <c r="E309" s="191">
        <f t="shared" si="31"/>
        <v>170.1460755131078</v>
      </c>
      <c r="F309" s="191">
        <f t="shared" si="28"/>
        <v>148.73770491803279</v>
      </c>
      <c r="H309" s="191">
        <f t="shared" si="32"/>
        <v>23.717504084536383</v>
      </c>
      <c r="J309" s="187" t="str">
        <f t="shared" si="33"/>
        <v xml:space="preserve"> </v>
      </c>
      <c r="K309" s="187" t="str">
        <f t="shared" si="34"/>
        <v xml:space="preserve"> </v>
      </c>
    </row>
    <row r="310" spans="1:11" x14ac:dyDescent="0.2">
      <c r="A310" s="190">
        <v>43611</v>
      </c>
      <c r="B310" s="187">
        <v>155</v>
      </c>
      <c r="C310" s="191">
        <f t="shared" si="29"/>
        <v>143.42857142857142</v>
      </c>
      <c r="D310" s="191">
        <f t="shared" si="30"/>
        <v>119.95528448362057</v>
      </c>
      <c r="E310" s="191">
        <f t="shared" si="31"/>
        <v>166.90185837352226</v>
      </c>
      <c r="F310" s="191">
        <f t="shared" si="28"/>
        <v>148.73770491803279</v>
      </c>
      <c r="H310" s="191">
        <f t="shared" si="32"/>
        <v>23.473286944950846</v>
      </c>
      <c r="J310" s="187" t="str">
        <f t="shared" si="33"/>
        <v xml:space="preserve"> </v>
      </c>
      <c r="K310" s="187" t="str">
        <f t="shared" si="34"/>
        <v xml:space="preserve"> </v>
      </c>
    </row>
    <row r="311" spans="1:11" x14ac:dyDescent="0.2">
      <c r="A311" s="190">
        <v>43612</v>
      </c>
      <c r="B311" s="187">
        <v>140</v>
      </c>
      <c r="C311" s="191">
        <f t="shared" si="29"/>
        <v>147.14285714285714</v>
      </c>
      <c r="D311" s="191">
        <f t="shared" si="30"/>
        <v>123.36757586166091</v>
      </c>
      <c r="E311" s="191">
        <f t="shared" si="31"/>
        <v>170.91813842405338</v>
      </c>
      <c r="F311" s="191">
        <f t="shared" si="28"/>
        <v>148.73770491803279</v>
      </c>
      <c r="H311" s="191">
        <f t="shared" si="32"/>
        <v>23.775281281196232</v>
      </c>
      <c r="J311" s="187" t="str">
        <f t="shared" si="33"/>
        <v xml:space="preserve"> </v>
      </c>
      <c r="K311" s="187" t="str">
        <f t="shared" si="34"/>
        <v xml:space="preserve"> </v>
      </c>
    </row>
    <row r="312" spans="1:11" x14ac:dyDescent="0.2">
      <c r="A312" s="190">
        <v>43613</v>
      </c>
      <c r="B312" s="187">
        <v>153</v>
      </c>
      <c r="C312" s="191">
        <f t="shared" si="29"/>
        <v>149.85714285714286</v>
      </c>
      <c r="D312" s="191">
        <f t="shared" si="30"/>
        <v>125.86357705295276</v>
      </c>
      <c r="E312" s="191">
        <f t="shared" si="31"/>
        <v>173.85070866133296</v>
      </c>
      <c r="F312" s="191">
        <f t="shared" si="28"/>
        <v>148.73770491803279</v>
      </c>
      <c r="H312" s="191">
        <f t="shared" si="32"/>
        <v>23.993565804190091</v>
      </c>
      <c r="J312" s="187" t="str">
        <f t="shared" si="33"/>
        <v xml:space="preserve"> </v>
      </c>
      <c r="K312" s="187" t="str">
        <f t="shared" si="34"/>
        <v xml:space="preserve"> </v>
      </c>
    </row>
    <row r="313" spans="1:11" x14ac:dyDescent="0.2">
      <c r="A313" s="190">
        <v>43614</v>
      </c>
      <c r="B313" s="187">
        <v>130</v>
      </c>
      <c r="C313" s="191">
        <f t="shared" si="29"/>
        <v>147.85714285714286</v>
      </c>
      <c r="D313" s="191">
        <f t="shared" si="30"/>
        <v>124.0242244458362</v>
      </c>
      <c r="E313" s="191">
        <f t="shared" si="31"/>
        <v>171.69006126844951</v>
      </c>
      <c r="F313" s="191">
        <f t="shared" si="28"/>
        <v>148.73770491803279</v>
      </c>
      <c r="H313" s="191">
        <f t="shared" si="32"/>
        <v>23.832918411306661</v>
      </c>
      <c r="J313" s="187" t="str">
        <f t="shared" si="33"/>
        <v xml:space="preserve"> </v>
      </c>
      <c r="K313" s="187" t="str">
        <f t="shared" si="34"/>
        <v xml:space="preserve"> </v>
      </c>
    </row>
    <row r="314" spans="1:11" x14ac:dyDescent="0.2">
      <c r="A314" s="190">
        <v>43615</v>
      </c>
      <c r="B314" s="187">
        <v>175</v>
      </c>
      <c r="C314" s="191">
        <f t="shared" si="29"/>
        <v>145.71428571428572</v>
      </c>
      <c r="D314" s="191">
        <f t="shared" si="30"/>
        <v>122.0546999190948</v>
      </c>
      <c r="E314" s="191">
        <f t="shared" si="31"/>
        <v>169.37387150947666</v>
      </c>
      <c r="F314" s="191">
        <f t="shared" si="28"/>
        <v>148.73770491803279</v>
      </c>
      <c r="H314" s="191">
        <f t="shared" si="32"/>
        <v>23.659585795190921</v>
      </c>
      <c r="J314" s="187" t="str">
        <f t="shared" si="33"/>
        <v xml:space="preserve"> </v>
      </c>
      <c r="K314" s="187">
        <f t="shared" si="34"/>
        <v>1</v>
      </c>
    </row>
    <row r="315" spans="1:11" x14ac:dyDescent="0.2">
      <c r="A315" s="190">
        <v>43616</v>
      </c>
      <c r="B315" s="187">
        <v>145</v>
      </c>
      <c r="C315" s="191">
        <f t="shared" si="29"/>
        <v>146.85714285714286</v>
      </c>
      <c r="D315" s="191">
        <f t="shared" si="30"/>
        <v>123.10495558944055</v>
      </c>
      <c r="E315" s="191">
        <f t="shared" si="31"/>
        <v>170.60933012484517</v>
      </c>
      <c r="F315" s="191">
        <f t="shared" si="28"/>
        <v>148.73770491803279</v>
      </c>
      <c r="H315" s="191">
        <f t="shared" si="32"/>
        <v>23.752187267702315</v>
      </c>
      <c r="J315" s="187" t="str">
        <f t="shared" si="33"/>
        <v xml:space="preserve"> </v>
      </c>
      <c r="K315" s="187" t="str">
        <f t="shared" si="34"/>
        <v xml:space="preserve"> </v>
      </c>
    </row>
    <row r="316" spans="1:11" x14ac:dyDescent="0.2">
      <c r="A316" s="190">
        <v>43617</v>
      </c>
      <c r="B316" s="187">
        <v>137</v>
      </c>
      <c r="C316" s="191">
        <f t="shared" si="29"/>
        <v>143.85714285714286</v>
      </c>
      <c r="D316" s="191">
        <f t="shared" si="30"/>
        <v>120.34881241876421</v>
      </c>
      <c r="E316" s="191">
        <f t="shared" si="31"/>
        <v>167.3654732955215</v>
      </c>
      <c r="F316" s="191">
        <f t="shared" si="28"/>
        <v>148.73770491803279</v>
      </c>
      <c r="H316" s="191">
        <f t="shared" si="32"/>
        <v>23.50833043837865</v>
      </c>
      <c r="J316" s="187" t="str">
        <f t="shared" si="33"/>
        <v xml:space="preserve"> </v>
      </c>
      <c r="K316" s="187" t="str">
        <f t="shared" si="34"/>
        <v xml:space="preserve"> </v>
      </c>
    </row>
    <row r="317" spans="1:11" x14ac:dyDescent="0.2">
      <c r="A317" s="190">
        <v>43618</v>
      </c>
      <c r="B317" s="187">
        <v>140</v>
      </c>
      <c r="C317" s="191">
        <f t="shared" si="29"/>
        <v>148.14285714285714</v>
      </c>
      <c r="D317" s="191">
        <f t="shared" si="30"/>
        <v>124.28692287064722</v>
      </c>
      <c r="E317" s="191">
        <f t="shared" si="31"/>
        <v>171.99879141506705</v>
      </c>
      <c r="F317" s="191">
        <f t="shared" si="28"/>
        <v>148.73770491803279</v>
      </c>
      <c r="H317" s="191">
        <f t="shared" si="32"/>
        <v>23.855934272209922</v>
      </c>
      <c r="J317" s="187" t="str">
        <f t="shared" si="33"/>
        <v xml:space="preserve"> </v>
      </c>
      <c r="K317" s="187" t="str">
        <f t="shared" si="34"/>
        <v xml:space="preserve"> </v>
      </c>
    </row>
    <row r="318" spans="1:11" x14ac:dyDescent="0.2">
      <c r="A318" s="190">
        <v>43619</v>
      </c>
      <c r="B318" s="187">
        <v>148</v>
      </c>
      <c r="C318" s="191">
        <f t="shared" si="29"/>
        <v>141.14285714285714</v>
      </c>
      <c r="D318" s="191">
        <f t="shared" si="30"/>
        <v>117.85735951021033</v>
      </c>
      <c r="E318" s="191">
        <f t="shared" si="31"/>
        <v>164.42835477550395</v>
      </c>
      <c r="F318" s="191">
        <f t="shared" si="28"/>
        <v>148.73770491803279</v>
      </c>
      <c r="H318" s="191">
        <f t="shared" si="32"/>
        <v>23.285497632646805</v>
      </c>
      <c r="J318" s="187" t="str">
        <f t="shared" si="33"/>
        <v xml:space="preserve"> </v>
      </c>
      <c r="K318" s="187" t="str">
        <f t="shared" si="34"/>
        <v xml:space="preserve"> </v>
      </c>
    </row>
    <row r="319" spans="1:11" x14ac:dyDescent="0.2">
      <c r="A319" s="190">
        <v>43620</v>
      </c>
      <c r="B319" s="187">
        <v>132</v>
      </c>
      <c r="C319" s="191">
        <f t="shared" si="29"/>
        <v>141.28571428571428</v>
      </c>
      <c r="D319" s="191">
        <f t="shared" si="30"/>
        <v>117.98843547465997</v>
      </c>
      <c r="E319" s="191">
        <f t="shared" si="31"/>
        <v>164.58299309676858</v>
      </c>
      <c r="F319" s="191">
        <f t="shared" si="28"/>
        <v>148.73770491803279</v>
      </c>
      <c r="H319" s="191">
        <f t="shared" si="32"/>
        <v>23.297278811054309</v>
      </c>
      <c r="J319" s="187" t="str">
        <f t="shared" si="33"/>
        <v xml:space="preserve"> </v>
      </c>
      <c r="K319" s="187" t="str">
        <f t="shared" si="34"/>
        <v xml:space="preserve"> </v>
      </c>
    </row>
    <row r="320" spans="1:11" x14ac:dyDescent="0.2">
      <c r="A320" s="190">
        <v>43621</v>
      </c>
      <c r="B320" s="187">
        <v>160</v>
      </c>
      <c r="C320" s="191">
        <f t="shared" si="29"/>
        <v>139.71428571428572</v>
      </c>
      <c r="D320" s="191">
        <f t="shared" si="30"/>
        <v>116.54692936963561</v>
      </c>
      <c r="E320" s="191">
        <f t="shared" si="31"/>
        <v>162.88164205893582</v>
      </c>
      <c r="F320" s="191">
        <f t="shared" ref="F320:F376" si="35">AVERAGE(B$255:B$376)</f>
        <v>148.73770491803279</v>
      </c>
      <c r="H320" s="191">
        <f t="shared" si="32"/>
        <v>23.167356344650116</v>
      </c>
      <c r="J320" s="187" t="str">
        <f t="shared" si="33"/>
        <v xml:space="preserve"> </v>
      </c>
      <c r="K320" s="187" t="str">
        <f t="shared" si="34"/>
        <v xml:space="preserve"> </v>
      </c>
    </row>
    <row r="321" spans="1:11" x14ac:dyDescent="0.2">
      <c r="A321" s="190">
        <v>43622</v>
      </c>
      <c r="B321" s="187">
        <v>126</v>
      </c>
      <c r="C321" s="191">
        <f t="shared" si="29"/>
        <v>142</v>
      </c>
      <c r="D321" s="191">
        <f t="shared" si="30"/>
        <v>118.64390443588655</v>
      </c>
      <c r="E321" s="191">
        <f t="shared" si="31"/>
        <v>165.35609556411345</v>
      </c>
      <c r="F321" s="191">
        <f t="shared" si="35"/>
        <v>148.73770491803279</v>
      </c>
      <c r="H321" s="191">
        <f t="shared" si="32"/>
        <v>23.356095564113449</v>
      </c>
      <c r="J321" s="187" t="str">
        <f t="shared" si="33"/>
        <v xml:space="preserve"> </v>
      </c>
      <c r="K321" s="187" t="str">
        <f t="shared" si="34"/>
        <v xml:space="preserve"> </v>
      </c>
    </row>
    <row r="322" spans="1:11" x14ac:dyDescent="0.2">
      <c r="A322" s="190">
        <v>43623</v>
      </c>
      <c r="B322" s="187">
        <v>146</v>
      </c>
      <c r="C322" s="191">
        <f t="shared" si="29"/>
        <v>142.42857142857142</v>
      </c>
      <c r="D322" s="191">
        <f t="shared" si="30"/>
        <v>119.03725680112903</v>
      </c>
      <c r="E322" s="191">
        <f t="shared" si="31"/>
        <v>165.81988605601379</v>
      </c>
      <c r="F322" s="191">
        <f t="shared" si="35"/>
        <v>148.73770491803279</v>
      </c>
      <c r="H322" s="191">
        <f t="shared" si="32"/>
        <v>23.391314627442384</v>
      </c>
      <c r="J322" s="187" t="str">
        <f t="shared" si="33"/>
        <v xml:space="preserve"> </v>
      </c>
      <c r="K322" s="187" t="str">
        <f t="shared" si="34"/>
        <v xml:space="preserve"> </v>
      </c>
    </row>
    <row r="323" spans="1:11" x14ac:dyDescent="0.2">
      <c r="A323" s="190">
        <v>43624</v>
      </c>
      <c r="B323" s="187">
        <v>126</v>
      </c>
      <c r="C323" s="191">
        <f t="shared" si="29"/>
        <v>141.85714285714286</v>
      </c>
      <c r="D323" s="191">
        <f t="shared" si="30"/>
        <v>118.51279878839679</v>
      </c>
      <c r="E323" s="191">
        <f t="shared" si="31"/>
        <v>165.20148692588893</v>
      </c>
      <c r="F323" s="191">
        <f t="shared" si="35"/>
        <v>148.73770491803279</v>
      </c>
      <c r="H323" s="191">
        <f t="shared" si="32"/>
        <v>23.344344068746075</v>
      </c>
      <c r="J323" s="187" t="str">
        <f t="shared" si="33"/>
        <v xml:space="preserve"> </v>
      </c>
      <c r="K323" s="187" t="str">
        <f t="shared" si="34"/>
        <v xml:space="preserve"> </v>
      </c>
    </row>
    <row r="324" spans="1:11" x14ac:dyDescent="0.2">
      <c r="A324" s="190">
        <v>43625</v>
      </c>
      <c r="B324" s="187">
        <v>156</v>
      </c>
      <c r="C324" s="191">
        <f t="shared" si="29"/>
        <v>137.57142857142858</v>
      </c>
      <c r="D324" s="191">
        <f t="shared" si="30"/>
        <v>114.58242250330984</v>
      </c>
      <c r="E324" s="191">
        <f t="shared" si="31"/>
        <v>160.56043463954731</v>
      </c>
      <c r="F324" s="191">
        <f t="shared" si="35"/>
        <v>148.73770491803279</v>
      </c>
      <c r="H324" s="191">
        <f t="shared" si="32"/>
        <v>22.989006068118737</v>
      </c>
      <c r="J324" s="187" t="str">
        <f t="shared" si="33"/>
        <v xml:space="preserve"> </v>
      </c>
      <c r="K324" s="187" t="str">
        <f t="shared" si="34"/>
        <v xml:space="preserve"> </v>
      </c>
    </row>
    <row r="325" spans="1:11" x14ac:dyDescent="0.2">
      <c r="A325" s="190">
        <v>43626</v>
      </c>
      <c r="B325" s="187">
        <v>151</v>
      </c>
      <c r="C325" s="191">
        <f t="shared" si="29"/>
        <v>140.42857142857142</v>
      </c>
      <c r="D325" s="191">
        <f t="shared" si="30"/>
        <v>117.20206932429407</v>
      </c>
      <c r="E325" s="191">
        <f t="shared" si="31"/>
        <v>163.65507353284875</v>
      </c>
      <c r="F325" s="191">
        <f t="shared" si="35"/>
        <v>148.73770491803279</v>
      </c>
      <c r="H325" s="191">
        <f t="shared" si="32"/>
        <v>23.226502104277344</v>
      </c>
      <c r="J325" s="187" t="str">
        <f t="shared" si="33"/>
        <v xml:space="preserve"> </v>
      </c>
      <c r="K325" s="187" t="str">
        <f t="shared" si="34"/>
        <v xml:space="preserve"> </v>
      </c>
    </row>
    <row r="326" spans="1:11" x14ac:dyDescent="0.2">
      <c r="A326" s="190">
        <v>43627</v>
      </c>
      <c r="B326" s="187">
        <v>128</v>
      </c>
      <c r="C326" s="191">
        <f t="shared" si="29"/>
        <v>143.85714285714286</v>
      </c>
      <c r="D326" s="191">
        <f t="shared" si="30"/>
        <v>120.34881241876421</v>
      </c>
      <c r="E326" s="191">
        <f t="shared" si="31"/>
        <v>167.3654732955215</v>
      </c>
      <c r="F326" s="191">
        <f t="shared" si="35"/>
        <v>148.73770491803279</v>
      </c>
      <c r="H326" s="191">
        <f t="shared" si="32"/>
        <v>23.50833043837865</v>
      </c>
      <c r="J326" s="187" t="str">
        <f t="shared" si="33"/>
        <v xml:space="preserve"> </v>
      </c>
      <c r="K326" s="187" t="str">
        <f t="shared" si="34"/>
        <v xml:space="preserve"> </v>
      </c>
    </row>
    <row r="327" spans="1:11" x14ac:dyDescent="0.2">
      <c r="A327" s="190">
        <v>43628</v>
      </c>
      <c r="B327" s="187">
        <v>130</v>
      </c>
      <c r="C327" s="191">
        <f t="shared" si="29"/>
        <v>147.71428571428572</v>
      </c>
      <c r="D327" s="191">
        <f t="shared" si="30"/>
        <v>123.89288357251414</v>
      </c>
      <c r="E327" s="191">
        <f t="shared" si="31"/>
        <v>171.53568785605731</v>
      </c>
      <c r="F327" s="191">
        <f t="shared" si="35"/>
        <v>148.73770491803279</v>
      </c>
      <c r="H327" s="191">
        <f t="shared" si="32"/>
        <v>23.821402141771589</v>
      </c>
      <c r="J327" s="187" t="str">
        <f t="shared" si="33"/>
        <v xml:space="preserve"> </v>
      </c>
      <c r="K327" s="187" t="str">
        <f t="shared" si="34"/>
        <v xml:space="preserve"> </v>
      </c>
    </row>
    <row r="328" spans="1:11" x14ac:dyDescent="0.2">
      <c r="A328" s="190">
        <v>43629</v>
      </c>
      <c r="B328" s="187">
        <v>146</v>
      </c>
      <c r="C328" s="191">
        <f t="shared" si="29"/>
        <v>147.14285714285714</v>
      </c>
      <c r="D328" s="191">
        <f t="shared" si="30"/>
        <v>123.36757586166091</v>
      </c>
      <c r="E328" s="191">
        <f t="shared" si="31"/>
        <v>170.91813842405338</v>
      </c>
      <c r="F328" s="191">
        <f t="shared" si="35"/>
        <v>148.73770491803279</v>
      </c>
      <c r="H328" s="191">
        <f t="shared" si="32"/>
        <v>23.775281281196232</v>
      </c>
      <c r="J328" s="187" t="str">
        <f t="shared" si="33"/>
        <v xml:space="preserve"> </v>
      </c>
      <c r="K328" s="187" t="str">
        <f t="shared" si="34"/>
        <v xml:space="preserve"> </v>
      </c>
    </row>
    <row r="329" spans="1:11" x14ac:dyDescent="0.2">
      <c r="A329" s="190">
        <v>43630</v>
      </c>
      <c r="B329" s="187">
        <v>170</v>
      </c>
      <c r="C329" s="191">
        <f t="shared" si="29"/>
        <v>146.28571428571428</v>
      </c>
      <c r="D329" s="191">
        <f t="shared" si="30"/>
        <v>122.57978253857554</v>
      </c>
      <c r="E329" s="191">
        <f t="shared" si="31"/>
        <v>169.991646032853</v>
      </c>
      <c r="F329" s="191">
        <f t="shared" si="35"/>
        <v>148.73770491803279</v>
      </c>
      <c r="H329" s="191">
        <f t="shared" si="32"/>
        <v>23.705931747138731</v>
      </c>
      <c r="J329" s="187" t="str">
        <f t="shared" si="33"/>
        <v xml:space="preserve"> </v>
      </c>
      <c r="K329" s="187">
        <f t="shared" si="34"/>
        <v>1</v>
      </c>
    </row>
    <row r="330" spans="1:11" x14ac:dyDescent="0.2">
      <c r="A330" s="190">
        <v>43631</v>
      </c>
      <c r="B330" s="187">
        <v>153</v>
      </c>
      <c r="C330" s="191">
        <f t="shared" si="29"/>
        <v>150.28571428571428</v>
      </c>
      <c r="D330" s="191">
        <f t="shared" si="30"/>
        <v>126.25786377843835</v>
      </c>
      <c r="E330" s="191">
        <f t="shared" si="31"/>
        <v>174.31356479299021</v>
      </c>
      <c r="F330" s="191">
        <f t="shared" si="35"/>
        <v>148.73770491803279</v>
      </c>
      <c r="H330" s="191">
        <f t="shared" si="32"/>
        <v>24.027850507275925</v>
      </c>
      <c r="J330" s="187" t="str">
        <f t="shared" si="33"/>
        <v xml:space="preserve"> </v>
      </c>
      <c r="K330" s="187" t="str">
        <f t="shared" si="34"/>
        <v xml:space="preserve"> </v>
      </c>
    </row>
    <row r="331" spans="1:11" x14ac:dyDescent="0.2">
      <c r="A331" s="190">
        <v>43632</v>
      </c>
      <c r="B331" s="187">
        <v>152</v>
      </c>
      <c r="C331" s="191">
        <f t="shared" si="29"/>
        <v>153.85714285714286</v>
      </c>
      <c r="D331" s="191">
        <f t="shared" si="30"/>
        <v>129.54546665001968</v>
      </c>
      <c r="E331" s="191">
        <f t="shared" si="31"/>
        <v>178.16881906426605</v>
      </c>
      <c r="F331" s="191">
        <f t="shared" si="35"/>
        <v>148.73770491803279</v>
      </c>
      <c r="H331" s="191">
        <f t="shared" si="32"/>
        <v>24.311676207123195</v>
      </c>
      <c r="J331" s="187" t="str">
        <f t="shared" si="33"/>
        <v xml:space="preserve"> </v>
      </c>
      <c r="K331" s="187" t="str">
        <f t="shared" si="34"/>
        <v xml:space="preserve"> </v>
      </c>
    </row>
    <row r="332" spans="1:11" x14ac:dyDescent="0.2">
      <c r="A332" s="190">
        <v>43633</v>
      </c>
      <c r="B332" s="187">
        <v>145</v>
      </c>
      <c r="C332" s="191">
        <f t="shared" si="29"/>
        <v>153</v>
      </c>
      <c r="D332" s="191">
        <f t="shared" si="30"/>
        <v>128.75613892136815</v>
      </c>
      <c r="E332" s="191">
        <f t="shared" si="31"/>
        <v>177.24386107863185</v>
      </c>
      <c r="F332" s="191">
        <f t="shared" si="35"/>
        <v>148.73770491803279</v>
      </c>
      <c r="H332" s="191">
        <f t="shared" si="32"/>
        <v>24.243861078631841</v>
      </c>
      <c r="J332" s="187" t="str">
        <f t="shared" si="33"/>
        <v xml:space="preserve"> </v>
      </c>
      <c r="K332" s="187" t="str">
        <f t="shared" si="34"/>
        <v xml:space="preserve"> </v>
      </c>
    </row>
    <row r="333" spans="1:11" x14ac:dyDescent="0.2">
      <c r="A333" s="190">
        <v>43634</v>
      </c>
      <c r="B333" s="187">
        <v>156</v>
      </c>
      <c r="C333" s="191">
        <f t="shared" si="29"/>
        <v>152.28571428571428</v>
      </c>
      <c r="D333" s="191">
        <f t="shared" si="30"/>
        <v>128.09851105756076</v>
      </c>
      <c r="E333" s="191">
        <f t="shared" si="31"/>
        <v>176.4729175138678</v>
      </c>
      <c r="F333" s="191">
        <f t="shared" si="35"/>
        <v>148.73770491803279</v>
      </c>
      <c r="H333" s="191">
        <f t="shared" si="32"/>
        <v>24.187203228153518</v>
      </c>
      <c r="J333" s="187" t="str">
        <f t="shared" si="33"/>
        <v xml:space="preserve"> </v>
      </c>
      <c r="K333" s="187" t="str">
        <f t="shared" si="34"/>
        <v xml:space="preserve"> </v>
      </c>
    </row>
    <row r="334" spans="1:11" x14ac:dyDescent="0.2">
      <c r="A334" s="190">
        <v>43635</v>
      </c>
      <c r="B334" s="187">
        <v>155</v>
      </c>
      <c r="C334" s="191">
        <f t="shared" si="29"/>
        <v>152.71428571428572</v>
      </c>
      <c r="D334" s="191">
        <f t="shared" si="30"/>
        <v>128.49307187187063</v>
      </c>
      <c r="E334" s="191">
        <f t="shared" si="31"/>
        <v>176.93549955670082</v>
      </c>
      <c r="F334" s="191">
        <f t="shared" si="35"/>
        <v>148.73770491803279</v>
      </c>
      <c r="H334" s="191">
        <f t="shared" si="32"/>
        <v>24.221213842415086</v>
      </c>
      <c r="J334" s="187" t="str">
        <f t="shared" si="33"/>
        <v xml:space="preserve"> </v>
      </c>
      <c r="K334" s="187" t="str">
        <f t="shared" si="34"/>
        <v xml:space="preserve"> </v>
      </c>
    </row>
    <row r="335" spans="1:11" x14ac:dyDescent="0.2">
      <c r="A335" s="190">
        <v>43636</v>
      </c>
      <c r="B335" s="187">
        <v>140</v>
      </c>
      <c r="C335" s="191">
        <f t="shared" si="29"/>
        <v>153.14285714285714</v>
      </c>
      <c r="D335" s="191">
        <f t="shared" si="30"/>
        <v>128.88768037582449</v>
      </c>
      <c r="E335" s="191">
        <f t="shared" si="31"/>
        <v>177.39803390988979</v>
      </c>
      <c r="F335" s="191">
        <f t="shared" si="35"/>
        <v>148.73770491803279</v>
      </c>
      <c r="H335" s="191">
        <f t="shared" si="32"/>
        <v>24.255176767032641</v>
      </c>
      <c r="J335" s="187" t="str">
        <f t="shared" si="33"/>
        <v xml:space="preserve"> </v>
      </c>
      <c r="K335" s="187" t="str">
        <f t="shared" si="34"/>
        <v xml:space="preserve"> </v>
      </c>
    </row>
    <row r="336" spans="1:11" x14ac:dyDescent="0.2">
      <c r="A336" s="190">
        <v>43637</v>
      </c>
      <c r="B336" s="187">
        <v>165</v>
      </c>
      <c r="C336" s="191">
        <f t="shared" ref="C336:C373" si="36">AVERAGE(B333:B339)</f>
        <v>152.57142857142858</v>
      </c>
      <c r="D336" s="191">
        <f t="shared" ref="D336:D373" si="37">C336-H336</f>
        <v>128.36154629166523</v>
      </c>
      <c r="E336" s="191">
        <f t="shared" ref="E336:E373" si="38">C336+H336</f>
        <v>176.78131085119193</v>
      </c>
      <c r="F336" s="191">
        <f t="shared" si="35"/>
        <v>148.73770491803279</v>
      </c>
      <c r="H336" s="191">
        <f t="shared" ref="H336:H373" si="39">1.96*SQRT(C336)</f>
        <v>24.209882279763359</v>
      </c>
      <c r="J336" s="187" t="str">
        <f t="shared" ref="J336:J373" si="40">IF(B336&lt;D336,1," ")</f>
        <v xml:space="preserve"> </v>
      </c>
      <c r="K336" s="187" t="str">
        <f t="shared" ref="K336:K373" si="41">IF(B336&gt;E336,1," ")</f>
        <v xml:space="preserve"> </v>
      </c>
    </row>
    <row r="337" spans="1:11" x14ac:dyDescent="0.2">
      <c r="A337" s="190">
        <v>43638</v>
      </c>
      <c r="B337" s="187">
        <v>156</v>
      </c>
      <c r="C337" s="191">
        <f t="shared" si="36"/>
        <v>150</v>
      </c>
      <c r="D337" s="191">
        <f t="shared" si="37"/>
        <v>125.99500052072486</v>
      </c>
      <c r="E337" s="191">
        <f t="shared" si="38"/>
        <v>174.00499947927514</v>
      </c>
      <c r="F337" s="191">
        <f t="shared" si="35"/>
        <v>148.73770491803279</v>
      </c>
      <c r="H337" s="191">
        <f t="shared" si="39"/>
        <v>24.004999479275146</v>
      </c>
      <c r="J337" s="187" t="str">
        <f t="shared" si="40"/>
        <v xml:space="preserve"> </v>
      </c>
      <c r="K337" s="187" t="str">
        <f t="shared" si="41"/>
        <v xml:space="preserve"> </v>
      </c>
    </row>
    <row r="338" spans="1:11" x14ac:dyDescent="0.2">
      <c r="A338" s="190">
        <v>43639</v>
      </c>
      <c r="B338" s="187">
        <v>155</v>
      </c>
      <c r="C338" s="191">
        <f t="shared" si="36"/>
        <v>146.85714285714286</v>
      </c>
      <c r="D338" s="191">
        <f t="shared" si="37"/>
        <v>123.10495558944055</v>
      </c>
      <c r="E338" s="191">
        <f t="shared" si="38"/>
        <v>170.60933012484517</v>
      </c>
      <c r="F338" s="191">
        <f t="shared" si="35"/>
        <v>148.73770491803279</v>
      </c>
      <c r="H338" s="191">
        <f t="shared" si="39"/>
        <v>23.752187267702315</v>
      </c>
      <c r="J338" s="187" t="str">
        <f t="shared" si="40"/>
        <v xml:space="preserve"> </v>
      </c>
      <c r="K338" s="187" t="str">
        <f t="shared" si="41"/>
        <v xml:space="preserve"> </v>
      </c>
    </row>
    <row r="339" spans="1:11" x14ac:dyDescent="0.2">
      <c r="A339" s="190">
        <v>43640</v>
      </c>
      <c r="B339" s="187">
        <v>141</v>
      </c>
      <c r="C339" s="191">
        <f t="shared" si="36"/>
        <v>149.71428571428572</v>
      </c>
      <c r="D339" s="191">
        <f t="shared" si="37"/>
        <v>125.7321590362782</v>
      </c>
      <c r="E339" s="191">
        <f t="shared" si="38"/>
        <v>173.69641239229324</v>
      </c>
      <c r="F339" s="191">
        <f t="shared" si="35"/>
        <v>148.73770491803279</v>
      </c>
      <c r="H339" s="191">
        <f t="shared" si="39"/>
        <v>23.982126678007521</v>
      </c>
      <c r="J339" s="187" t="str">
        <f t="shared" si="40"/>
        <v xml:space="preserve"> </v>
      </c>
      <c r="K339" s="187" t="str">
        <f t="shared" si="41"/>
        <v xml:space="preserve"> </v>
      </c>
    </row>
    <row r="340" spans="1:11" x14ac:dyDescent="0.2">
      <c r="A340" s="190">
        <v>43641</v>
      </c>
      <c r="B340" s="187">
        <v>138</v>
      </c>
      <c r="C340" s="191">
        <f t="shared" si="36"/>
        <v>147.28571428571428</v>
      </c>
      <c r="D340" s="191">
        <f t="shared" si="37"/>
        <v>123.49889440578917</v>
      </c>
      <c r="E340" s="191">
        <f t="shared" si="38"/>
        <v>171.07253416563938</v>
      </c>
      <c r="F340" s="191">
        <f t="shared" si="35"/>
        <v>148.73770491803279</v>
      </c>
      <c r="H340" s="191">
        <f t="shared" si="39"/>
        <v>23.786819879925101</v>
      </c>
      <c r="J340" s="187" t="str">
        <f t="shared" si="40"/>
        <v xml:space="preserve"> </v>
      </c>
      <c r="K340" s="187" t="str">
        <f t="shared" si="41"/>
        <v xml:space="preserve"> </v>
      </c>
    </row>
    <row r="341" spans="1:11" x14ac:dyDescent="0.2">
      <c r="A341" s="190">
        <v>43642</v>
      </c>
      <c r="B341" s="187">
        <v>133</v>
      </c>
      <c r="C341" s="191">
        <f t="shared" si="36"/>
        <v>146.85714285714286</v>
      </c>
      <c r="D341" s="191">
        <f t="shared" si="37"/>
        <v>123.10495558944055</v>
      </c>
      <c r="E341" s="191">
        <f t="shared" si="38"/>
        <v>170.60933012484517</v>
      </c>
      <c r="F341" s="191">
        <f t="shared" si="35"/>
        <v>148.73770491803279</v>
      </c>
      <c r="H341" s="191">
        <f t="shared" si="39"/>
        <v>23.752187267702315</v>
      </c>
      <c r="J341" s="187" t="str">
        <f t="shared" si="40"/>
        <v xml:space="preserve"> </v>
      </c>
      <c r="K341" s="187" t="str">
        <f t="shared" si="41"/>
        <v xml:space="preserve"> </v>
      </c>
    </row>
    <row r="342" spans="1:11" x14ac:dyDescent="0.2">
      <c r="A342" s="190">
        <v>43643</v>
      </c>
      <c r="B342" s="187">
        <v>160</v>
      </c>
      <c r="C342" s="191">
        <f t="shared" si="36"/>
        <v>145.42857142857142</v>
      </c>
      <c r="D342" s="191">
        <f t="shared" si="37"/>
        <v>121.79219268731751</v>
      </c>
      <c r="E342" s="191">
        <f t="shared" si="38"/>
        <v>169.06495016982532</v>
      </c>
      <c r="F342" s="191">
        <f t="shared" si="35"/>
        <v>148.73770491803279</v>
      </c>
      <c r="H342" s="191">
        <f t="shared" si="39"/>
        <v>23.636378741253914</v>
      </c>
      <c r="J342" s="187" t="str">
        <f t="shared" si="40"/>
        <v xml:space="preserve"> </v>
      </c>
      <c r="K342" s="187" t="str">
        <f t="shared" si="41"/>
        <v xml:space="preserve"> </v>
      </c>
    </row>
    <row r="343" spans="1:11" x14ac:dyDescent="0.2">
      <c r="A343" s="190">
        <v>43644</v>
      </c>
      <c r="B343" s="187">
        <v>148</v>
      </c>
      <c r="C343" s="191">
        <f t="shared" si="36"/>
        <v>142</v>
      </c>
      <c r="D343" s="191">
        <f t="shared" si="37"/>
        <v>118.64390443588655</v>
      </c>
      <c r="E343" s="191">
        <f t="shared" si="38"/>
        <v>165.35609556411345</v>
      </c>
      <c r="F343" s="191">
        <f t="shared" si="35"/>
        <v>148.73770491803279</v>
      </c>
      <c r="H343" s="191">
        <f t="shared" si="39"/>
        <v>23.356095564113449</v>
      </c>
      <c r="J343" s="187" t="str">
        <f t="shared" si="40"/>
        <v xml:space="preserve"> </v>
      </c>
      <c r="K343" s="187" t="str">
        <f t="shared" si="41"/>
        <v xml:space="preserve"> </v>
      </c>
    </row>
    <row r="344" spans="1:11" x14ac:dyDescent="0.2">
      <c r="A344" s="190">
        <v>43645</v>
      </c>
      <c r="B344" s="187">
        <v>153</v>
      </c>
      <c r="C344" s="191">
        <f t="shared" si="36"/>
        <v>141.42857142857142</v>
      </c>
      <c r="D344" s="191">
        <f t="shared" si="37"/>
        <v>118.11951739371192</v>
      </c>
      <c r="E344" s="191">
        <f t="shared" si="38"/>
        <v>164.7376254634309</v>
      </c>
      <c r="F344" s="191">
        <f t="shared" si="35"/>
        <v>148.73770491803279</v>
      </c>
      <c r="H344" s="191">
        <f t="shared" si="39"/>
        <v>23.3090540348595</v>
      </c>
      <c r="J344" s="187" t="str">
        <f t="shared" si="40"/>
        <v xml:space="preserve"> </v>
      </c>
      <c r="K344" s="187" t="str">
        <f t="shared" si="41"/>
        <v xml:space="preserve"> </v>
      </c>
    </row>
    <row r="345" spans="1:11" x14ac:dyDescent="0.2">
      <c r="A345" s="190">
        <v>43646</v>
      </c>
      <c r="B345" s="187">
        <v>145</v>
      </c>
      <c r="C345" s="191">
        <f t="shared" si="36"/>
        <v>145.42857142857142</v>
      </c>
      <c r="D345" s="191">
        <f t="shared" si="37"/>
        <v>121.79219268731751</v>
      </c>
      <c r="E345" s="191">
        <f t="shared" si="38"/>
        <v>169.06495016982532</v>
      </c>
      <c r="F345" s="191">
        <f t="shared" si="35"/>
        <v>148.73770491803279</v>
      </c>
      <c r="H345" s="191">
        <f t="shared" si="39"/>
        <v>23.636378741253914</v>
      </c>
      <c r="J345" s="187" t="str">
        <f t="shared" si="40"/>
        <v xml:space="preserve"> </v>
      </c>
      <c r="K345" s="187" t="str">
        <f t="shared" si="41"/>
        <v xml:space="preserve"> </v>
      </c>
    </row>
    <row r="346" spans="1:11" x14ac:dyDescent="0.2">
      <c r="A346" s="190">
        <v>43647</v>
      </c>
      <c r="B346" s="187">
        <v>117</v>
      </c>
      <c r="C346" s="191">
        <f t="shared" si="36"/>
        <v>141.28571428571428</v>
      </c>
      <c r="D346" s="191">
        <f t="shared" si="37"/>
        <v>117.98843547465997</v>
      </c>
      <c r="E346" s="191">
        <f t="shared" si="38"/>
        <v>164.58299309676858</v>
      </c>
      <c r="F346" s="191">
        <f t="shared" si="35"/>
        <v>148.73770491803279</v>
      </c>
      <c r="H346" s="191">
        <f t="shared" si="39"/>
        <v>23.297278811054309</v>
      </c>
      <c r="J346" s="187">
        <f t="shared" si="40"/>
        <v>1</v>
      </c>
      <c r="K346" s="187" t="str">
        <f t="shared" si="41"/>
        <v xml:space="preserve"> </v>
      </c>
    </row>
    <row r="347" spans="1:11" x14ac:dyDescent="0.2">
      <c r="A347" s="190">
        <v>43648</v>
      </c>
      <c r="B347" s="187">
        <v>134</v>
      </c>
      <c r="C347" s="191">
        <f t="shared" si="36"/>
        <v>141.42857142857142</v>
      </c>
      <c r="D347" s="191">
        <f t="shared" si="37"/>
        <v>118.11951739371192</v>
      </c>
      <c r="E347" s="191">
        <f t="shared" si="38"/>
        <v>164.7376254634309</v>
      </c>
      <c r="F347" s="191">
        <f t="shared" si="35"/>
        <v>148.73770491803279</v>
      </c>
      <c r="H347" s="191">
        <f t="shared" si="39"/>
        <v>23.3090540348595</v>
      </c>
      <c r="J347" s="187" t="str">
        <f t="shared" si="40"/>
        <v xml:space="preserve"> </v>
      </c>
      <c r="K347" s="187" t="str">
        <f t="shared" si="41"/>
        <v xml:space="preserve"> </v>
      </c>
    </row>
    <row r="348" spans="1:11" x14ac:dyDescent="0.2">
      <c r="A348" s="190">
        <v>43649</v>
      </c>
      <c r="B348" s="187">
        <v>161</v>
      </c>
      <c r="C348" s="191">
        <f t="shared" si="36"/>
        <v>141.28571428571428</v>
      </c>
      <c r="D348" s="191">
        <f t="shared" si="37"/>
        <v>117.98843547465997</v>
      </c>
      <c r="E348" s="191">
        <f t="shared" si="38"/>
        <v>164.58299309676858</v>
      </c>
      <c r="F348" s="191">
        <f t="shared" si="35"/>
        <v>148.73770491803279</v>
      </c>
      <c r="H348" s="191">
        <f t="shared" si="39"/>
        <v>23.297278811054309</v>
      </c>
      <c r="J348" s="187" t="str">
        <f t="shared" si="40"/>
        <v xml:space="preserve"> </v>
      </c>
      <c r="K348" s="187" t="str">
        <f t="shared" si="41"/>
        <v xml:space="preserve"> </v>
      </c>
    </row>
    <row r="349" spans="1:11" x14ac:dyDescent="0.2">
      <c r="A349" s="190">
        <v>43650</v>
      </c>
      <c r="B349" s="187">
        <v>131</v>
      </c>
      <c r="C349" s="191">
        <f t="shared" si="36"/>
        <v>141</v>
      </c>
      <c r="D349" s="191">
        <f t="shared" si="37"/>
        <v>117.72628950940569</v>
      </c>
      <c r="E349" s="191">
        <f t="shared" si="38"/>
        <v>164.27371049059431</v>
      </c>
      <c r="F349" s="191">
        <f t="shared" si="35"/>
        <v>148.73770491803279</v>
      </c>
      <c r="H349" s="191">
        <f t="shared" si="39"/>
        <v>23.273710490594315</v>
      </c>
      <c r="J349" s="187" t="str">
        <f t="shared" si="40"/>
        <v xml:space="preserve"> </v>
      </c>
      <c r="K349" s="187" t="str">
        <f t="shared" si="41"/>
        <v xml:space="preserve"> </v>
      </c>
    </row>
    <row r="350" spans="1:11" x14ac:dyDescent="0.2">
      <c r="A350" s="190">
        <v>43651</v>
      </c>
      <c r="B350" s="187">
        <v>149</v>
      </c>
      <c r="C350" s="191">
        <f t="shared" si="36"/>
        <v>146.42857142857142</v>
      </c>
      <c r="D350" s="191">
        <f t="shared" si="37"/>
        <v>122.71106734403503</v>
      </c>
      <c r="E350" s="191">
        <f t="shared" si="38"/>
        <v>170.1460755131078</v>
      </c>
      <c r="F350" s="191">
        <f t="shared" si="35"/>
        <v>148.73770491803279</v>
      </c>
      <c r="H350" s="191">
        <f t="shared" si="39"/>
        <v>23.717504084536383</v>
      </c>
      <c r="J350" s="187" t="str">
        <f t="shared" si="40"/>
        <v xml:space="preserve"> </v>
      </c>
      <c r="K350" s="187" t="str">
        <f t="shared" si="41"/>
        <v xml:space="preserve"> </v>
      </c>
    </row>
    <row r="351" spans="1:11" x14ac:dyDescent="0.2">
      <c r="A351" s="190">
        <v>43652</v>
      </c>
      <c r="B351" s="187">
        <v>152</v>
      </c>
      <c r="C351" s="191">
        <f t="shared" si="36"/>
        <v>148.57142857142858</v>
      </c>
      <c r="D351" s="191">
        <f t="shared" si="37"/>
        <v>124.68101208280285</v>
      </c>
      <c r="E351" s="191">
        <f t="shared" si="38"/>
        <v>172.46184506005432</v>
      </c>
      <c r="F351" s="191">
        <f t="shared" si="35"/>
        <v>148.73770491803279</v>
      </c>
      <c r="H351" s="191">
        <f t="shared" si="39"/>
        <v>23.890416488625728</v>
      </c>
      <c r="J351" s="187" t="str">
        <f t="shared" si="40"/>
        <v xml:space="preserve"> </v>
      </c>
      <c r="K351" s="187" t="str">
        <f t="shared" si="41"/>
        <v xml:space="preserve"> </v>
      </c>
    </row>
    <row r="352" spans="1:11" x14ac:dyDescent="0.2">
      <c r="A352" s="190">
        <v>43653</v>
      </c>
      <c r="B352" s="187">
        <v>143</v>
      </c>
      <c r="C352" s="191">
        <f t="shared" si="36"/>
        <v>151</v>
      </c>
      <c r="D352" s="191">
        <f t="shared" si="37"/>
        <v>126.91511677420877</v>
      </c>
      <c r="E352" s="191">
        <f t="shared" si="38"/>
        <v>175.08488322579123</v>
      </c>
      <c r="F352" s="191">
        <f t="shared" si="35"/>
        <v>148.73770491803279</v>
      </c>
      <c r="H352" s="191">
        <f t="shared" si="39"/>
        <v>24.084883225791234</v>
      </c>
      <c r="J352" s="187" t="str">
        <f t="shared" si="40"/>
        <v xml:space="preserve"> </v>
      </c>
      <c r="K352" s="187" t="str">
        <f t="shared" si="41"/>
        <v xml:space="preserve"> </v>
      </c>
    </row>
    <row r="353" spans="1:11" x14ac:dyDescent="0.2">
      <c r="A353" s="190">
        <v>43654</v>
      </c>
      <c r="B353" s="187">
        <v>155</v>
      </c>
      <c r="C353" s="191">
        <f t="shared" si="36"/>
        <v>154.71428571428572</v>
      </c>
      <c r="D353" s="191">
        <f t="shared" si="37"/>
        <v>130.33498301712066</v>
      </c>
      <c r="E353" s="191">
        <f t="shared" si="38"/>
        <v>179.09358841145078</v>
      </c>
      <c r="F353" s="191">
        <f t="shared" si="35"/>
        <v>148.73770491803279</v>
      </c>
      <c r="H353" s="191">
        <f t="shared" si="39"/>
        <v>24.37930269716507</v>
      </c>
      <c r="J353" s="187" t="str">
        <f t="shared" si="40"/>
        <v xml:space="preserve"> </v>
      </c>
      <c r="K353" s="187" t="str">
        <f t="shared" si="41"/>
        <v xml:space="preserve"> </v>
      </c>
    </row>
    <row r="354" spans="1:11" x14ac:dyDescent="0.2">
      <c r="A354" s="190">
        <v>43655</v>
      </c>
      <c r="B354" s="187">
        <v>149</v>
      </c>
      <c r="C354" s="191">
        <f t="shared" si="36"/>
        <v>151.71428571428572</v>
      </c>
      <c r="D354" s="191">
        <f t="shared" si="37"/>
        <v>127.57250450410987</v>
      </c>
      <c r="E354" s="191">
        <f t="shared" si="38"/>
        <v>175.85606692446157</v>
      </c>
      <c r="F354" s="191">
        <f t="shared" si="35"/>
        <v>148.73770491803279</v>
      </c>
      <c r="H354" s="191">
        <f t="shared" si="39"/>
        <v>24.141781210175854</v>
      </c>
      <c r="J354" s="187" t="str">
        <f t="shared" si="40"/>
        <v xml:space="preserve"> </v>
      </c>
      <c r="K354" s="187" t="str">
        <f t="shared" si="41"/>
        <v xml:space="preserve"> </v>
      </c>
    </row>
    <row r="355" spans="1:11" x14ac:dyDescent="0.2">
      <c r="A355" s="190">
        <v>43656</v>
      </c>
      <c r="B355" s="187">
        <v>178</v>
      </c>
      <c r="C355" s="191">
        <f t="shared" si="36"/>
        <v>148.28571428571428</v>
      </c>
      <c r="D355" s="191">
        <f t="shared" si="37"/>
        <v>124.41828040605307</v>
      </c>
      <c r="E355" s="191">
        <f t="shared" si="38"/>
        <v>172.15314816537548</v>
      </c>
      <c r="F355" s="191">
        <f t="shared" si="35"/>
        <v>148.73770491803279</v>
      </c>
      <c r="H355" s="191">
        <f t="shared" si="39"/>
        <v>23.867433879661213</v>
      </c>
      <c r="J355" s="187" t="str">
        <f t="shared" si="40"/>
        <v xml:space="preserve"> </v>
      </c>
      <c r="K355" s="187">
        <f t="shared" si="41"/>
        <v>1</v>
      </c>
    </row>
    <row r="356" spans="1:11" x14ac:dyDescent="0.2">
      <c r="A356" s="190">
        <v>43657</v>
      </c>
      <c r="B356" s="187">
        <v>157</v>
      </c>
      <c r="C356" s="191">
        <f t="shared" si="36"/>
        <v>148.14285714285714</v>
      </c>
      <c r="D356" s="191">
        <f t="shared" si="37"/>
        <v>124.28692287064722</v>
      </c>
      <c r="E356" s="191">
        <f t="shared" si="38"/>
        <v>171.99879141506705</v>
      </c>
      <c r="F356" s="191">
        <f t="shared" si="35"/>
        <v>148.73770491803279</v>
      </c>
      <c r="H356" s="191">
        <f t="shared" si="39"/>
        <v>23.855934272209922</v>
      </c>
      <c r="J356" s="187" t="str">
        <f t="shared" si="40"/>
        <v xml:space="preserve"> </v>
      </c>
      <c r="K356" s="187" t="str">
        <f t="shared" si="41"/>
        <v xml:space="preserve"> </v>
      </c>
    </row>
    <row r="357" spans="1:11" x14ac:dyDescent="0.2">
      <c r="A357" s="190">
        <v>43658</v>
      </c>
      <c r="B357" s="187">
        <v>128</v>
      </c>
      <c r="C357" s="191">
        <f t="shared" si="36"/>
        <v>148.28571428571428</v>
      </c>
      <c r="D357" s="191">
        <f t="shared" si="37"/>
        <v>124.41828040605307</v>
      </c>
      <c r="E357" s="191">
        <f t="shared" si="38"/>
        <v>172.15314816537548</v>
      </c>
      <c r="F357" s="191">
        <f t="shared" si="35"/>
        <v>148.73770491803279</v>
      </c>
      <c r="H357" s="191">
        <f t="shared" si="39"/>
        <v>23.867433879661213</v>
      </c>
      <c r="J357" s="187" t="str">
        <f t="shared" si="40"/>
        <v xml:space="preserve"> </v>
      </c>
      <c r="K357" s="187" t="str">
        <f t="shared" si="41"/>
        <v xml:space="preserve"> </v>
      </c>
    </row>
    <row r="358" spans="1:11" x14ac:dyDescent="0.2">
      <c r="A358" s="190">
        <v>43659</v>
      </c>
      <c r="B358" s="187">
        <v>128</v>
      </c>
      <c r="C358" s="191">
        <f t="shared" si="36"/>
        <v>146.28571428571428</v>
      </c>
      <c r="D358" s="191">
        <f t="shared" si="37"/>
        <v>122.57978253857554</v>
      </c>
      <c r="E358" s="191">
        <f t="shared" si="38"/>
        <v>169.991646032853</v>
      </c>
      <c r="F358" s="191">
        <f t="shared" si="35"/>
        <v>148.73770491803279</v>
      </c>
      <c r="H358" s="191">
        <f t="shared" si="39"/>
        <v>23.705931747138731</v>
      </c>
      <c r="J358" s="187" t="str">
        <f t="shared" si="40"/>
        <v xml:space="preserve"> </v>
      </c>
      <c r="K358" s="187" t="str">
        <f t="shared" si="41"/>
        <v xml:space="preserve"> </v>
      </c>
    </row>
    <row r="359" spans="1:11" x14ac:dyDescent="0.2">
      <c r="A359" s="190">
        <v>43660</v>
      </c>
      <c r="B359" s="187">
        <v>142</v>
      </c>
      <c r="C359" s="191">
        <f t="shared" si="36"/>
        <v>140</v>
      </c>
      <c r="D359" s="191">
        <f t="shared" si="37"/>
        <v>116.80896725024951</v>
      </c>
      <c r="E359" s="191">
        <f t="shared" si="38"/>
        <v>163.19103274975049</v>
      </c>
      <c r="F359" s="191">
        <f t="shared" si="35"/>
        <v>148.73770491803279</v>
      </c>
      <c r="H359" s="191">
        <f t="shared" si="39"/>
        <v>23.191032749750494</v>
      </c>
      <c r="J359" s="187" t="str">
        <f t="shared" si="40"/>
        <v xml:space="preserve"> </v>
      </c>
      <c r="K359" s="187" t="str">
        <f t="shared" si="41"/>
        <v xml:space="preserve"> </v>
      </c>
    </row>
    <row r="360" spans="1:11" x14ac:dyDescent="0.2">
      <c r="A360" s="190">
        <v>43661</v>
      </c>
      <c r="B360" s="187">
        <v>156</v>
      </c>
      <c r="C360" s="191">
        <f t="shared" si="36"/>
        <v>138.42857142857142</v>
      </c>
      <c r="D360" s="191">
        <f t="shared" si="37"/>
        <v>115.36805972566248</v>
      </c>
      <c r="E360" s="191">
        <f t="shared" si="38"/>
        <v>161.48908313148036</v>
      </c>
      <c r="F360" s="191">
        <f t="shared" si="35"/>
        <v>148.73770491803279</v>
      </c>
      <c r="H360" s="191">
        <f t="shared" si="39"/>
        <v>23.060511702908933</v>
      </c>
      <c r="J360" s="187" t="str">
        <f t="shared" si="40"/>
        <v xml:space="preserve"> </v>
      </c>
      <c r="K360" s="187" t="str">
        <f t="shared" si="41"/>
        <v xml:space="preserve"> </v>
      </c>
    </row>
    <row r="361" spans="1:11" x14ac:dyDescent="0.2">
      <c r="A361" s="190">
        <v>43662</v>
      </c>
      <c r="B361" s="187">
        <v>135</v>
      </c>
      <c r="C361" s="191">
        <f t="shared" si="36"/>
        <v>141.57142857142858</v>
      </c>
      <c r="D361" s="191">
        <f t="shared" si="37"/>
        <v>118.25060525834634</v>
      </c>
      <c r="E361" s="191">
        <f t="shared" si="38"/>
        <v>164.89225188451081</v>
      </c>
      <c r="F361" s="191">
        <f t="shared" si="35"/>
        <v>148.73770491803279</v>
      </c>
      <c r="H361" s="191">
        <f t="shared" si="39"/>
        <v>23.32082331308224</v>
      </c>
      <c r="J361" s="187" t="str">
        <f t="shared" si="40"/>
        <v xml:space="preserve"> </v>
      </c>
      <c r="K361" s="187" t="str">
        <f t="shared" si="41"/>
        <v xml:space="preserve"> </v>
      </c>
    </row>
    <row r="362" spans="1:11" x14ac:dyDescent="0.2">
      <c r="A362" s="190">
        <v>43663</v>
      </c>
      <c r="B362" s="187">
        <v>134</v>
      </c>
      <c r="C362" s="191">
        <f t="shared" si="36"/>
        <v>144.14285714285714</v>
      </c>
      <c r="D362" s="191">
        <f t="shared" si="37"/>
        <v>120.6111933682746</v>
      </c>
      <c r="E362" s="191">
        <f t="shared" si="38"/>
        <v>167.67452091743968</v>
      </c>
      <c r="F362" s="191">
        <f t="shared" si="35"/>
        <v>148.73770491803279</v>
      </c>
      <c r="H362" s="191">
        <f t="shared" si="39"/>
        <v>23.531663774582537</v>
      </c>
      <c r="J362" s="187" t="str">
        <f t="shared" si="40"/>
        <v xml:space="preserve"> </v>
      </c>
      <c r="K362" s="187" t="str">
        <f t="shared" si="41"/>
        <v xml:space="preserve"> </v>
      </c>
    </row>
    <row r="363" spans="1:11" x14ac:dyDescent="0.2">
      <c r="A363" s="190">
        <v>43664</v>
      </c>
      <c r="B363" s="187">
        <v>146</v>
      </c>
      <c r="C363" s="191">
        <f t="shared" si="36"/>
        <v>143.57142857142858</v>
      </c>
      <c r="D363" s="191">
        <f t="shared" si="37"/>
        <v>120.08645465191996</v>
      </c>
      <c r="E363" s="191">
        <f t="shared" si="38"/>
        <v>167.05640249093722</v>
      </c>
      <c r="F363" s="191">
        <f t="shared" si="35"/>
        <v>148.73770491803279</v>
      </c>
      <c r="H363" s="191">
        <f t="shared" si="39"/>
        <v>23.484973919508619</v>
      </c>
      <c r="J363" s="187" t="str">
        <f t="shared" si="40"/>
        <v xml:space="preserve"> </v>
      </c>
      <c r="K363" s="187" t="str">
        <f t="shared" si="41"/>
        <v xml:space="preserve"> </v>
      </c>
    </row>
    <row r="364" spans="1:11" x14ac:dyDescent="0.2">
      <c r="A364" s="190">
        <v>43665</v>
      </c>
      <c r="B364" s="187">
        <v>150</v>
      </c>
      <c r="C364" s="191">
        <f t="shared" si="36"/>
        <v>145.28571428571428</v>
      </c>
      <c r="D364" s="191">
        <f t="shared" si="37"/>
        <v>121.66094762019989</v>
      </c>
      <c r="E364" s="191">
        <f t="shared" si="38"/>
        <v>168.91048095122866</v>
      </c>
      <c r="F364" s="191">
        <f t="shared" si="35"/>
        <v>148.73770491803279</v>
      </c>
      <c r="H364" s="191">
        <f t="shared" si="39"/>
        <v>23.62476666551439</v>
      </c>
      <c r="J364" s="187" t="str">
        <f t="shared" si="40"/>
        <v xml:space="preserve"> </v>
      </c>
      <c r="K364" s="187" t="str">
        <f t="shared" si="41"/>
        <v xml:space="preserve"> </v>
      </c>
    </row>
    <row r="365" spans="1:11" x14ac:dyDescent="0.2">
      <c r="A365" s="190">
        <v>43666</v>
      </c>
      <c r="B365" s="187">
        <v>146</v>
      </c>
      <c r="C365" s="191">
        <f t="shared" si="36"/>
        <v>145.71428571428572</v>
      </c>
      <c r="D365" s="191">
        <f t="shared" si="37"/>
        <v>122.0546999190948</v>
      </c>
      <c r="E365" s="191">
        <f t="shared" si="38"/>
        <v>169.37387150947666</v>
      </c>
      <c r="F365" s="191">
        <f t="shared" si="35"/>
        <v>148.73770491803279</v>
      </c>
      <c r="H365" s="191">
        <f t="shared" si="39"/>
        <v>23.659585795190921</v>
      </c>
      <c r="J365" s="187" t="str">
        <f t="shared" si="40"/>
        <v xml:space="preserve"> </v>
      </c>
      <c r="K365" s="187" t="str">
        <f t="shared" si="41"/>
        <v xml:space="preserve"> </v>
      </c>
    </row>
    <row r="366" spans="1:11" x14ac:dyDescent="0.2">
      <c r="A366" s="190">
        <v>43667</v>
      </c>
      <c r="B366" s="187">
        <v>138</v>
      </c>
      <c r="C366" s="191">
        <f t="shared" si="36"/>
        <v>147.57142857142858</v>
      </c>
      <c r="D366" s="191">
        <f t="shared" si="37"/>
        <v>123.76154826933551</v>
      </c>
      <c r="E366" s="191">
        <f t="shared" si="38"/>
        <v>171.38130887352168</v>
      </c>
      <c r="F366" s="191">
        <f t="shared" si="35"/>
        <v>148.73770491803279</v>
      </c>
      <c r="H366" s="191">
        <f t="shared" si="39"/>
        <v>23.809880302093077</v>
      </c>
      <c r="J366" s="187" t="str">
        <f t="shared" si="40"/>
        <v xml:space="preserve"> </v>
      </c>
      <c r="K366" s="187" t="str">
        <f t="shared" si="41"/>
        <v xml:space="preserve"> </v>
      </c>
    </row>
    <row r="367" spans="1:11" x14ac:dyDescent="0.2">
      <c r="A367" s="190">
        <v>43668</v>
      </c>
      <c r="B367" s="187">
        <v>168</v>
      </c>
      <c r="C367" s="191">
        <f t="shared" si="36"/>
        <v>149</v>
      </c>
      <c r="D367" s="191">
        <f t="shared" si="37"/>
        <v>125.07515099316194</v>
      </c>
      <c r="E367" s="191">
        <f t="shared" si="38"/>
        <v>172.92484900683806</v>
      </c>
      <c r="F367" s="191">
        <f t="shared" si="35"/>
        <v>148.73770491803279</v>
      </c>
      <c r="H367" s="191">
        <f t="shared" si="39"/>
        <v>23.924849006838055</v>
      </c>
      <c r="J367" s="187" t="str">
        <f t="shared" si="40"/>
        <v xml:space="preserve"> </v>
      </c>
      <c r="K367" s="187" t="str">
        <f t="shared" si="41"/>
        <v xml:space="preserve"> </v>
      </c>
    </row>
    <row r="368" spans="1:11" x14ac:dyDescent="0.2">
      <c r="A368" s="190">
        <v>43669</v>
      </c>
      <c r="B368" s="187">
        <v>138</v>
      </c>
      <c r="C368" s="191">
        <f t="shared" si="36"/>
        <v>149.71428571428572</v>
      </c>
      <c r="D368" s="191">
        <f t="shared" si="37"/>
        <v>125.7321590362782</v>
      </c>
      <c r="E368" s="191">
        <f t="shared" si="38"/>
        <v>173.69641239229324</v>
      </c>
      <c r="F368" s="191">
        <f t="shared" si="35"/>
        <v>148.73770491803279</v>
      </c>
      <c r="H368" s="191">
        <f t="shared" si="39"/>
        <v>23.982126678007521</v>
      </c>
      <c r="J368" s="187" t="str">
        <f t="shared" si="40"/>
        <v xml:space="preserve"> </v>
      </c>
      <c r="K368" s="187" t="str">
        <f t="shared" si="41"/>
        <v xml:space="preserve"> </v>
      </c>
    </row>
    <row r="369" spans="1:11" x14ac:dyDescent="0.2">
      <c r="A369" s="190">
        <v>43670</v>
      </c>
      <c r="B369" s="187">
        <v>147</v>
      </c>
      <c r="C369" s="191">
        <f t="shared" si="36"/>
        <v>149</v>
      </c>
      <c r="D369" s="191">
        <f t="shared" si="37"/>
        <v>125.07515099316194</v>
      </c>
      <c r="E369" s="191">
        <f t="shared" si="38"/>
        <v>172.92484900683806</v>
      </c>
      <c r="F369" s="191">
        <f t="shared" si="35"/>
        <v>148.73770491803279</v>
      </c>
      <c r="H369" s="191">
        <f t="shared" si="39"/>
        <v>23.924849006838055</v>
      </c>
      <c r="J369" s="187" t="str">
        <f t="shared" si="40"/>
        <v xml:space="preserve"> </v>
      </c>
      <c r="K369" s="187" t="str">
        <f t="shared" si="41"/>
        <v xml:space="preserve"> </v>
      </c>
    </row>
    <row r="370" spans="1:11" x14ac:dyDescent="0.2">
      <c r="A370" s="190">
        <v>43671</v>
      </c>
      <c r="B370" s="187">
        <v>156</v>
      </c>
      <c r="C370" s="191">
        <f t="shared" si="36"/>
        <v>148.57142857142858</v>
      </c>
      <c r="D370" s="191">
        <f t="shared" si="37"/>
        <v>124.68101208280285</v>
      </c>
      <c r="E370" s="191">
        <f t="shared" si="38"/>
        <v>172.46184506005432</v>
      </c>
      <c r="F370" s="191">
        <f t="shared" si="35"/>
        <v>148.73770491803279</v>
      </c>
      <c r="H370" s="191">
        <f t="shared" si="39"/>
        <v>23.890416488625728</v>
      </c>
      <c r="J370" s="187" t="str">
        <f t="shared" si="40"/>
        <v xml:space="preserve"> </v>
      </c>
      <c r="K370" s="187" t="str">
        <f t="shared" si="41"/>
        <v xml:space="preserve"> </v>
      </c>
    </row>
    <row r="371" spans="1:11" x14ac:dyDescent="0.2">
      <c r="A371" s="190">
        <v>43672</v>
      </c>
      <c r="B371" s="187">
        <v>155</v>
      </c>
      <c r="C371" s="191">
        <f t="shared" si="36"/>
        <v>143.57142857142858</v>
      </c>
      <c r="D371" s="191">
        <f t="shared" si="37"/>
        <v>120.08645465191996</v>
      </c>
      <c r="E371" s="191">
        <f t="shared" si="38"/>
        <v>167.05640249093722</v>
      </c>
      <c r="F371" s="191">
        <f t="shared" si="35"/>
        <v>148.73770491803279</v>
      </c>
      <c r="H371" s="191">
        <f t="shared" si="39"/>
        <v>23.484973919508619</v>
      </c>
      <c r="J371" s="187" t="str">
        <f t="shared" si="40"/>
        <v xml:space="preserve"> </v>
      </c>
      <c r="K371" s="187" t="str">
        <f t="shared" si="41"/>
        <v xml:space="preserve"> </v>
      </c>
    </row>
    <row r="372" spans="1:11" x14ac:dyDescent="0.2">
      <c r="A372" s="190">
        <v>43673</v>
      </c>
      <c r="B372" s="187">
        <v>141</v>
      </c>
      <c r="C372" s="191">
        <f t="shared" si="36"/>
        <v>142.14285714285714</v>
      </c>
      <c r="D372" s="191">
        <f t="shared" si="37"/>
        <v>118.77501599310605</v>
      </c>
      <c r="E372" s="191">
        <f t="shared" si="38"/>
        <v>165.51069829260823</v>
      </c>
      <c r="F372" s="191">
        <f t="shared" si="35"/>
        <v>148.73770491803279</v>
      </c>
      <c r="H372" s="191">
        <f t="shared" si="39"/>
        <v>23.367841149751079</v>
      </c>
      <c r="J372" s="187" t="str">
        <f t="shared" si="40"/>
        <v xml:space="preserve"> </v>
      </c>
      <c r="K372" s="187" t="str">
        <f t="shared" si="41"/>
        <v xml:space="preserve"> </v>
      </c>
    </row>
    <row r="373" spans="1:11" x14ac:dyDescent="0.2">
      <c r="A373" s="190">
        <v>43674</v>
      </c>
      <c r="B373" s="187">
        <v>135</v>
      </c>
      <c r="C373" s="191">
        <f t="shared" si="36"/>
        <v>143.71428571428572</v>
      </c>
      <c r="D373" s="191">
        <f t="shared" si="37"/>
        <v>120.2176306331896</v>
      </c>
      <c r="E373" s="191">
        <f t="shared" si="38"/>
        <v>167.21094079538184</v>
      </c>
      <c r="F373" s="191">
        <f t="shared" si="35"/>
        <v>148.73770491803279</v>
      </c>
      <c r="H373" s="191">
        <f t="shared" si="39"/>
        <v>23.496655081096119</v>
      </c>
      <c r="J373" s="187" t="str">
        <f t="shared" si="40"/>
        <v xml:space="preserve"> </v>
      </c>
      <c r="K373" s="187" t="str">
        <f t="shared" si="41"/>
        <v xml:space="preserve"> </v>
      </c>
    </row>
    <row r="374" spans="1:11" x14ac:dyDescent="0.2">
      <c r="A374" s="190">
        <v>43675</v>
      </c>
      <c r="B374" s="187">
        <v>133</v>
      </c>
      <c r="F374" s="191">
        <f t="shared" si="35"/>
        <v>148.73770491803279</v>
      </c>
    </row>
    <row r="375" spans="1:11" x14ac:dyDescent="0.2">
      <c r="A375" s="190">
        <v>43676</v>
      </c>
      <c r="B375" s="187">
        <v>128</v>
      </c>
      <c r="F375" s="191">
        <f t="shared" si="35"/>
        <v>148.73770491803279</v>
      </c>
    </row>
    <row r="376" spans="1:11" x14ac:dyDescent="0.2">
      <c r="A376" s="190">
        <v>43677</v>
      </c>
      <c r="B376" s="187">
        <v>158</v>
      </c>
      <c r="F376" s="191">
        <f t="shared" si="35"/>
        <v>148.73770491803279</v>
      </c>
    </row>
    <row r="379" spans="1:11" x14ac:dyDescent="0.2">
      <c r="A379" s="280" t="s">
        <v>277</v>
      </c>
      <c r="B379" s="280"/>
      <c r="C379" s="280"/>
      <c r="D379" s="280"/>
      <c r="E379" s="280"/>
      <c r="F379" s="280"/>
      <c r="J379" s="187">
        <f>SUM(J15:J373)</f>
        <v>4</v>
      </c>
      <c r="K379" s="187">
        <f>SUM(K15:K373)</f>
        <v>7</v>
      </c>
    </row>
    <row r="380" spans="1:11" x14ac:dyDescent="0.2">
      <c r="A380" s="280" t="s">
        <v>278</v>
      </c>
      <c r="B380" s="280"/>
      <c r="C380" s="280"/>
      <c r="D380" s="280"/>
      <c r="E380" s="280"/>
      <c r="F380" s="280"/>
    </row>
    <row r="382" spans="1:11" x14ac:dyDescent="0.2">
      <c r="A382" s="210" t="s">
        <v>251</v>
      </c>
      <c r="B382" s="210"/>
    </row>
    <row r="384" spans="1:11" ht="186" customHeight="1" x14ac:dyDescent="0.2"/>
  </sheetData>
  <mergeCells count="14">
    <mergeCell ref="A1:K2"/>
    <mergeCell ref="J7:K7"/>
    <mergeCell ref="A382:B382"/>
    <mergeCell ref="H4:H7"/>
    <mergeCell ref="B10:B11"/>
    <mergeCell ref="C9:C11"/>
    <mergeCell ref="D10:D11"/>
    <mergeCell ref="E10:E11"/>
    <mergeCell ref="F8:F11"/>
    <mergeCell ref="H9:H11"/>
    <mergeCell ref="J10:J11"/>
    <mergeCell ref="K10:K11"/>
    <mergeCell ref="A379:F379"/>
    <mergeCell ref="A380:F380"/>
  </mergeCells>
  <hyperlinks>
    <hyperlink ref="M1" location="Contents!A1" display="back to contents"/>
  </hyperlinks>
  <pageMargins left="0.23622047244094491" right="0.23622047244094491" top="0.74803149606299213" bottom="0.74803149606299213" header="0.31496062992125984" footer="0.31496062992125984"/>
  <pageSetup paperSize="9" scale="82" fitToHeight="0" orientation="portrait" r:id="rId1"/>
  <headerFooter>
    <oddFooter>&amp;L&amp;F      &amp;A</oddFooter>
  </headerFooter>
  <ignoredErrors>
    <ignoredError sqref="C15:C373"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showGridLines="0" zoomScaleNormal="100" workbookViewId="0">
      <selection sqref="A1:G1"/>
    </sheetView>
  </sheetViews>
  <sheetFormatPr defaultRowHeight="12.75" x14ac:dyDescent="0.2"/>
  <cols>
    <col min="1" max="13" width="10.7109375" customWidth="1"/>
  </cols>
  <sheetData>
    <row r="1" spans="1:14" ht="18" customHeight="1" x14ac:dyDescent="0.25">
      <c r="A1" s="282" t="s">
        <v>200</v>
      </c>
      <c r="B1" s="282"/>
      <c r="C1" s="282"/>
      <c r="D1" s="282"/>
      <c r="E1" s="282"/>
      <c r="F1" s="282"/>
      <c r="G1" s="282"/>
      <c r="H1" s="181"/>
      <c r="I1" s="200" t="s">
        <v>313</v>
      </c>
      <c r="J1" s="200"/>
      <c r="K1" s="177"/>
    </row>
    <row r="2" spans="1:14" ht="15" customHeight="1" x14ac:dyDescent="0.25">
      <c r="A2" s="181"/>
      <c r="B2" s="181"/>
      <c r="C2" s="181"/>
      <c r="D2" s="181"/>
      <c r="E2" s="181"/>
      <c r="F2" s="181"/>
      <c r="G2" s="181"/>
      <c r="H2" s="181"/>
      <c r="J2" s="177"/>
      <c r="K2" s="177"/>
    </row>
    <row r="3" spans="1:14" x14ac:dyDescent="0.2">
      <c r="A3" s="281" t="s">
        <v>285</v>
      </c>
      <c r="B3" s="281"/>
      <c r="C3" s="281"/>
      <c r="D3" s="281"/>
      <c r="E3" s="281"/>
      <c r="F3" s="281"/>
      <c r="G3" s="281"/>
      <c r="H3" s="281"/>
      <c r="I3" s="281"/>
      <c r="J3" s="281"/>
      <c r="K3" s="281"/>
      <c r="L3" s="281"/>
      <c r="M3" s="281"/>
      <c r="N3" s="281"/>
    </row>
    <row r="4" spans="1:14" x14ac:dyDescent="0.2">
      <c r="A4" s="281" t="s">
        <v>287</v>
      </c>
      <c r="B4" s="281"/>
      <c r="C4" s="281"/>
      <c r="D4" s="281"/>
      <c r="E4" s="281"/>
      <c r="F4" s="281"/>
      <c r="G4" s="281"/>
      <c r="H4" s="281"/>
      <c r="I4" s="281"/>
      <c r="J4" s="281"/>
      <c r="K4" s="281"/>
      <c r="L4" s="281"/>
      <c r="M4" s="281"/>
      <c r="N4" s="281"/>
    </row>
    <row r="5" spans="1:14" x14ac:dyDescent="0.2">
      <c r="A5" s="281" t="s">
        <v>286</v>
      </c>
      <c r="B5" s="281"/>
      <c r="C5" s="281"/>
      <c r="D5" s="281"/>
      <c r="E5" s="281"/>
      <c r="F5" s="281"/>
      <c r="G5" s="281"/>
      <c r="H5" s="281"/>
      <c r="I5" s="281"/>
      <c r="J5" s="281"/>
      <c r="K5" s="281"/>
      <c r="L5" s="281"/>
      <c r="M5" s="281"/>
      <c r="N5" s="281"/>
    </row>
    <row r="7" spans="1:14" x14ac:dyDescent="0.2">
      <c r="A7" s="89" t="s">
        <v>164</v>
      </c>
      <c r="B7" s="90" t="s">
        <v>165</v>
      </c>
      <c r="C7" s="90" t="s">
        <v>166</v>
      </c>
      <c r="D7" s="90" t="s">
        <v>167</v>
      </c>
      <c r="E7" s="90" t="s">
        <v>168</v>
      </c>
      <c r="F7" s="90" t="s">
        <v>169</v>
      </c>
      <c r="G7" s="90" t="s">
        <v>170</v>
      </c>
      <c r="I7" s="90" t="s">
        <v>0</v>
      </c>
      <c r="J7" s="90" t="s">
        <v>1</v>
      </c>
      <c r="K7" s="90" t="s">
        <v>2</v>
      </c>
      <c r="L7" s="90" t="s">
        <v>3</v>
      </c>
      <c r="M7" s="90" t="s">
        <v>4</v>
      </c>
    </row>
    <row r="8" spans="1:14" x14ac:dyDescent="0.2">
      <c r="A8" s="84">
        <v>1990</v>
      </c>
      <c r="B8" s="85">
        <v>5081270</v>
      </c>
      <c r="C8" s="85">
        <v>249372</v>
      </c>
      <c r="D8" s="85">
        <v>187817</v>
      </c>
      <c r="E8" s="85">
        <v>158042</v>
      </c>
      <c r="F8" s="85">
        <v>102326</v>
      </c>
      <c r="G8" s="91">
        <v>67359</v>
      </c>
      <c r="I8" s="85">
        <f>M8-J8-K8-L8</f>
        <v>4316354</v>
      </c>
      <c r="J8" s="85">
        <f>C8+D8</f>
        <v>437189</v>
      </c>
      <c r="K8" s="85">
        <f>E8+F8</f>
        <v>260368</v>
      </c>
      <c r="L8" s="85">
        <f>G8</f>
        <v>67359</v>
      </c>
      <c r="M8" s="85">
        <f>B8</f>
        <v>5081270</v>
      </c>
    </row>
    <row r="9" spans="1:14" x14ac:dyDescent="0.2">
      <c r="A9" s="84">
        <v>1991</v>
      </c>
      <c r="B9" s="85">
        <v>5083330</v>
      </c>
      <c r="C9" s="85">
        <v>246381</v>
      </c>
      <c r="D9" s="85">
        <v>194713</v>
      </c>
      <c r="E9" s="85">
        <v>155820</v>
      </c>
      <c r="F9" s="85">
        <v>103266</v>
      </c>
      <c r="G9" s="91">
        <v>70268</v>
      </c>
      <c r="I9" s="85">
        <f t="shared" ref="I9:I33" si="0">M9-J9-K9-L9</f>
        <v>4312882</v>
      </c>
      <c r="J9" s="85">
        <f t="shared" ref="J9:J33" si="1">C9+D9</f>
        <v>441094</v>
      </c>
      <c r="K9" s="85">
        <f t="shared" ref="K9:K33" si="2">E9+F9</f>
        <v>259086</v>
      </c>
      <c r="L9" s="85">
        <f t="shared" ref="L9:L33" si="3">G9</f>
        <v>70268</v>
      </c>
      <c r="M9" s="85">
        <f t="shared" ref="M9:M33" si="4">B9</f>
        <v>5083330</v>
      </c>
    </row>
    <row r="10" spans="1:14" x14ac:dyDescent="0.2">
      <c r="A10" s="86">
        <v>1992</v>
      </c>
      <c r="B10" s="85">
        <v>5085620</v>
      </c>
      <c r="C10" s="85">
        <v>242714</v>
      </c>
      <c r="D10" s="85">
        <v>202730</v>
      </c>
      <c r="E10" s="85">
        <v>151390</v>
      </c>
      <c r="F10" s="85">
        <v>104467</v>
      </c>
      <c r="G10" s="91">
        <v>72492</v>
      </c>
      <c r="I10" s="85">
        <f t="shared" si="0"/>
        <v>4311827</v>
      </c>
      <c r="J10" s="85">
        <f t="shared" si="1"/>
        <v>445444</v>
      </c>
      <c r="K10" s="85">
        <f t="shared" si="2"/>
        <v>255857</v>
      </c>
      <c r="L10" s="85">
        <f t="shared" si="3"/>
        <v>72492</v>
      </c>
      <c r="M10" s="85">
        <f t="shared" si="4"/>
        <v>5085620</v>
      </c>
    </row>
    <row r="11" spans="1:14" x14ac:dyDescent="0.2">
      <c r="A11" s="86">
        <v>1993</v>
      </c>
      <c r="B11" s="85">
        <v>5092460</v>
      </c>
      <c r="C11" s="85">
        <v>241411</v>
      </c>
      <c r="D11" s="85">
        <v>209889</v>
      </c>
      <c r="E11" s="85">
        <v>144127</v>
      </c>
      <c r="F11" s="85">
        <v>105266</v>
      </c>
      <c r="G11" s="91">
        <v>74702</v>
      </c>
      <c r="I11" s="85">
        <f t="shared" si="0"/>
        <v>4317065</v>
      </c>
      <c r="J11" s="85">
        <f t="shared" si="1"/>
        <v>451300</v>
      </c>
      <c r="K11" s="85">
        <f t="shared" si="2"/>
        <v>249393</v>
      </c>
      <c r="L11" s="85">
        <f t="shared" si="3"/>
        <v>74702</v>
      </c>
      <c r="M11" s="85">
        <f t="shared" si="4"/>
        <v>5092460</v>
      </c>
    </row>
    <row r="12" spans="1:14" x14ac:dyDescent="0.2">
      <c r="A12" s="86">
        <v>1994</v>
      </c>
      <c r="B12" s="85">
        <v>5102210</v>
      </c>
      <c r="C12" s="85">
        <v>240384</v>
      </c>
      <c r="D12" s="85">
        <v>216660</v>
      </c>
      <c r="E12" s="85">
        <v>137995</v>
      </c>
      <c r="F12" s="85">
        <v>105597</v>
      </c>
      <c r="G12" s="91">
        <v>76656</v>
      </c>
      <c r="I12" s="85">
        <f t="shared" si="0"/>
        <v>4324918</v>
      </c>
      <c r="J12" s="85">
        <f t="shared" si="1"/>
        <v>457044</v>
      </c>
      <c r="K12" s="85">
        <f t="shared" si="2"/>
        <v>243592</v>
      </c>
      <c r="L12" s="85">
        <f t="shared" si="3"/>
        <v>76656</v>
      </c>
      <c r="M12" s="85">
        <f t="shared" si="4"/>
        <v>5102210</v>
      </c>
    </row>
    <row r="13" spans="1:14" x14ac:dyDescent="0.2">
      <c r="A13" s="86">
        <v>1995</v>
      </c>
      <c r="B13" s="85">
        <v>5103690</v>
      </c>
      <c r="C13" s="85">
        <v>240343</v>
      </c>
      <c r="D13" s="85">
        <v>210921</v>
      </c>
      <c r="E13" s="85">
        <v>145014</v>
      </c>
      <c r="F13" s="85">
        <v>106255</v>
      </c>
      <c r="G13" s="91">
        <v>79498</v>
      </c>
      <c r="I13" s="85">
        <f t="shared" si="0"/>
        <v>4321659</v>
      </c>
      <c r="J13" s="85">
        <f t="shared" si="1"/>
        <v>451264</v>
      </c>
      <c r="K13" s="85">
        <f t="shared" si="2"/>
        <v>251269</v>
      </c>
      <c r="L13" s="85">
        <f t="shared" si="3"/>
        <v>79498</v>
      </c>
      <c r="M13" s="85">
        <f t="shared" si="4"/>
        <v>5103690</v>
      </c>
    </row>
    <row r="14" spans="1:14" x14ac:dyDescent="0.2">
      <c r="A14" s="87">
        <v>1996</v>
      </c>
      <c r="B14" s="88">
        <v>5092190</v>
      </c>
      <c r="C14" s="85">
        <v>239204</v>
      </c>
      <c r="D14" s="85">
        <v>208528</v>
      </c>
      <c r="E14" s="85">
        <v>151233</v>
      </c>
      <c r="F14" s="85">
        <v>104975</v>
      </c>
      <c r="G14" s="91">
        <v>81076</v>
      </c>
      <c r="I14" s="85">
        <f t="shared" si="0"/>
        <v>4307174</v>
      </c>
      <c r="J14" s="85">
        <f t="shared" si="1"/>
        <v>447732</v>
      </c>
      <c r="K14" s="85">
        <f t="shared" si="2"/>
        <v>256208</v>
      </c>
      <c r="L14" s="85">
        <f t="shared" si="3"/>
        <v>81076</v>
      </c>
      <c r="M14" s="85">
        <f t="shared" si="4"/>
        <v>5092190</v>
      </c>
    </row>
    <row r="15" spans="1:14" x14ac:dyDescent="0.2">
      <c r="A15" s="87">
        <v>1997</v>
      </c>
      <c r="B15" s="85">
        <v>5083340</v>
      </c>
      <c r="C15" s="85">
        <v>239909</v>
      </c>
      <c r="D15" s="85">
        <v>206046</v>
      </c>
      <c r="E15" s="85">
        <v>158406</v>
      </c>
      <c r="F15" s="85">
        <v>101993</v>
      </c>
      <c r="G15" s="91">
        <v>82672</v>
      </c>
      <c r="I15" s="85">
        <f t="shared" si="0"/>
        <v>4294314</v>
      </c>
      <c r="J15" s="85">
        <f t="shared" si="1"/>
        <v>445955</v>
      </c>
      <c r="K15" s="85">
        <f t="shared" si="2"/>
        <v>260399</v>
      </c>
      <c r="L15" s="85">
        <f t="shared" si="3"/>
        <v>82672</v>
      </c>
      <c r="M15" s="85">
        <f t="shared" si="4"/>
        <v>5083340</v>
      </c>
    </row>
    <row r="16" spans="1:14" x14ac:dyDescent="0.2">
      <c r="A16" s="86">
        <v>1998</v>
      </c>
      <c r="B16" s="85">
        <v>5077070</v>
      </c>
      <c r="C16" s="85">
        <v>239765</v>
      </c>
      <c r="D16" s="85">
        <v>205719</v>
      </c>
      <c r="E16" s="85">
        <v>164503</v>
      </c>
      <c r="F16" s="85">
        <v>97814</v>
      </c>
      <c r="G16" s="91">
        <v>84778</v>
      </c>
      <c r="I16" s="85">
        <f t="shared" si="0"/>
        <v>4284491</v>
      </c>
      <c r="J16" s="85">
        <f t="shared" si="1"/>
        <v>445484</v>
      </c>
      <c r="K16" s="85">
        <f t="shared" si="2"/>
        <v>262317</v>
      </c>
      <c r="L16" s="85">
        <f t="shared" si="3"/>
        <v>84778</v>
      </c>
      <c r="M16" s="85">
        <f t="shared" si="4"/>
        <v>5077070</v>
      </c>
    </row>
    <row r="17" spans="1:13" x14ac:dyDescent="0.2">
      <c r="A17" s="87">
        <v>1999</v>
      </c>
      <c r="B17" s="85">
        <v>5071950</v>
      </c>
      <c r="C17" s="85">
        <v>238709</v>
      </c>
      <c r="D17" s="85">
        <v>205711</v>
      </c>
      <c r="E17" s="85">
        <v>170164</v>
      </c>
      <c r="F17" s="85">
        <v>94352</v>
      </c>
      <c r="G17" s="91">
        <v>86136</v>
      </c>
      <c r="I17" s="85">
        <f t="shared" si="0"/>
        <v>4276878</v>
      </c>
      <c r="J17" s="85">
        <f t="shared" si="1"/>
        <v>444420</v>
      </c>
      <c r="K17" s="85">
        <f t="shared" si="2"/>
        <v>264516</v>
      </c>
      <c r="L17" s="85">
        <f t="shared" si="3"/>
        <v>86136</v>
      </c>
      <c r="M17" s="85">
        <f t="shared" si="4"/>
        <v>5071950</v>
      </c>
    </row>
    <row r="18" spans="1:13" x14ac:dyDescent="0.2">
      <c r="A18" s="86">
        <v>2000</v>
      </c>
      <c r="B18" s="85">
        <v>5062940</v>
      </c>
      <c r="C18" s="85">
        <v>238638</v>
      </c>
      <c r="D18" s="85">
        <v>206574</v>
      </c>
      <c r="E18" s="85">
        <v>166177</v>
      </c>
      <c r="F18" s="85">
        <v>100435</v>
      </c>
      <c r="G18" s="91">
        <v>87661</v>
      </c>
      <c r="I18" s="85">
        <f t="shared" si="0"/>
        <v>4263455</v>
      </c>
      <c r="J18" s="85">
        <f t="shared" si="1"/>
        <v>445212</v>
      </c>
      <c r="K18" s="85">
        <f t="shared" si="2"/>
        <v>266612</v>
      </c>
      <c r="L18" s="85">
        <f t="shared" si="3"/>
        <v>87661</v>
      </c>
      <c r="M18" s="85">
        <f t="shared" si="4"/>
        <v>5062940</v>
      </c>
    </row>
    <row r="19" spans="1:13" x14ac:dyDescent="0.2">
      <c r="A19" s="86">
        <v>2001</v>
      </c>
      <c r="B19" s="85">
        <v>5064200</v>
      </c>
      <c r="C19" s="85">
        <v>239464</v>
      </c>
      <c r="D19" s="85">
        <v>207178</v>
      </c>
      <c r="E19" s="85">
        <v>165616</v>
      </c>
      <c r="F19" s="85">
        <v>106129</v>
      </c>
      <c r="G19" s="91">
        <v>88794</v>
      </c>
      <c r="I19" s="85">
        <f t="shared" si="0"/>
        <v>4257019</v>
      </c>
      <c r="J19" s="85">
        <f t="shared" si="1"/>
        <v>446642</v>
      </c>
      <c r="K19" s="85">
        <f t="shared" si="2"/>
        <v>271745</v>
      </c>
      <c r="L19" s="85">
        <f t="shared" si="3"/>
        <v>88794</v>
      </c>
      <c r="M19" s="85">
        <f t="shared" si="4"/>
        <v>5064200</v>
      </c>
    </row>
    <row r="20" spans="1:13" x14ac:dyDescent="0.2">
      <c r="A20" s="86">
        <v>2002</v>
      </c>
      <c r="B20" s="121">
        <v>5066000</v>
      </c>
      <c r="C20" s="121">
        <v>239601</v>
      </c>
      <c r="D20" s="121">
        <v>209211</v>
      </c>
      <c r="E20" s="121">
        <v>164386</v>
      </c>
      <c r="F20" s="121">
        <v>111946</v>
      </c>
      <c r="G20" s="30">
        <v>87720</v>
      </c>
      <c r="H20" s="120"/>
      <c r="I20" s="121">
        <f t="shared" si="0"/>
        <v>4253136</v>
      </c>
      <c r="J20" s="121">
        <f t="shared" si="1"/>
        <v>448812</v>
      </c>
      <c r="K20" s="121">
        <f t="shared" si="2"/>
        <v>276332</v>
      </c>
      <c r="L20" s="121">
        <f t="shared" si="3"/>
        <v>87720</v>
      </c>
      <c r="M20" s="121">
        <f t="shared" si="4"/>
        <v>5066000</v>
      </c>
    </row>
    <row r="21" spans="1:13" x14ac:dyDescent="0.2">
      <c r="A21" s="86">
        <v>2003</v>
      </c>
      <c r="B21" s="121">
        <v>5068500</v>
      </c>
      <c r="C21" s="121">
        <v>242219</v>
      </c>
      <c r="D21" s="121">
        <v>210215</v>
      </c>
      <c r="E21" s="121">
        <v>164579</v>
      </c>
      <c r="F21" s="121">
        <v>116211</v>
      </c>
      <c r="G21" s="30">
        <v>85307</v>
      </c>
      <c r="H21" s="120"/>
      <c r="I21" s="121">
        <f t="shared" si="0"/>
        <v>4249969</v>
      </c>
      <c r="J21" s="121">
        <f t="shared" si="1"/>
        <v>452434</v>
      </c>
      <c r="K21" s="121">
        <f t="shared" si="2"/>
        <v>280790</v>
      </c>
      <c r="L21" s="121">
        <f t="shared" si="3"/>
        <v>85307</v>
      </c>
      <c r="M21" s="121">
        <f t="shared" si="4"/>
        <v>5068500</v>
      </c>
    </row>
    <row r="22" spans="1:13" x14ac:dyDescent="0.2">
      <c r="A22" s="86">
        <v>2004</v>
      </c>
      <c r="B22" s="121">
        <v>5084300</v>
      </c>
      <c r="C22" s="121">
        <v>244668</v>
      </c>
      <c r="D22" s="121">
        <v>210492</v>
      </c>
      <c r="E22" s="121">
        <v>165495</v>
      </c>
      <c r="F22" s="121">
        <v>120416</v>
      </c>
      <c r="G22" s="30">
        <v>84189</v>
      </c>
      <c r="H22" s="120"/>
      <c r="I22" s="121">
        <f t="shared" si="0"/>
        <v>4259040</v>
      </c>
      <c r="J22" s="121">
        <f t="shared" si="1"/>
        <v>455160</v>
      </c>
      <c r="K22" s="121">
        <f t="shared" si="2"/>
        <v>285911</v>
      </c>
      <c r="L22" s="121">
        <f t="shared" si="3"/>
        <v>84189</v>
      </c>
      <c r="M22" s="121">
        <f t="shared" si="4"/>
        <v>5084300</v>
      </c>
    </row>
    <row r="23" spans="1:13" x14ac:dyDescent="0.2">
      <c r="A23" s="86">
        <v>2005</v>
      </c>
      <c r="B23" s="121">
        <v>5110200</v>
      </c>
      <c r="C23" s="121">
        <v>245840</v>
      </c>
      <c r="D23" s="121">
        <v>211563</v>
      </c>
      <c r="E23" s="121">
        <v>167298</v>
      </c>
      <c r="F23" s="121">
        <v>118256</v>
      </c>
      <c r="G23" s="30">
        <v>89361</v>
      </c>
      <c r="H23" s="120"/>
      <c r="I23" s="121">
        <f t="shared" si="0"/>
        <v>4277882</v>
      </c>
      <c r="J23" s="121">
        <f t="shared" si="1"/>
        <v>457403</v>
      </c>
      <c r="K23" s="121">
        <f t="shared" si="2"/>
        <v>285554</v>
      </c>
      <c r="L23" s="121">
        <f t="shared" si="3"/>
        <v>89361</v>
      </c>
      <c r="M23" s="121">
        <f t="shared" si="4"/>
        <v>5110200</v>
      </c>
    </row>
    <row r="24" spans="1:13" x14ac:dyDescent="0.2">
      <c r="A24" s="86">
        <v>2006</v>
      </c>
      <c r="B24" s="121">
        <v>5133000</v>
      </c>
      <c r="C24" s="121">
        <v>244329</v>
      </c>
      <c r="D24" s="121">
        <v>212774</v>
      </c>
      <c r="E24" s="121">
        <v>168617</v>
      </c>
      <c r="F24" s="121">
        <v>118180</v>
      </c>
      <c r="G24" s="30">
        <v>93875</v>
      </c>
      <c r="H24" s="120"/>
      <c r="I24" s="121">
        <f t="shared" si="0"/>
        <v>4295225</v>
      </c>
      <c r="J24" s="121">
        <f t="shared" si="1"/>
        <v>457103</v>
      </c>
      <c r="K24" s="121">
        <f t="shared" si="2"/>
        <v>286797</v>
      </c>
      <c r="L24" s="121">
        <f t="shared" si="3"/>
        <v>93875</v>
      </c>
      <c r="M24" s="121">
        <f t="shared" si="4"/>
        <v>5133000</v>
      </c>
    </row>
    <row r="25" spans="1:13" x14ac:dyDescent="0.2">
      <c r="A25" s="86">
        <v>2007</v>
      </c>
      <c r="B25" s="121">
        <v>5170000</v>
      </c>
      <c r="C25" s="121">
        <v>245594</v>
      </c>
      <c r="D25" s="121">
        <v>213870</v>
      </c>
      <c r="E25" s="121">
        <v>171605</v>
      </c>
      <c r="F25" s="121">
        <v>118251</v>
      </c>
      <c r="G25" s="30">
        <v>96709</v>
      </c>
      <c r="H25" s="120"/>
      <c r="I25" s="121">
        <f t="shared" si="0"/>
        <v>4323971</v>
      </c>
      <c r="J25" s="121">
        <f t="shared" si="1"/>
        <v>459464</v>
      </c>
      <c r="K25" s="121">
        <f t="shared" si="2"/>
        <v>289856</v>
      </c>
      <c r="L25" s="121">
        <f t="shared" si="3"/>
        <v>96709</v>
      </c>
      <c r="M25" s="121">
        <f t="shared" si="4"/>
        <v>5170000</v>
      </c>
    </row>
    <row r="26" spans="1:13" x14ac:dyDescent="0.2">
      <c r="A26" s="86">
        <v>2008</v>
      </c>
      <c r="B26" s="121">
        <v>5202900</v>
      </c>
      <c r="C26" s="121">
        <v>249403</v>
      </c>
      <c r="D26" s="121">
        <v>216897</v>
      </c>
      <c r="E26" s="121">
        <v>173548</v>
      </c>
      <c r="F26" s="121">
        <v>119216</v>
      </c>
      <c r="G26" s="30">
        <v>98697</v>
      </c>
      <c r="H26" s="120"/>
      <c r="I26" s="121">
        <f t="shared" si="0"/>
        <v>4345139</v>
      </c>
      <c r="J26" s="121">
        <f t="shared" si="1"/>
        <v>466300</v>
      </c>
      <c r="K26" s="121">
        <f t="shared" si="2"/>
        <v>292764</v>
      </c>
      <c r="L26" s="121">
        <f t="shared" si="3"/>
        <v>98697</v>
      </c>
      <c r="M26" s="121">
        <f t="shared" si="4"/>
        <v>5202900</v>
      </c>
    </row>
    <row r="27" spans="1:13" x14ac:dyDescent="0.2">
      <c r="A27" s="86">
        <v>2009</v>
      </c>
      <c r="B27" s="121">
        <v>5231900</v>
      </c>
      <c r="C27" s="121">
        <v>254007</v>
      </c>
      <c r="D27" s="121">
        <v>219659</v>
      </c>
      <c r="E27" s="121">
        <v>174779</v>
      </c>
      <c r="F27" s="121">
        <v>120838</v>
      </c>
      <c r="G27" s="30">
        <v>101292</v>
      </c>
      <c r="H27" s="120"/>
      <c r="I27" s="121">
        <f t="shared" si="0"/>
        <v>4361325</v>
      </c>
      <c r="J27" s="121">
        <f t="shared" si="1"/>
        <v>473666</v>
      </c>
      <c r="K27" s="121">
        <f t="shared" si="2"/>
        <v>295617</v>
      </c>
      <c r="L27" s="121">
        <f t="shared" si="3"/>
        <v>101292</v>
      </c>
      <c r="M27" s="121">
        <f t="shared" si="4"/>
        <v>5231900</v>
      </c>
    </row>
    <row r="28" spans="1:13" x14ac:dyDescent="0.2">
      <c r="A28" s="86">
        <v>2010</v>
      </c>
      <c r="B28" s="121">
        <v>5262200</v>
      </c>
      <c r="C28" s="121">
        <v>256983</v>
      </c>
      <c r="D28" s="121">
        <v>221092</v>
      </c>
      <c r="E28" s="121">
        <v>177100</v>
      </c>
      <c r="F28" s="121">
        <v>123136</v>
      </c>
      <c r="G28" s="30">
        <v>103911</v>
      </c>
      <c r="H28" s="120"/>
      <c r="I28" s="121">
        <f t="shared" si="0"/>
        <v>4379978</v>
      </c>
      <c r="J28" s="121">
        <f t="shared" si="1"/>
        <v>478075</v>
      </c>
      <c r="K28" s="121">
        <f t="shared" si="2"/>
        <v>300236</v>
      </c>
      <c r="L28" s="121">
        <f t="shared" si="3"/>
        <v>103911</v>
      </c>
      <c r="M28" s="121">
        <f t="shared" si="4"/>
        <v>5262200</v>
      </c>
    </row>
    <row r="29" spans="1:13" x14ac:dyDescent="0.2">
      <c r="A29" s="86">
        <v>2011</v>
      </c>
      <c r="B29" s="85">
        <v>5299900</v>
      </c>
      <c r="C29" s="85">
        <v>264413</v>
      </c>
      <c r="D29" s="85">
        <v>220367</v>
      </c>
      <c r="E29" s="85">
        <v>179144</v>
      </c>
      <c r="F29" s="85">
        <v>125396</v>
      </c>
      <c r="G29" s="85">
        <v>107044</v>
      </c>
      <c r="I29" s="85">
        <f t="shared" si="0"/>
        <v>4403536</v>
      </c>
      <c r="J29" s="85">
        <f t="shared" si="1"/>
        <v>484780</v>
      </c>
      <c r="K29" s="85">
        <f t="shared" si="2"/>
        <v>304540</v>
      </c>
      <c r="L29" s="85">
        <f t="shared" si="3"/>
        <v>107044</v>
      </c>
      <c r="M29" s="85">
        <f t="shared" si="4"/>
        <v>5299900</v>
      </c>
    </row>
    <row r="30" spans="1:13" x14ac:dyDescent="0.2">
      <c r="A30" s="86">
        <v>2012</v>
      </c>
      <c r="B30" s="85">
        <v>5313600</v>
      </c>
      <c r="C30" s="85">
        <v>285745</v>
      </c>
      <c r="D30" s="85">
        <v>221543</v>
      </c>
      <c r="E30" s="85">
        <v>180599</v>
      </c>
      <c r="F30" s="85">
        <v>128627</v>
      </c>
      <c r="G30" s="85">
        <v>109227</v>
      </c>
      <c r="I30" s="85">
        <f t="shared" si="0"/>
        <v>4387859</v>
      </c>
      <c r="J30" s="85">
        <f t="shared" si="1"/>
        <v>507288</v>
      </c>
      <c r="K30" s="85">
        <f t="shared" si="2"/>
        <v>309226</v>
      </c>
      <c r="L30" s="85">
        <f t="shared" si="3"/>
        <v>109227</v>
      </c>
      <c r="M30" s="85">
        <f t="shared" si="4"/>
        <v>5313600</v>
      </c>
    </row>
    <row r="31" spans="1:13" x14ac:dyDescent="0.2">
      <c r="A31" s="86">
        <v>2013</v>
      </c>
      <c r="B31" s="85">
        <v>5327700</v>
      </c>
      <c r="C31" s="85">
        <v>297382</v>
      </c>
      <c r="D31" s="85">
        <v>224920</v>
      </c>
      <c r="E31" s="85">
        <v>183543</v>
      </c>
      <c r="F31" s="85">
        <v>130325</v>
      </c>
      <c r="G31" s="85">
        <v>110728</v>
      </c>
      <c r="I31" s="85">
        <f t="shared" si="0"/>
        <v>4380802</v>
      </c>
      <c r="J31" s="85">
        <f t="shared" si="1"/>
        <v>522302</v>
      </c>
      <c r="K31" s="85">
        <f t="shared" si="2"/>
        <v>313868</v>
      </c>
      <c r="L31" s="85">
        <f t="shared" si="3"/>
        <v>110728</v>
      </c>
      <c r="M31" s="85">
        <f t="shared" si="4"/>
        <v>5327700</v>
      </c>
    </row>
    <row r="32" spans="1:13" x14ac:dyDescent="0.2">
      <c r="A32" s="86">
        <v>2014</v>
      </c>
      <c r="B32" s="85">
        <v>5347600</v>
      </c>
      <c r="C32" s="85">
        <v>305577</v>
      </c>
      <c r="D32" s="85">
        <v>229635</v>
      </c>
      <c r="E32" s="85">
        <v>186414</v>
      </c>
      <c r="F32" s="85">
        <v>132443</v>
      </c>
      <c r="G32" s="85">
        <v>114381</v>
      </c>
      <c r="I32" s="85">
        <f t="shared" si="0"/>
        <v>4379150</v>
      </c>
      <c r="J32" s="85">
        <f t="shared" si="1"/>
        <v>535212</v>
      </c>
      <c r="K32" s="85">
        <f t="shared" si="2"/>
        <v>318857</v>
      </c>
      <c r="L32" s="85">
        <f t="shared" si="3"/>
        <v>114381</v>
      </c>
      <c r="M32" s="85">
        <f t="shared" si="4"/>
        <v>5347600</v>
      </c>
    </row>
    <row r="33" spans="1:13" x14ac:dyDescent="0.2">
      <c r="A33" s="86">
        <v>2015</v>
      </c>
      <c r="B33" s="85">
        <v>5373000</v>
      </c>
      <c r="C33" s="85">
        <v>312955</v>
      </c>
      <c r="D33" s="85">
        <v>232326</v>
      </c>
      <c r="E33" s="85">
        <v>187569</v>
      </c>
      <c r="F33" s="85">
        <v>134341</v>
      </c>
      <c r="G33" s="85">
        <v>115807</v>
      </c>
      <c r="I33" s="85">
        <f t="shared" si="0"/>
        <v>4390002</v>
      </c>
      <c r="J33" s="85">
        <f t="shared" si="1"/>
        <v>545281</v>
      </c>
      <c r="K33" s="85">
        <f t="shared" si="2"/>
        <v>321910</v>
      </c>
      <c r="L33" s="85">
        <f t="shared" si="3"/>
        <v>115807</v>
      </c>
      <c r="M33" s="85">
        <f t="shared" si="4"/>
        <v>5373000</v>
      </c>
    </row>
    <row r="34" spans="1:13" x14ac:dyDescent="0.2">
      <c r="A34" s="86">
        <v>2016</v>
      </c>
      <c r="B34" s="85">
        <v>5404700</v>
      </c>
      <c r="C34" s="85">
        <v>317524</v>
      </c>
      <c r="D34" s="85">
        <v>239019</v>
      </c>
      <c r="E34" s="85">
        <v>186846</v>
      </c>
      <c r="F34" s="85">
        <v>136418</v>
      </c>
      <c r="G34" s="85">
        <v>119045</v>
      </c>
      <c r="I34" s="85">
        <f t="shared" ref="I34" si="5">M34-J34-K34-L34</f>
        <v>4405848</v>
      </c>
      <c r="J34" s="85">
        <f t="shared" ref="J34" si="6">C34+D34</f>
        <v>556543</v>
      </c>
      <c r="K34" s="85">
        <f t="shared" ref="K34" si="7">E34+F34</f>
        <v>323264</v>
      </c>
      <c r="L34" s="85">
        <f t="shared" ref="L34" si="8">G34</f>
        <v>119045</v>
      </c>
      <c r="M34" s="85">
        <f t="shared" ref="M34" si="9">B34</f>
        <v>5404700</v>
      </c>
    </row>
    <row r="35" spans="1:13" x14ac:dyDescent="0.2">
      <c r="A35" s="86">
        <v>2017</v>
      </c>
      <c r="B35" s="121">
        <v>5424800</v>
      </c>
      <c r="C35" s="121">
        <v>305066</v>
      </c>
      <c r="D35" s="121">
        <v>259530</v>
      </c>
      <c r="E35" s="121">
        <v>188262</v>
      </c>
      <c r="F35" s="121">
        <v>137893</v>
      </c>
      <c r="G35" s="121">
        <v>121816</v>
      </c>
      <c r="H35" s="120"/>
      <c r="I35" s="85">
        <f t="shared" ref="I35" si="10">M35-J35-K35-L35</f>
        <v>4412233</v>
      </c>
      <c r="J35" s="85">
        <f t="shared" ref="J35" si="11">C35+D35</f>
        <v>564596</v>
      </c>
      <c r="K35" s="85">
        <f t="shared" ref="K35" si="12">E35+F35</f>
        <v>326155</v>
      </c>
      <c r="L35" s="85">
        <f t="shared" ref="L35" si="13">G35</f>
        <v>121816</v>
      </c>
      <c r="M35" s="85">
        <f t="shared" ref="M35" si="14">B35</f>
        <v>5424800</v>
      </c>
    </row>
    <row r="36" spans="1:13" x14ac:dyDescent="0.2">
      <c r="A36" s="140">
        <v>2018</v>
      </c>
      <c r="B36" s="137">
        <v>5438100</v>
      </c>
      <c r="C36" s="138">
        <v>300413</v>
      </c>
      <c r="D36" s="138">
        <v>270965</v>
      </c>
      <c r="E36" s="138">
        <v>191102</v>
      </c>
      <c r="F36" s="138">
        <v>140258</v>
      </c>
      <c r="G36" s="139">
        <v>123376</v>
      </c>
      <c r="H36" s="120"/>
      <c r="I36" s="138">
        <f t="shared" ref="I36" si="15">M36-J36-K36-L36</f>
        <v>4411986</v>
      </c>
      <c r="J36" s="138">
        <f t="shared" ref="J36" si="16">C36+D36</f>
        <v>571378</v>
      </c>
      <c r="K36" s="138">
        <f t="shared" ref="K36" si="17">E36+F36</f>
        <v>331360</v>
      </c>
      <c r="L36" s="138">
        <f t="shared" ref="L36" si="18">G36</f>
        <v>123376</v>
      </c>
      <c r="M36" s="138">
        <f t="shared" ref="M36" si="19">B36</f>
        <v>5438100</v>
      </c>
    </row>
    <row r="38" spans="1:13" x14ac:dyDescent="0.2">
      <c r="A38" s="210" t="s">
        <v>251</v>
      </c>
      <c r="B38" s="210"/>
    </row>
  </sheetData>
  <mergeCells count="6">
    <mergeCell ref="A38:B38"/>
    <mergeCell ref="A3:N3"/>
    <mergeCell ref="A4:N4"/>
    <mergeCell ref="A5:N5"/>
    <mergeCell ref="A1:G1"/>
    <mergeCell ref="I1:J1"/>
  </mergeCells>
  <hyperlinks>
    <hyperlink ref="I1" location="Contents!A1" display="back to contents"/>
  </hyperlinks>
  <pageMargins left="0.23622047244094491" right="0.23622047244094491" top="0.74803149606299213" bottom="0.74803149606299213" header="0.31496062992125984" footer="0.31496062992125984"/>
  <pageSetup paperSize="9" scale="8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50"/>
  <sheetViews>
    <sheetView showGridLines="0" zoomScaleNormal="100" workbookViewId="0">
      <selection sqref="A1:L1"/>
    </sheetView>
  </sheetViews>
  <sheetFormatPr defaultColWidth="10.7109375" defaultRowHeight="12.75" x14ac:dyDescent="0.2"/>
  <cols>
    <col min="1" max="1" width="16.85546875" style="2" bestFit="1" customWidth="1"/>
    <col min="2" max="6" width="8.7109375" style="2" customWidth="1"/>
    <col min="7" max="7" width="2.5703125" style="2" customWidth="1"/>
    <col min="8" max="12" width="8.7109375" style="2" customWidth="1"/>
    <col min="13" max="13" width="2.42578125" style="2" customWidth="1"/>
    <col min="14" max="14" width="10.7109375" style="2"/>
    <col min="15" max="15" width="11.42578125" style="2" customWidth="1"/>
    <col min="16" max="16384" width="10.7109375" style="2"/>
  </cols>
  <sheetData>
    <row r="1" spans="1:15" s="1" customFormat="1" ht="18" customHeight="1" x14ac:dyDescent="0.25">
      <c r="A1" s="208" t="s">
        <v>259</v>
      </c>
      <c r="B1" s="208"/>
      <c r="C1" s="208"/>
      <c r="D1" s="208"/>
      <c r="E1" s="208"/>
      <c r="F1" s="208"/>
      <c r="G1" s="208"/>
      <c r="H1" s="208"/>
      <c r="I1" s="208"/>
      <c r="J1" s="208"/>
      <c r="K1" s="208"/>
      <c r="L1" s="208"/>
      <c r="N1" s="200" t="s">
        <v>313</v>
      </c>
      <c r="O1" s="200"/>
    </row>
    <row r="2" spans="1:15" s="1" customFormat="1" ht="15" customHeight="1" x14ac:dyDescent="0.25">
      <c r="A2" s="81"/>
      <c r="B2" s="81"/>
      <c r="C2" s="81"/>
      <c r="D2" s="81"/>
      <c r="E2" s="81"/>
      <c r="F2" s="81"/>
      <c r="G2" s="82"/>
      <c r="H2" s="82"/>
      <c r="I2" s="82"/>
    </row>
    <row r="3" spans="1:15" s="1" customFormat="1" ht="14.25" customHeight="1" x14ac:dyDescent="0.25">
      <c r="A3" s="81"/>
      <c r="B3" s="203" t="s">
        <v>190</v>
      </c>
      <c r="C3" s="203"/>
      <c r="D3" s="203"/>
      <c r="E3" s="203"/>
      <c r="F3" s="203"/>
      <c r="G3" s="82"/>
      <c r="H3" s="205" t="s">
        <v>161</v>
      </c>
      <c r="I3" s="205"/>
      <c r="J3" s="205"/>
      <c r="K3" s="205"/>
      <c r="L3" s="205"/>
    </row>
    <row r="4" spans="1:15" s="1" customFormat="1" ht="12.75" customHeight="1" x14ac:dyDescent="0.25">
      <c r="A4" s="81"/>
      <c r="B4" s="204" t="s">
        <v>163</v>
      </c>
      <c r="C4" s="204"/>
      <c r="D4" s="204"/>
      <c r="E4" s="204"/>
      <c r="F4" s="204"/>
      <c r="G4" s="82"/>
      <c r="H4" s="204" t="s">
        <v>191</v>
      </c>
      <c r="I4" s="204"/>
      <c r="J4" s="204"/>
      <c r="K4" s="204"/>
      <c r="L4" s="204"/>
    </row>
    <row r="5" spans="1:15" ht="12.75" customHeight="1" x14ac:dyDescent="0.2">
      <c r="A5" s="18"/>
    </row>
    <row r="6" spans="1:15" ht="12.75" customHeight="1" x14ac:dyDescent="0.2">
      <c r="A6" s="3"/>
      <c r="B6" s="4" t="s">
        <v>0</v>
      </c>
      <c r="C6" s="4" t="s">
        <v>1</v>
      </c>
      <c r="D6" s="4" t="s">
        <v>2</v>
      </c>
      <c r="E6" s="4" t="s">
        <v>3</v>
      </c>
      <c r="F6" s="4" t="s">
        <v>4</v>
      </c>
      <c r="G6" s="18"/>
      <c r="H6" s="4" t="s">
        <v>0</v>
      </c>
      <c r="I6" s="4" t="s">
        <v>1</v>
      </c>
      <c r="J6" s="4" t="s">
        <v>2</v>
      </c>
      <c r="K6" s="4" t="s">
        <v>3</v>
      </c>
      <c r="L6" s="4" t="s">
        <v>4</v>
      </c>
    </row>
    <row r="7" spans="1:15" ht="12.75" customHeight="1" x14ac:dyDescent="0.2">
      <c r="A7" s="2" t="s">
        <v>5</v>
      </c>
      <c r="B7" s="5">
        <v>230</v>
      </c>
      <c r="C7" s="5">
        <v>580</v>
      </c>
      <c r="D7" s="5">
        <v>750</v>
      </c>
      <c r="E7" s="5">
        <v>880</v>
      </c>
      <c r="F7" s="5">
        <v>2430</v>
      </c>
      <c r="H7" s="92">
        <f>1000*B7/'Population for calc death rates'!I8</f>
        <v>5.3285712895652211E-2</v>
      </c>
      <c r="I7" s="92">
        <f>1000*C7/'Population for calc death rates'!J8</f>
        <v>1.3266573495673495</v>
      </c>
      <c r="J7" s="92">
        <f>1000*D7/'Population for calc death rates'!K8</f>
        <v>2.8805383150003072</v>
      </c>
      <c r="K7" s="92">
        <f>1000*E7/'Population for calc death rates'!L8</f>
        <v>13.064326964473938</v>
      </c>
      <c r="L7" s="92">
        <f>1000*F7/'Population for calc death rates'!M8</f>
        <v>0.47822689996792139</v>
      </c>
    </row>
    <row r="8" spans="1:15" ht="12.75" customHeight="1" x14ac:dyDescent="0.2">
      <c r="A8" s="2" t="s">
        <v>6</v>
      </c>
      <c r="B8" s="5">
        <v>350</v>
      </c>
      <c r="C8" s="5">
        <v>560</v>
      </c>
      <c r="D8" s="5">
        <v>1020</v>
      </c>
      <c r="E8" s="5">
        <v>950</v>
      </c>
      <c r="F8" s="5">
        <v>2890</v>
      </c>
      <c r="H8" s="92">
        <f>1000*B8/'Population for calc death rates'!I9</f>
        <v>8.1152231848680298E-2</v>
      </c>
      <c r="I8" s="92">
        <f>1000*C8/'Population for calc death rates'!J9</f>
        <v>1.2695706584084119</v>
      </c>
      <c r="J8" s="92">
        <f>1000*D8/'Population for calc death rates'!K9</f>
        <v>3.9369166994743057</v>
      </c>
      <c r="K8" s="92">
        <f>1000*E8/'Population for calc death rates'!L9</f>
        <v>13.519667558490351</v>
      </c>
      <c r="L8" s="92">
        <f>1000*F8/'Population for calc death rates'!M9</f>
        <v>0.5685249629671888</v>
      </c>
    </row>
    <row r="9" spans="1:15" ht="12.75" customHeight="1" x14ac:dyDescent="0.2">
      <c r="A9" s="2" t="s">
        <v>7</v>
      </c>
      <c r="B9" s="5">
        <v>280</v>
      </c>
      <c r="C9" s="5">
        <v>550</v>
      </c>
      <c r="D9" s="5">
        <v>950</v>
      </c>
      <c r="E9" s="5">
        <v>960</v>
      </c>
      <c r="F9" s="5">
        <v>2740</v>
      </c>
      <c r="H9" s="92">
        <f>1000*B9/'Population for calc death rates'!I10</f>
        <v>6.4937670272949263E-2</v>
      </c>
      <c r="I9" s="92">
        <f>1000*C9/'Population for calc death rates'!J10</f>
        <v>1.2347231077307137</v>
      </c>
      <c r="J9" s="92">
        <f>1000*D9/'Population for calc death rates'!K10</f>
        <v>3.7130115650539168</v>
      </c>
      <c r="K9" s="92">
        <f>1000*E9/'Population for calc death rates'!L10</f>
        <v>13.242840589306406</v>
      </c>
      <c r="L9" s="92">
        <f>1000*F9/'Population for calc death rates'!M10</f>
        <v>0.53877403345118191</v>
      </c>
    </row>
    <row r="10" spans="1:15" ht="12.75" customHeight="1" x14ac:dyDescent="0.2">
      <c r="A10" s="2" t="s">
        <v>8</v>
      </c>
      <c r="B10" s="5">
        <v>350</v>
      </c>
      <c r="C10" s="5">
        <v>440</v>
      </c>
      <c r="D10" s="5">
        <v>990</v>
      </c>
      <c r="E10" s="5">
        <v>800</v>
      </c>
      <c r="F10" s="5">
        <v>2590</v>
      </c>
      <c r="H10" s="92">
        <f>1000*B10/'Population for calc death rates'!I11</f>
        <v>8.1073599772067365E-2</v>
      </c>
      <c r="I10" s="92">
        <f>1000*C10/'Population for calc death rates'!J11</f>
        <v>0.9749612231331708</v>
      </c>
      <c r="J10" s="92">
        <f>1000*D10/'Population for calc death rates'!K11</f>
        <v>3.9696382817480842</v>
      </c>
      <c r="K10" s="92">
        <f>1000*E10/'Population for calc death rates'!L11</f>
        <v>10.709217959358519</v>
      </c>
      <c r="L10" s="92">
        <f>1000*F10/'Population for calc death rates'!M11</f>
        <v>0.5085950601477478</v>
      </c>
    </row>
    <row r="11" spans="1:15" ht="12.75" customHeight="1" x14ac:dyDescent="0.2">
      <c r="A11" s="2" t="s">
        <v>9</v>
      </c>
      <c r="B11" s="5">
        <v>240</v>
      </c>
      <c r="C11" s="5">
        <v>380</v>
      </c>
      <c r="D11" s="5">
        <v>930</v>
      </c>
      <c r="E11" s="5">
        <v>760</v>
      </c>
      <c r="F11" s="5">
        <v>2310</v>
      </c>
      <c r="H11" s="92">
        <f>1000*B11/'Population for calc death rates'!I12</f>
        <v>5.5492381589662507E-2</v>
      </c>
      <c r="I11" s="92">
        <f>1000*C11/'Population for calc death rates'!J12</f>
        <v>0.83142979669353501</v>
      </c>
      <c r="J11" s="92">
        <f>1000*D11/'Population for calc death rates'!K12</f>
        <v>3.8178593714079279</v>
      </c>
      <c r="K11" s="92">
        <f>1000*E11/'Population for calc death rates'!L12</f>
        <v>9.9144228762262578</v>
      </c>
      <c r="L11" s="92">
        <f>1000*F11/'Population for calc death rates'!M12</f>
        <v>0.45274498697623189</v>
      </c>
    </row>
    <row r="12" spans="1:15" ht="12.75" customHeight="1" x14ac:dyDescent="0.2">
      <c r="A12" s="2" t="s">
        <v>10</v>
      </c>
      <c r="B12" s="5">
        <v>250</v>
      </c>
      <c r="C12" s="5">
        <v>860</v>
      </c>
      <c r="D12" s="5">
        <v>1420</v>
      </c>
      <c r="E12" s="5">
        <v>1120</v>
      </c>
      <c r="F12" s="5">
        <v>3650</v>
      </c>
      <c r="H12" s="92">
        <f>1000*B12/'Population for calc death rates'!I13</f>
        <v>5.7848155071929551E-2</v>
      </c>
      <c r="I12" s="92">
        <f>1000*C12/'Population for calc death rates'!J13</f>
        <v>1.9057580485037584</v>
      </c>
      <c r="J12" s="92">
        <f>1000*D12/'Population for calc death rates'!K13</f>
        <v>5.6513139304888389</v>
      </c>
      <c r="K12" s="92">
        <f>1000*E12/'Population for calc death rates'!L13</f>
        <v>14.088404739741881</v>
      </c>
      <c r="L12" s="92">
        <f>1000*F12/'Population for calc death rates'!M13</f>
        <v>0.71516882882776966</v>
      </c>
    </row>
    <row r="13" spans="1:15" ht="12.75" customHeight="1" x14ac:dyDescent="0.2">
      <c r="A13" s="2" t="s">
        <v>11</v>
      </c>
      <c r="B13" s="5">
        <v>320</v>
      </c>
      <c r="C13" s="5">
        <v>630</v>
      </c>
      <c r="D13" s="5">
        <v>1350</v>
      </c>
      <c r="E13" s="5">
        <v>1350</v>
      </c>
      <c r="F13" s="5">
        <v>3640</v>
      </c>
      <c r="H13" s="92">
        <f>1000*B13/'Population for calc death rates'!I14</f>
        <v>7.4294653524561577E-2</v>
      </c>
      <c r="I13" s="92">
        <f>1000*C13/'Population for calc death rates'!J14</f>
        <v>1.4070917423816032</v>
      </c>
      <c r="J13" s="92">
        <f>1000*D13/'Population for calc death rates'!K14</f>
        <v>5.2691563104977206</v>
      </c>
      <c r="K13" s="92">
        <f>1000*E13/'Population for calc death rates'!L14</f>
        <v>16.651043465390497</v>
      </c>
      <c r="L13" s="92">
        <f>1000*F13/'Population for calc death rates'!M14</f>
        <v>0.71482014614537159</v>
      </c>
    </row>
    <row r="14" spans="1:15" ht="12.75" customHeight="1" x14ac:dyDescent="0.2">
      <c r="A14" s="2" t="s">
        <v>12</v>
      </c>
      <c r="B14" s="5">
        <v>170</v>
      </c>
      <c r="C14" s="5">
        <v>730</v>
      </c>
      <c r="D14" s="5">
        <v>950</v>
      </c>
      <c r="E14" s="5">
        <v>760</v>
      </c>
      <c r="F14" s="5">
        <v>2610</v>
      </c>
      <c r="H14" s="92">
        <f>1000*B14/'Population for calc death rates'!I15</f>
        <v>3.9587230929084366E-2</v>
      </c>
      <c r="I14" s="92">
        <f>1000*C14/'Population for calc death rates'!J15</f>
        <v>1.6369364621991007</v>
      </c>
      <c r="J14" s="92">
        <f>1000*D14/'Population for calc death rates'!K15</f>
        <v>3.6482474971102041</v>
      </c>
      <c r="K14" s="92">
        <f>1000*E14/'Population for calc death rates'!L15</f>
        <v>9.1929552932068894</v>
      </c>
      <c r="L14" s="92">
        <f>1000*F14/'Population for calc death rates'!M15</f>
        <v>0.51344194958432843</v>
      </c>
    </row>
    <row r="15" spans="1:15" ht="12.75" customHeight="1" x14ac:dyDescent="0.2">
      <c r="A15" s="2" t="s">
        <v>13</v>
      </c>
      <c r="B15" s="5">
        <v>380</v>
      </c>
      <c r="C15" s="5">
        <v>790</v>
      </c>
      <c r="D15" s="5">
        <v>1660</v>
      </c>
      <c r="E15" s="5">
        <v>1920</v>
      </c>
      <c r="F15" s="5">
        <v>4750</v>
      </c>
      <c r="H15" s="92">
        <f>1000*B15/'Population for calc death rates'!I16</f>
        <v>8.8691982314818729E-2</v>
      </c>
      <c r="I15" s="92">
        <f>1000*C15/'Population for calc death rates'!J16</f>
        <v>1.773352129369405</v>
      </c>
      <c r="J15" s="92">
        <f>1000*D15/'Population for calc death rates'!K16</f>
        <v>6.3282211980161405</v>
      </c>
      <c r="K15" s="92">
        <f>1000*E15/'Population for calc death rates'!L16</f>
        <v>22.647384934770812</v>
      </c>
      <c r="L15" s="92">
        <f>1000*F15/'Population for calc death rates'!M16</f>
        <v>0.93557898551723728</v>
      </c>
    </row>
    <row r="16" spans="1:15" ht="12.75" customHeight="1" x14ac:dyDescent="0.2">
      <c r="A16" s="2" t="s">
        <v>14</v>
      </c>
      <c r="B16" s="5">
        <v>650</v>
      </c>
      <c r="C16" s="5">
        <v>970</v>
      </c>
      <c r="D16" s="5">
        <v>1820</v>
      </c>
      <c r="E16" s="5">
        <v>1750</v>
      </c>
      <c r="F16" s="5">
        <v>5190</v>
      </c>
      <c r="H16" s="92">
        <f>1000*B16/'Population for calc death rates'!I17</f>
        <v>0.15198001906998515</v>
      </c>
      <c r="I16" s="92">
        <f>1000*C16/'Population for calc death rates'!J17</f>
        <v>2.1826200441024257</v>
      </c>
      <c r="J16" s="92">
        <f>1000*D16/'Population for calc death rates'!K17</f>
        <v>6.8804911612152004</v>
      </c>
      <c r="K16" s="92">
        <f>1000*E16/'Population for calc death rates'!L17</f>
        <v>20.31670846103836</v>
      </c>
      <c r="L16" s="92">
        <f>1000*F16/'Population for calc death rates'!M17</f>
        <v>1.0232750717179784</v>
      </c>
    </row>
    <row r="17" spans="1:12" ht="12.75" customHeight="1" x14ac:dyDescent="0.2">
      <c r="A17" s="2" t="s">
        <v>15</v>
      </c>
      <c r="B17" s="5">
        <v>260</v>
      </c>
      <c r="C17" s="5">
        <v>370</v>
      </c>
      <c r="D17" s="5">
        <v>820</v>
      </c>
      <c r="E17" s="5">
        <v>760</v>
      </c>
      <c r="F17" s="5">
        <v>2220</v>
      </c>
      <c r="H17" s="92">
        <f>1000*B17/'Population for calc death rates'!I18</f>
        <v>6.0983404304724688E-2</v>
      </c>
      <c r="I17" s="92">
        <f>1000*C17/'Population for calc death rates'!J18</f>
        <v>0.83106475117472123</v>
      </c>
      <c r="J17" s="92">
        <f>1000*D17/'Population for calc death rates'!K18</f>
        <v>3.0756305042533718</v>
      </c>
      <c r="K17" s="92">
        <f>1000*E17/'Population for calc death rates'!L18</f>
        <v>8.6697619237745407</v>
      </c>
      <c r="L17" s="92">
        <f>1000*F17/'Population for calc death rates'!M18</f>
        <v>0.43848040861633752</v>
      </c>
    </row>
    <row r="18" spans="1:12" ht="12.75" customHeight="1" x14ac:dyDescent="0.2">
      <c r="A18" s="2" t="s">
        <v>16</v>
      </c>
      <c r="B18" s="5">
        <v>80</v>
      </c>
      <c r="C18" s="5">
        <v>230</v>
      </c>
      <c r="D18" s="5">
        <v>820</v>
      </c>
      <c r="E18" s="5">
        <v>710</v>
      </c>
      <c r="F18" s="5">
        <v>1840</v>
      </c>
      <c r="H18" s="92">
        <f>1000*B18/'Population for calc death rates'!I19</f>
        <v>1.8792493056761082E-2</v>
      </c>
      <c r="I18" s="92">
        <f>1000*C18/'Population for calc death rates'!J19</f>
        <v>0.51495381088209347</v>
      </c>
      <c r="J18" s="92">
        <f>1000*D18/'Population for calc death rates'!K19</f>
        <v>3.0175348212478612</v>
      </c>
      <c r="K18" s="92">
        <f>1000*E18/'Population for calc death rates'!L19</f>
        <v>7.9960357681825345</v>
      </c>
      <c r="L18" s="92">
        <f>1000*F18/'Population for calc death rates'!M19</f>
        <v>0.36333478140673747</v>
      </c>
    </row>
    <row r="19" spans="1:12" ht="12.75" customHeight="1" x14ac:dyDescent="0.2">
      <c r="A19" s="2" t="s">
        <v>17</v>
      </c>
      <c r="B19" s="5">
        <v>350</v>
      </c>
      <c r="C19" s="5">
        <v>300</v>
      </c>
      <c r="D19" s="5">
        <v>940</v>
      </c>
      <c r="E19" s="5">
        <v>920</v>
      </c>
      <c r="F19" s="5">
        <v>2510</v>
      </c>
      <c r="H19" s="122">
        <f>1000*B19/'Population for calc death rates'!I20</f>
        <v>8.2292219200138433E-2</v>
      </c>
      <c r="I19" s="122">
        <f>1000*C19/'Population for calc death rates'!J20</f>
        <v>0.66843132536563199</v>
      </c>
      <c r="J19" s="122">
        <f>1000*D19/'Population for calc death rates'!K20</f>
        <v>3.4017051951999768</v>
      </c>
      <c r="K19" s="122">
        <f>1000*E19/'Population for calc death rates'!L20</f>
        <v>10.487916096671226</v>
      </c>
      <c r="L19" s="122">
        <f>1000*F19/'Population for calc death rates'!M20</f>
        <v>0.49545992893801816</v>
      </c>
    </row>
    <row r="20" spans="1:12" ht="12.75" customHeight="1" x14ac:dyDescent="0.2">
      <c r="A20" s="2" t="s">
        <v>18</v>
      </c>
      <c r="B20" s="5">
        <v>320</v>
      </c>
      <c r="C20" s="5">
        <v>510</v>
      </c>
      <c r="D20" s="5">
        <v>840</v>
      </c>
      <c r="E20" s="5">
        <v>1170</v>
      </c>
      <c r="F20" s="5">
        <v>2840</v>
      </c>
      <c r="H20" s="122">
        <f>1000*B20/'Population for calc death rates'!I21</f>
        <v>7.529466685521706E-2</v>
      </c>
      <c r="I20" s="122">
        <f>1000*C20/'Population for calc death rates'!J21</f>
        <v>1.1272362377716971</v>
      </c>
      <c r="J20" s="122">
        <f>1000*D20/'Population for calc death rates'!K21</f>
        <v>2.9915595284732364</v>
      </c>
      <c r="K20" s="122">
        <f>1000*E20/'Population for calc death rates'!L21</f>
        <v>13.715169915716178</v>
      </c>
      <c r="L20" s="122">
        <f>1000*F20/'Population for calc death rates'!M21</f>
        <v>0.56032356713031473</v>
      </c>
    </row>
    <row r="21" spans="1:12" ht="12.75" customHeight="1" x14ac:dyDescent="0.2">
      <c r="A21" s="6" t="s">
        <v>19</v>
      </c>
      <c r="B21" s="7">
        <v>200</v>
      </c>
      <c r="C21" s="7">
        <v>430</v>
      </c>
      <c r="D21" s="7">
        <v>1030</v>
      </c>
      <c r="E21" s="7">
        <v>1090</v>
      </c>
      <c r="F21" s="7">
        <v>2760</v>
      </c>
      <c r="H21" s="122">
        <f>1000*B21/'Population for calc death rates'!I22</f>
        <v>4.6958939103647769E-2</v>
      </c>
      <c r="I21" s="122">
        <f>1000*C21/'Population for calc death rates'!J22</f>
        <v>0.94472273486246594</v>
      </c>
      <c r="J21" s="122">
        <f>1000*D21/'Population for calc death rates'!K22</f>
        <v>3.6025196652105027</v>
      </c>
      <c r="K21" s="122">
        <f>1000*E21/'Population for calc death rates'!L22</f>
        <v>12.947059592108232</v>
      </c>
      <c r="L21" s="122">
        <f>1000*F21/'Population for calc death rates'!M22</f>
        <v>0.54284758963869162</v>
      </c>
    </row>
    <row r="22" spans="1:12" ht="12.75" customHeight="1" x14ac:dyDescent="0.2">
      <c r="A22" s="6" t="s">
        <v>20</v>
      </c>
      <c r="B22" s="6">
        <v>330</v>
      </c>
      <c r="C22" s="6">
        <v>280</v>
      </c>
      <c r="D22" s="6">
        <v>550</v>
      </c>
      <c r="E22" s="6">
        <v>610</v>
      </c>
      <c r="F22" s="8">
        <v>1780</v>
      </c>
      <c r="H22" s="122">
        <f>1000*B22/'Population for calc death rates'!I23</f>
        <v>7.7140977708127528E-2</v>
      </c>
      <c r="I22" s="122">
        <f>1000*C22/'Population for calc death rates'!J23</f>
        <v>0.61215164745312123</v>
      </c>
      <c r="J22" s="122">
        <f>1000*D22/'Population for calc death rates'!K23</f>
        <v>1.9260805311779909</v>
      </c>
      <c r="K22" s="122">
        <f>1000*E22/'Population for calc death rates'!L23</f>
        <v>6.826244110965634</v>
      </c>
      <c r="L22" s="122">
        <f>1000*F22/'Population for calc death rates'!M23</f>
        <v>0.34832296191929868</v>
      </c>
    </row>
    <row r="23" spans="1:12" ht="12.75" customHeight="1" x14ac:dyDescent="0.2">
      <c r="A23" s="6" t="s">
        <v>21</v>
      </c>
      <c r="B23" s="8">
        <v>190</v>
      </c>
      <c r="C23" s="8">
        <v>410</v>
      </c>
      <c r="D23" s="8">
        <v>980</v>
      </c>
      <c r="E23" s="8">
        <v>1180</v>
      </c>
      <c r="F23" s="8">
        <v>2750</v>
      </c>
      <c r="H23" s="122">
        <f>1000*B23/'Population for calc death rates'!I24</f>
        <v>4.4235168122740948E-2</v>
      </c>
      <c r="I23" s="122">
        <f>1000*C23/'Population for calc death rates'!J24</f>
        <v>0.8969532031073959</v>
      </c>
      <c r="J23" s="122">
        <f>1000*D23/'Population for calc death rates'!K24</f>
        <v>3.4170510849137194</v>
      </c>
      <c r="K23" s="122">
        <f>1000*E23/'Population for calc death rates'!L24</f>
        <v>12.569906790945407</v>
      </c>
      <c r="L23" s="122">
        <f>1000*F23/'Population for calc death rates'!M24</f>
        <v>0.5357490746152348</v>
      </c>
    </row>
    <row r="24" spans="1:12" ht="12.75" customHeight="1" x14ac:dyDescent="0.2">
      <c r="A24" s="6" t="s">
        <v>22</v>
      </c>
      <c r="B24" s="8">
        <v>130</v>
      </c>
      <c r="C24" s="8">
        <v>320</v>
      </c>
      <c r="D24" s="8">
        <v>880</v>
      </c>
      <c r="E24" s="8">
        <v>850</v>
      </c>
      <c r="F24" s="8">
        <v>2180</v>
      </c>
      <c r="H24" s="122">
        <f>1000*B24/'Population for calc death rates'!I25</f>
        <v>3.0064956494851608E-2</v>
      </c>
      <c r="I24" s="122">
        <f>1000*C24/'Population for calc death rates'!J25</f>
        <v>0.69646370553514525</v>
      </c>
      <c r="J24" s="122">
        <f>1000*D24/'Population for calc death rates'!K25</f>
        <v>3.0359902848310885</v>
      </c>
      <c r="K24" s="122">
        <f>1000*E24/'Population for calc death rates'!L25</f>
        <v>8.7892543610212073</v>
      </c>
      <c r="L24" s="122">
        <f>1000*F24/'Population for calc death rates'!M25</f>
        <v>0.42166344294003866</v>
      </c>
    </row>
    <row r="25" spans="1:12" ht="12.75" customHeight="1" x14ac:dyDescent="0.2">
      <c r="A25" s="6" t="s">
        <v>23</v>
      </c>
      <c r="B25" s="8">
        <v>370</v>
      </c>
      <c r="C25" s="8">
        <v>590</v>
      </c>
      <c r="D25" s="8">
        <v>1170</v>
      </c>
      <c r="E25" s="8">
        <v>1370</v>
      </c>
      <c r="F25" s="8">
        <v>3510</v>
      </c>
      <c r="H25" s="122">
        <f>1000*B25/'Population for calc death rates'!I26</f>
        <v>8.5152626877989399E-2</v>
      </c>
      <c r="I25" s="122">
        <f>1000*C25/'Population for calc death rates'!J26</f>
        <v>1.2652798627493029</v>
      </c>
      <c r="J25" s="122">
        <f>1000*D25/'Population for calc death rates'!K26</f>
        <v>3.9963929991392386</v>
      </c>
      <c r="K25" s="122">
        <f>1000*E25/'Population for calc death rates'!L26</f>
        <v>13.880867706211941</v>
      </c>
      <c r="L25" s="122">
        <f>1000*F25/'Population for calc death rates'!M26</f>
        <v>0.67462376751427089</v>
      </c>
    </row>
    <row r="26" spans="1:12" ht="12.75" customHeight="1" x14ac:dyDescent="0.2">
      <c r="A26" s="6" t="s">
        <v>92</v>
      </c>
      <c r="B26" s="8">
        <v>460</v>
      </c>
      <c r="C26" s="8">
        <v>370</v>
      </c>
      <c r="D26" s="8">
        <v>890</v>
      </c>
      <c r="E26" s="8">
        <v>1040</v>
      </c>
      <c r="F26" s="8">
        <v>2760</v>
      </c>
      <c r="H26" s="122">
        <f>1000*B26/'Population for calc death rates'!I27</f>
        <v>0.10547253414959903</v>
      </c>
      <c r="I26" s="122">
        <f>1000*C26/'Population for calc death rates'!J27</f>
        <v>0.78114114164833448</v>
      </c>
      <c r="J26" s="122">
        <f>1000*D26/'Population for calc death rates'!K27</f>
        <v>3.0106522967217719</v>
      </c>
      <c r="K26" s="122">
        <f>1000*E26/'Population for calc death rates'!L27</f>
        <v>10.267345891087153</v>
      </c>
      <c r="L26" s="122">
        <f>1000*F26/'Population for calc death rates'!M27</f>
        <v>0.52753301859745028</v>
      </c>
    </row>
    <row r="27" spans="1:12" ht="12.75" customHeight="1" x14ac:dyDescent="0.2">
      <c r="A27" s="9" t="s">
        <v>26</v>
      </c>
      <c r="B27" s="8">
        <v>410</v>
      </c>
      <c r="C27" s="8">
        <v>430</v>
      </c>
      <c r="D27" s="8">
        <v>720</v>
      </c>
      <c r="E27" s="8">
        <v>890</v>
      </c>
      <c r="F27" s="8">
        <v>2450</v>
      </c>
      <c r="H27" s="122">
        <f>1000*B27/'Population for calc death rates'!I28</f>
        <v>9.3607776112117458E-2</v>
      </c>
      <c r="I27" s="122">
        <f>1000*C27/'Population for calc death rates'!J28</f>
        <v>0.89944046436228631</v>
      </c>
      <c r="J27" s="122">
        <f>1000*D27/'Population for calc death rates'!K28</f>
        <v>2.3981134840592069</v>
      </c>
      <c r="K27" s="122">
        <f>1000*E27/'Population for calc death rates'!L28</f>
        <v>8.5650219899721876</v>
      </c>
      <c r="L27" s="122">
        <f>1000*F27/'Population for calc death rates'!M28</f>
        <v>0.4655847364220288</v>
      </c>
    </row>
    <row r="28" spans="1:12" ht="12.75" customHeight="1" x14ac:dyDescent="0.2">
      <c r="A28" s="9" t="s">
        <v>27</v>
      </c>
      <c r="B28" s="8">
        <v>230</v>
      </c>
      <c r="C28" s="8">
        <v>110</v>
      </c>
      <c r="D28" s="8">
        <v>440</v>
      </c>
      <c r="E28" s="8">
        <v>650</v>
      </c>
      <c r="F28" s="8">
        <v>1420</v>
      </c>
      <c r="H28" s="92">
        <f>1000*B28/'Population for calc death rates'!I29</f>
        <v>5.223075274052489E-2</v>
      </c>
      <c r="I28" s="92">
        <f>1000*C28/'Population for calc death rates'!J29</f>
        <v>0.22690705062090019</v>
      </c>
      <c r="J28" s="92">
        <f>1000*D28/'Population for calc death rates'!K29</f>
        <v>1.4448019964536678</v>
      </c>
      <c r="K28" s="92">
        <f>1000*E28/'Population for calc death rates'!L29</f>
        <v>6.072269347184335</v>
      </c>
      <c r="L28" s="92">
        <f>1000*F28/'Population for calc death rates'!M29</f>
        <v>0.2679295835770486</v>
      </c>
    </row>
    <row r="29" spans="1:12" ht="12.75" customHeight="1" x14ac:dyDescent="0.2">
      <c r="A29" s="9" t="s">
        <v>28</v>
      </c>
      <c r="B29" s="8">
        <v>90</v>
      </c>
      <c r="C29" s="8">
        <v>190</v>
      </c>
      <c r="D29" s="8">
        <v>600</v>
      </c>
      <c r="E29" s="8">
        <v>1120</v>
      </c>
      <c r="F29" s="8">
        <v>2000</v>
      </c>
      <c r="H29" s="92">
        <f>1000*B29/'Population for calc death rates'!I30</f>
        <v>2.0511142222209056E-2</v>
      </c>
      <c r="I29" s="92">
        <f>1000*C29/'Population for calc death rates'!J30</f>
        <v>0.37454069483212693</v>
      </c>
      <c r="J29" s="92">
        <f>1000*D29/'Population for calc death rates'!K30</f>
        <v>1.9403284329260799</v>
      </c>
      <c r="K29" s="92">
        <f>1000*E29/'Population for calc death rates'!L30</f>
        <v>10.25387495765699</v>
      </c>
      <c r="L29" s="92">
        <f>1000*F29/'Population for calc death rates'!M30</f>
        <v>0.37639265281541706</v>
      </c>
    </row>
    <row r="30" spans="1:12" ht="12.75" customHeight="1" x14ac:dyDescent="0.2">
      <c r="A30" s="9" t="s">
        <v>128</v>
      </c>
      <c r="B30" s="8">
        <v>140</v>
      </c>
      <c r="C30" s="8">
        <v>210</v>
      </c>
      <c r="D30" s="8">
        <v>530</v>
      </c>
      <c r="E30" s="8">
        <v>730</v>
      </c>
      <c r="F30" s="8">
        <v>1600</v>
      </c>
      <c r="H30" s="92">
        <f>1000*B30/'Population for calc death rates'!I31</f>
        <v>3.1957618719129513E-2</v>
      </c>
      <c r="I30" s="92">
        <f>1000*C30/'Population for calc death rates'!J31</f>
        <v>0.40206623754073312</v>
      </c>
      <c r="J30" s="92">
        <f>1000*D30/'Population for calc death rates'!K31</f>
        <v>1.6886079498387858</v>
      </c>
      <c r="K30" s="92">
        <f>1000*E30/'Population for calc death rates'!L31</f>
        <v>6.5927317390361972</v>
      </c>
      <c r="L30" s="92">
        <f>1000*F30/'Population for calc death rates'!M31</f>
        <v>0.30031721005311862</v>
      </c>
    </row>
    <row r="31" spans="1:12" ht="12.75" customHeight="1" x14ac:dyDescent="0.2">
      <c r="A31" s="9" t="s">
        <v>162</v>
      </c>
      <c r="B31" s="8">
        <v>270</v>
      </c>
      <c r="C31" s="8">
        <v>610</v>
      </c>
      <c r="D31" s="8">
        <v>1240</v>
      </c>
      <c r="E31" s="8">
        <v>1940</v>
      </c>
      <c r="F31" s="8">
        <v>4060</v>
      </c>
      <c r="H31" s="92">
        <f>1000*B31/'Population for calc death rates'!I32</f>
        <v>6.1655800783257025E-2</v>
      </c>
      <c r="I31" s="92">
        <f>1000*C31/'Population for calc death rates'!J32</f>
        <v>1.1397352824675082</v>
      </c>
      <c r="J31" s="92">
        <f>1000*D31/'Population for calc death rates'!K32</f>
        <v>3.8888906312234011</v>
      </c>
      <c r="K31" s="92">
        <f>1000*E31/'Population for calc death rates'!L32</f>
        <v>16.960858883905544</v>
      </c>
      <c r="L31" s="92">
        <f>1000*F31/'Population for calc death rates'!M32</f>
        <v>0.75921908893709322</v>
      </c>
    </row>
    <row r="32" spans="1:12" ht="12.75" customHeight="1" x14ac:dyDescent="0.2">
      <c r="A32" s="9" t="s">
        <v>197</v>
      </c>
      <c r="B32" s="104">
        <v>450</v>
      </c>
      <c r="C32" s="104">
        <v>530</v>
      </c>
      <c r="D32" s="104">
        <v>900</v>
      </c>
      <c r="E32" s="104">
        <v>970</v>
      </c>
      <c r="F32" s="105">
        <v>2850</v>
      </c>
      <c r="H32" s="92">
        <f>1000*B32/'Population for calc death rates'!I33</f>
        <v>0.10250564806120817</v>
      </c>
      <c r="I32" s="92">
        <f>1000*C32/'Population for calc death rates'!J33</f>
        <v>0.97197591700426023</v>
      </c>
      <c r="J32" s="92">
        <f>1000*D32/'Population for calc death rates'!K33</f>
        <v>2.7958124941753906</v>
      </c>
      <c r="K32" s="92">
        <f>1000*E32/'Population for calc death rates'!L33</f>
        <v>8.3760049047121505</v>
      </c>
      <c r="L32" s="92">
        <f>1000*F32/'Population for calc death rates'!M33</f>
        <v>0.53042992741485206</v>
      </c>
    </row>
    <row r="33" spans="1:13" s="101" customFormat="1" ht="12.75" customHeight="1" x14ac:dyDescent="0.2">
      <c r="A33" s="9" t="s">
        <v>205</v>
      </c>
      <c r="B33" s="123">
        <v>200</v>
      </c>
      <c r="C33" s="123">
        <v>280</v>
      </c>
      <c r="D33" s="123">
        <v>810</v>
      </c>
      <c r="E33" s="124">
        <v>1440</v>
      </c>
      <c r="F33" s="124">
        <v>2720</v>
      </c>
      <c r="G33" s="36"/>
      <c r="H33" s="122">
        <f>1000*B33/'Population for calc death rates'!I34</f>
        <v>4.5394212419493367E-2</v>
      </c>
      <c r="I33" s="122">
        <f>1000*C33/'Population for calc death rates'!J34</f>
        <v>0.50310577978700655</v>
      </c>
      <c r="J33" s="122">
        <f>1000*D33/'Population for calc death rates'!K34</f>
        <v>2.5056919421896655</v>
      </c>
      <c r="K33" s="122">
        <f>1000*E33/'Population for calc death rates'!L34</f>
        <v>12.096266117854594</v>
      </c>
      <c r="L33" s="122">
        <f>1000*F33/'Population for calc death rates'!M34</f>
        <v>0.50326567617074025</v>
      </c>
    </row>
    <row r="34" spans="1:13" s="103" customFormat="1" ht="12.75" customHeight="1" x14ac:dyDescent="0.2">
      <c r="A34" s="9" t="s">
        <v>256</v>
      </c>
      <c r="B34" s="123">
        <v>330</v>
      </c>
      <c r="C34" s="123">
        <v>610</v>
      </c>
      <c r="D34" s="8">
        <v>1370</v>
      </c>
      <c r="E34" s="124">
        <v>2500</v>
      </c>
      <c r="F34" s="124">
        <v>4810</v>
      </c>
      <c r="G34" s="36"/>
      <c r="H34" s="122">
        <f>1000*B34/'Population for calc death rates'!I35</f>
        <v>7.4792061072024074E-2</v>
      </c>
      <c r="I34" s="122">
        <f>1000*C34/'Population for calc death rates'!J35</f>
        <v>1.0804185647790632</v>
      </c>
      <c r="J34" s="122">
        <f>1000*D34/'Population for calc death rates'!K35</f>
        <v>4.2004568380064695</v>
      </c>
      <c r="K34" s="122">
        <f>1000*E34/'Population for calc death rates'!L35</f>
        <v>20.522755631444145</v>
      </c>
      <c r="L34" s="122">
        <f>1000*F34/'Population for calc death rates'!M35</f>
        <v>0.88666863294499332</v>
      </c>
    </row>
    <row r="35" spans="1:13" s="103" customFormat="1" ht="12.75" customHeight="1" x14ac:dyDescent="0.2">
      <c r="A35" s="9" t="s">
        <v>257</v>
      </c>
      <c r="B35" s="123">
        <v>290</v>
      </c>
      <c r="C35" s="123">
        <v>300</v>
      </c>
      <c r="D35" s="8">
        <v>570</v>
      </c>
      <c r="E35" s="124">
        <v>900</v>
      </c>
      <c r="F35" s="124">
        <v>2060</v>
      </c>
      <c r="G35" s="36"/>
      <c r="H35" s="122">
        <f>1000*B35/'Population for calc death rates'!I36</f>
        <v>6.573003631471179E-2</v>
      </c>
      <c r="I35" s="122">
        <f>1000*C35/'Population for calc death rates'!J36</f>
        <v>0.52504646661229515</v>
      </c>
      <c r="J35" s="122">
        <f>1000*D35/'Population for calc death rates'!K36</f>
        <v>1.7201834862385321</v>
      </c>
      <c r="K35" s="122">
        <f>1000*E35/'Population for calc death rates'!L36</f>
        <v>7.2947736999092205</v>
      </c>
      <c r="L35" s="122">
        <f>1000*F35/'Population for calc death rates'!M36</f>
        <v>0.37880877512366451</v>
      </c>
    </row>
    <row r="36" spans="1:13" x14ac:dyDescent="0.2">
      <c r="A36" s="61"/>
      <c r="B36" s="24"/>
      <c r="C36" s="24"/>
      <c r="D36" s="12"/>
      <c r="E36" s="12"/>
      <c r="F36" s="62"/>
      <c r="G36" s="62"/>
      <c r="H36" s="62"/>
      <c r="I36" s="62"/>
      <c r="J36" s="62"/>
      <c r="K36" s="62"/>
      <c r="L36" s="62"/>
      <c r="M36" s="63"/>
    </row>
    <row r="37" spans="1:13" ht="11.25" customHeight="1" x14ac:dyDescent="0.2">
      <c r="A37" s="18"/>
    </row>
    <row r="38" spans="1:13" s="56" customFormat="1" ht="11.25" customHeight="1" x14ac:dyDescent="0.2">
      <c r="A38" s="10" t="s">
        <v>24</v>
      </c>
    </row>
    <row r="39" spans="1:13" s="67" customFormat="1" ht="11.25" customHeight="1" x14ac:dyDescent="0.2">
      <c r="A39" s="207" t="s">
        <v>189</v>
      </c>
      <c r="B39" s="207"/>
      <c r="C39" s="207"/>
      <c r="D39" s="207"/>
      <c r="E39" s="207"/>
      <c r="F39" s="207"/>
      <c r="G39" s="207"/>
      <c r="H39" s="207"/>
      <c r="I39" s="207"/>
      <c r="J39" s="207"/>
      <c r="K39" s="207"/>
      <c r="L39" s="207"/>
    </row>
    <row r="40" spans="1:13" s="67" customFormat="1" ht="11.25" customHeight="1" x14ac:dyDescent="0.2">
      <c r="A40" s="207"/>
      <c r="B40" s="207"/>
      <c r="C40" s="207"/>
      <c r="D40" s="207"/>
      <c r="E40" s="207"/>
      <c r="F40" s="207"/>
      <c r="G40" s="207"/>
      <c r="H40" s="207"/>
      <c r="I40" s="207"/>
      <c r="J40" s="207"/>
      <c r="K40" s="207"/>
      <c r="L40" s="207"/>
    </row>
    <row r="41" spans="1:13" s="67" customFormat="1" ht="11.25" customHeight="1" x14ac:dyDescent="0.2">
      <c r="A41" s="206" t="s">
        <v>25</v>
      </c>
      <c r="B41" s="206"/>
      <c r="C41" s="206"/>
      <c r="D41" s="206"/>
      <c r="E41" s="206"/>
      <c r="F41" s="206"/>
      <c r="G41" s="206"/>
      <c r="H41" s="206"/>
      <c r="I41" s="206"/>
      <c r="J41" s="206"/>
      <c r="K41" s="206"/>
      <c r="L41" s="206"/>
    </row>
    <row r="42" spans="1:13" s="67" customFormat="1" ht="11.25" customHeight="1" x14ac:dyDescent="0.2">
      <c r="A42" s="206"/>
      <c r="B42" s="206"/>
      <c r="C42" s="206"/>
      <c r="D42" s="206"/>
      <c r="E42" s="206"/>
      <c r="F42" s="206"/>
      <c r="G42" s="206"/>
      <c r="H42" s="206"/>
      <c r="I42" s="206"/>
      <c r="J42" s="206"/>
      <c r="K42" s="206"/>
      <c r="L42" s="206"/>
    </row>
    <row r="43" spans="1:13" s="67" customFormat="1" ht="11.25" customHeight="1" x14ac:dyDescent="0.2">
      <c r="A43" s="206" t="s">
        <v>194</v>
      </c>
      <c r="B43" s="206"/>
      <c r="C43" s="206"/>
      <c r="D43" s="206"/>
      <c r="E43" s="206"/>
      <c r="F43" s="206"/>
      <c r="G43" s="206"/>
      <c r="H43" s="206"/>
      <c r="I43" s="206"/>
      <c r="J43" s="206"/>
      <c r="K43" s="206"/>
      <c r="L43" s="206"/>
      <c r="M43" s="206"/>
    </row>
    <row r="44" spans="1:13" s="67" customFormat="1" ht="11.25" customHeight="1" x14ac:dyDescent="0.2">
      <c r="A44" s="206"/>
      <c r="B44" s="206"/>
      <c r="C44" s="206"/>
      <c r="D44" s="206"/>
      <c r="E44" s="206"/>
      <c r="F44" s="206"/>
      <c r="G44" s="206"/>
      <c r="H44" s="206"/>
      <c r="I44" s="206"/>
      <c r="J44" s="206"/>
      <c r="K44" s="206"/>
      <c r="L44" s="206"/>
      <c r="M44" s="206"/>
    </row>
    <row r="45" spans="1:13" s="67" customFormat="1" ht="11.25" customHeight="1" x14ac:dyDescent="0.2">
      <c r="A45" s="206"/>
      <c r="B45" s="206"/>
      <c r="C45" s="206"/>
      <c r="D45" s="206"/>
      <c r="E45" s="206"/>
      <c r="F45" s="206"/>
      <c r="G45" s="206"/>
      <c r="H45" s="206"/>
      <c r="I45" s="206"/>
      <c r="J45" s="206"/>
      <c r="K45" s="206"/>
      <c r="L45" s="206"/>
      <c r="M45" s="206"/>
    </row>
    <row r="46" spans="1:13" s="67" customFormat="1" ht="11.25" customHeight="1" x14ac:dyDescent="0.2">
      <c r="A46" s="206"/>
      <c r="B46" s="206"/>
      <c r="C46" s="206"/>
      <c r="D46" s="206"/>
      <c r="E46" s="206"/>
      <c r="F46" s="206"/>
      <c r="G46" s="206"/>
      <c r="H46" s="206"/>
      <c r="I46" s="206"/>
      <c r="J46" s="206"/>
      <c r="K46" s="206"/>
      <c r="L46" s="206"/>
      <c r="M46" s="206"/>
    </row>
    <row r="47" spans="1:13" s="67" customFormat="1" ht="11.25" customHeight="1" x14ac:dyDescent="0.2">
      <c r="A47" s="206"/>
      <c r="B47" s="206"/>
      <c r="C47" s="206"/>
      <c r="D47" s="206"/>
      <c r="E47" s="206"/>
      <c r="F47" s="206"/>
      <c r="G47" s="206"/>
      <c r="H47" s="206"/>
      <c r="I47" s="206"/>
      <c r="J47" s="206"/>
      <c r="K47" s="206"/>
      <c r="L47" s="206"/>
      <c r="M47" s="206"/>
    </row>
    <row r="48" spans="1:13" s="67" customFormat="1" ht="11.25" customHeight="1" x14ac:dyDescent="0.2">
      <c r="A48" s="202"/>
      <c r="B48" s="202"/>
      <c r="C48" s="202"/>
      <c r="D48" s="202"/>
      <c r="E48" s="202"/>
      <c r="F48" s="202"/>
      <c r="G48" s="68"/>
    </row>
    <row r="49" spans="1:2" s="56" customFormat="1" ht="11.25" customHeight="1" x14ac:dyDescent="0.2">
      <c r="A49" s="201" t="s">
        <v>258</v>
      </c>
      <c r="B49" s="201"/>
    </row>
    <row r="50" spans="1:2" ht="12" customHeight="1" x14ac:dyDescent="0.2"/>
  </sheetData>
  <mergeCells count="11">
    <mergeCell ref="N1:O1"/>
    <mergeCell ref="A49:B49"/>
    <mergeCell ref="A48:F48"/>
    <mergeCell ref="B3:F3"/>
    <mergeCell ref="H4:L4"/>
    <mergeCell ref="B4:F4"/>
    <mergeCell ref="H3:L3"/>
    <mergeCell ref="A43:M47"/>
    <mergeCell ref="A39:L40"/>
    <mergeCell ref="A41:L42"/>
    <mergeCell ref="A1:L1"/>
  </mergeCells>
  <phoneticPr fontId="4" type="noConversion"/>
  <hyperlinks>
    <hyperlink ref="N1" location="Contents!A1" display="back to contents"/>
  </hyperlinks>
  <pageMargins left="0.74803149606299213" right="0.74803149606299213" top="0.98425196850393704" bottom="0.98425196850393704" header="0.51181102362204722" footer="0.51181102362204722"/>
  <pageSetup paperSize="9" scale="8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112"/>
  <sheetViews>
    <sheetView showGridLines="0" zoomScaleNormal="100" workbookViewId="0">
      <selection sqref="A1:I2"/>
    </sheetView>
  </sheetViews>
  <sheetFormatPr defaultRowHeight="12.75" x14ac:dyDescent="0.2"/>
  <cols>
    <col min="1" max="1" width="13" style="2" customWidth="1"/>
    <col min="2" max="2" width="10.28515625" style="5" customWidth="1"/>
    <col min="3" max="3" width="12" style="2" customWidth="1"/>
    <col min="4" max="4" width="7.5703125" style="2" customWidth="1"/>
    <col min="5" max="5" width="12.85546875" style="2" customWidth="1"/>
    <col min="6" max="6" width="5.85546875" style="2" customWidth="1"/>
    <col min="7" max="7" width="10.7109375" style="2" customWidth="1"/>
    <col min="8" max="8" width="10.7109375" style="103" customWidth="1"/>
    <col min="9" max="9" width="12" style="2" customWidth="1"/>
    <col min="10" max="10" width="2.7109375" style="2" customWidth="1"/>
    <col min="11" max="16384" width="9.140625" style="2"/>
  </cols>
  <sheetData>
    <row r="1" spans="1:13" s="1" customFormat="1" ht="18" customHeight="1" x14ac:dyDescent="0.2">
      <c r="A1" s="226" t="s">
        <v>260</v>
      </c>
      <c r="B1" s="226"/>
      <c r="C1" s="226"/>
      <c r="D1" s="226"/>
      <c r="E1" s="226"/>
      <c r="F1" s="226"/>
      <c r="G1" s="226"/>
      <c r="H1" s="226"/>
      <c r="I1" s="226"/>
      <c r="K1" s="200" t="s">
        <v>313</v>
      </c>
      <c r="L1" s="200"/>
      <c r="M1" s="192"/>
    </row>
    <row r="2" spans="1:13" s="1" customFormat="1" ht="18" customHeight="1" x14ac:dyDescent="0.2">
      <c r="A2" s="226"/>
      <c r="B2" s="226"/>
      <c r="C2" s="226"/>
      <c r="D2" s="226"/>
      <c r="E2" s="226"/>
      <c r="F2" s="226"/>
      <c r="G2" s="226"/>
      <c r="H2" s="226"/>
      <c r="I2" s="226"/>
      <c r="L2" s="113"/>
      <c r="M2" s="113"/>
    </row>
    <row r="3" spans="1:13" ht="12.75" customHeight="1" x14ac:dyDescent="0.2">
      <c r="A3" s="24"/>
      <c r="B3" s="12"/>
      <c r="C3" s="24"/>
      <c r="D3" s="24"/>
      <c r="E3" s="24"/>
      <c r="F3" s="24"/>
      <c r="G3" s="24"/>
      <c r="H3" s="24"/>
      <c r="I3" s="24"/>
    </row>
    <row r="4" spans="1:13" s="18" customFormat="1" ht="17.25" customHeight="1" x14ac:dyDescent="0.2">
      <c r="A4" s="20"/>
      <c r="B4" s="211" t="s">
        <v>129</v>
      </c>
      <c r="C4" s="212"/>
      <c r="D4" s="72"/>
      <c r="E4" s="72"/>
      <c r="F4" s="72"/>
      <c r="G4" s="214" t="s">
        <v>143</v>
      </c>
      <c r="H4" s="214"/>
      <c r="I4" s="214"/>
    </row>
    <row r="5" spans="1:13" s="18" customFormat="1" x14ac:dyDescent="0.2">
      <c r="A5" s="20"/>
      <c r="B5" s="213"/>
      <c r="C5" s="213"/>
      <c r="D5" s="73"/>
      <c r="E5" s="73"/>
      <c r="F5" s="73"/>
      <c r="G5" s="215"/>
      <c r="H5" s="215"/>
      <c r="I5" s="215"/>
    </row>
    <row r="6" spans="1:13" s="18" customFormat="1" ht="14.25" customHeight="1" x14ac:dyDescent="0.2">
      <c r="A6" s="20"/>
      <c r="B6" s="217" t="s">
        <v>72</v>
      </c>
      <c r="C6" s="217" t="s">
        <v>71</v>
      </c>
      <c r="D6" s="73"/>
      <c r="E6" s="219" t="s">
        <v>138</v>
      </c>
      <c r="F6" s="73"/>
      <c r="G6" s="220" t="s">
        <v>312</v>
      </c>
      <c r="H6" s="223" t="s">
        <v>216</v>
      </c>
      <c r="I6" s="223" t="s">
        <v>217</v>
      </c>
    </row>
    <row r="7" spans="1:13" s="18" customFormat="1" x14ac:dyDescent="0.2">
      <c r="A7" s="20"/>
      <c r="B7" s="211"/>
      <c r="C7" s="211"/>
      <c r="D7" s="73"/>
      <c r="E7" s="219"/>
      <c r="F7" s="73"/>
      <c r="G7" s="221"/>
      <c r="H7" s="224"/>
      <c r="I7" s="224"/>
    </row>
    <row r="8" spans="1:13" s="18" customFormat="1" x14ac:dyDescent="0.2">
      <c r="A8" s="20"/>
      <c r="B8" s="211"/>
      <c r="C8" s="211"/>
      <c r="D8" s="73"/>
      <c r="E8" s="219"/>
      <c r="F8" s="73"/>
      <c r="G8" s="221"/>
      <c r="H8" s="224"/>
      <c r="I8" s="224"/>
    </row>
    <row r="9" spans="1:13" s="18" customFormat="1" x14ac:dyDescent="0.2">
      <c r="A9" s="69" t="s">
        <v>73</v>
      </c>
      <c r="B9" s="218"/>
      <c r="C9" s="218"/>
      <c r="D9" s="74"/>
      <c r="E9" s="215"/>
      <c r="F9" s="74"/>
      <c r="G9" s="222"/>
      <c r="H9" s="225"/>
      <c r="I9" s="225"/>
    </row>
    <row r="10" spans="1:13" s="18" customFormat="1" ht="12.75" customHeight="1" x14ac:dyDescent="0.2">
      <c r="A10" s="22"/>
      <c r="B10" s="57"/>
      <c r="C10" s="57"/>
      <c r="D10" s="20"/>
      <c r="E10" s="21"/>
      <c r="F10" s="20"/>
      <c r="G10" s="19"/>
      <c r="H10" s="19"/>
      <c r="I10" s="19"/>
    </row>
    <row r="11" spans="1:13" x14ac:dyDescent="0.2">
      <c r="A11" s="2" t="s">
        <v>70</v>
      </c>
      <c r="B11" s="15">
        <v>5240</v>
      </c>
      <c r="E11" s="14">
        <v>1.89</v>
      </c>
    </row>
    <row r="12" spans="1:13" x14ac:dyDescent="0.2">
      <c r="A12" s="2" t="s">
        <v>69</v>
      </c>
      <c r="B12" s="15">
        <v>5890</v>
      </c>
      <c r="E12" s="14">
        <v>2.94</v>
      </c>
    </row>
    <row r="13" spans="1:13" x14ac:dyDescent="0.2">
      <c r="A13" s="2" t="s">
        <v>68</v>
      </c>
      <c r="B13" s="15">
        <v>4770</v>
      </c>
      <c r="C13" s="15">
        <f t="shared" ref="C13:C44" si="0">AVERAGE(B11:B15)</f>
        <v>5634</v>
      </c>
      <c r="E13" s="14">
        <v>2.7</v>
      </c>
    </row>
    <row r="14" spans="1:13" x14ac:dyDescent="0.2">
      <c r="A14" s="2" t="s">
        <v>67</v>
      </c>
      <c r="B14" s="15">
        <v>5820</v>
      </c>
      <c r="C14" s="15">
        <f t="shared" si="0"/>
        <v>5140</v>
      </c>
      <c r="E14" s="14">
        <v>1.41</v>
      </c>
    </row>
    <row r="15" spans="1:13" x14ac:dyDescent="0.2">
      <c r="A15" s="2" t="s">
        <v>66</v>
      </c>
      <c r="B15" s="15">
        <v>6450</v>
      </c>
      <c r="C15" s="15">
        <f t="shared" si="0"/>
        <v>4854</v>
      </c>
      <c r="E15" s="14">
        <v>1.52</v>
      </c>
    </row>
    <row r="16" spans="1:13" x14ac:dyDescent="0.2">
      <c r="A16" s="2" t="s">
        <v>65</v>
      </c>
      <c r="B16" s="15">
        <v>2770</v>
      </c>
      <c r="C16" s="15">
        <f t="shared" si="0"/>
        <v>5734</v>
      </c>
      <c r="E16" s="14">
        <v>3.47</v>
      </c>
    </row>
    <row r="17" spans="1:9" x14ac:dyDescent="0.2">
      <c r="A17" s="2" t="s">
        <v>64</v>
      </c>
      <c r="B17" s="15">
        <v>4460</v>
      </c>
      <c r="C17" s="15">
        <f t="shared" si="0"/>
        <v>5388</v>
      </c>
      <c r="E17" s="14">
        <v>2.06</v>
      </c>
    </row>
    <row r="18" spans="1:9" x14ac:dyDescent="0.2">
      <c r="A18" s="2" t="s">
        <v>63</v>
      </c>
      <c r="B18" s="15">
        <v>9170</v>
      </c>
      <c r="C18" s="15">
        <f t="shared" si="0"/>
        <v>5166</v>
      </c>
      <c r="E18" s="14">
        <v>1.66</v>
      </c>
    </row>
    <row r="19" spans="1:9" x14ac:dyDescent="0.2">
      <c r="A19" s="2" t="s">
        <v>62</v>
      </c>
      <c r="B19" s="15">
        <v>4090</v>
      </c>
      <c r="C19" s="15">
        <f t="shared" si="0"/>
        <v>5630</v>
      </c>
      <c r="E19" s="14">
        <v>2.12</v>
      </c>
    </row>
    <row r="20" spans="1:9" x14ac:dyDescent="0.2">
      <c r="A20" s="2" t="s">
        <v>61</v>
      </c>
      <c r="B20" s="15">
        <v>5340</v>
      </c>
      <c r="C20" s="15">
        <f t="shared" si="0"/>
        <v>6160</v>
      </c>
      <c r="E20" s="14">
        <v>2.56</v>
      </c>
    </row>
    <row r="21" spans="1:9" x14ac:dyDescent="0.2">
      <c r="A21" s="2" t="s">
        <v>60</v>
      </c>
      <c r="B21" s="15">
        <v>5090</v>
      </c>
      <c r="C21" s="15">
        <f t="shared" si="0"/>
        <v>5068</v>
      </c>
      <c r="E21" s="14">
        <v>2.13</v>
      </c>
    </row>
    <row r="22" spans="1:9" x14ac:dyDescent="0.2">
      <c r="A22" s="2" t="s">
        <v>59</v>
      </c>
      <c r="B22" s="15">
        <v>7110</v>
      </c>
      <c r="C22" s="15">
        <f t="shared" si="0"/>
        <v>5092</v>
      </c>
      <c r="E22" s="14">
        <v>0.16</v>
      </c>
    </row>
    <row r="23" spans="1:9" x14ac:dyDescent="0.2">
      <c r="A23" s="2" t="s">
        <v>58</v>
      </c>
      <c r="B23" s="15">
        <v>3710</v>
      </c>
      <c r="C23" s="15">
        <f t="shared" si="0"/>
        <v>5294</v>
      </c>
      <c r="E23" s="14">
        <v>3.09</v>
      </c>
    </row>
    <row r="24" spans="1:9" x14ac:dyDescent="0.2">
      <c r="A24" s="2" t="s">
        <v>57</v>
      </c>
      <c r="B24" s="15">
        <v>4210</v>
      </c>
      <c r="C24" s="15">
        <f t="shared" si="0"/>
        <v>4680</v>
      </c>
      <c r="E24" s="14">
        <v>1.87</v>
      </c>
    </row>
    <row r="25" spans="1:9" x14ac:dyDescent="0.2">
      <c r="A25" s="2" t="s">
        <v>56</v>
      </c>
      <c r="B25" s="15">
        <v>6350</v>
      </c>
      <c r="C25" s="15">
        <f t="shared" si="0"/>
        <v>4378</v>
      </c>
      <c r="E25" s="14">
        <v>1.6</v>
      </c>
    </row>
    <row r="26" spans="1:9" x14ac:dyDescent="0.2">
      <c r="A26" s="2" t="s">
        <v>55</v>
      </c>
      <c r="B26" s="15">
        <v>2020</v>
      </c>
      <c r="C26" s="15">
        <f t="shared" si="0"/>
        <v>4596</v>
      </c>
      <c r="E26" s="14">
        <v>3</v>
      </c>
    </row>
    <row r="27" spans="1:9" x14ac:dyDescent="0.2">
      <c r="A27" s="2" t="s">
        <v>54</v>
      </c>
      <c r="B27" s="15">
        <v>5600</v>
      </c>
      <c r="C27" s="15">
        <f t="shared" si="0"/>
        <v>5162</v>
      </c>
      <c r="E27" s="14">
        <v>1.91</v>
      </c>
    </row>
    <row r="28" spans="1:9" x14ac:dyDescent="0.2">
      <c r="A28" s="2" t="s">
        <v>53</v>
      </c>
      <c r="B28" s="15">
        <v>4800</v>
      </c>
      <c r="C28" s="15">
        <f t="shared" si="0"/>
        <v>4434</v>
      </c>
      <c r="E28" s="14">
        <v>1.55</v>
      </c>
    </row>
    <row r="29" spans="1:9" x14ac:dyDescent="0.2">
      <c r="A29" s="2" t="s">
        <v>52</v>
      </c>
      <c r="B29" s="15">
        <v>7040</v>
      </c>
      <c r="C29" s="15">
        <f t="shared" si="0"/>
        <v>5024</v>
      </c>
      <c r="E29" s="14">
        <v>1.52</v>
      </c>
    </row>
    <row r="30" spans="1:9" x14ac:dyDescent="0.2">
      <c r="A30" s="2" t="s">
        <v>51</v>
      </c>
      <c r="B30" s="15">
        <v>2710</v>
      </c>
      <c r="C30" s="15">
        <f t="shared" si="0"/>
        <v>4720</v>
      </c>
      <c r="E30" s="14">
        <v>3.41</v>
      </c>
    </row>
    <row r="31" spans="1:9" x14ac:dyDescent="0.2">
      <c r="A31" s="2" t="s">
        <v>50</v>
      </c>
      <c r="B31" s="15">
        <v>4970</v>
      </c>
      <c r="C31" s="15">
        <f t="shared" si="0"/>
        <v>4322</v>
      </c>
      <c r="E31" s="14">
        <v>3.56</v>
      </c>
      <c r="G31" s="13">
        <v>3411.6279069767443</v>
      </c>
      <c r="H31" s="13"/>
      <c r="I31" s="54"/>
    </row>
    <row r="32" spans="1:9" x14ac:dyDescent="0.2">
      <c r="A32" s="2" t="s">
        <v>49</v>
      </c>
      <c r="B32" s="15">
        <v>4080</v>
      </c>
      <c r="C32" s="15">
        <f t="shared" si="0"/>
        <v>3606</v>
      </c>
      <c r="E32" s="14">
        <v>3.23</v>
      </c>
      <c r="G32" s="13">
        <v>1286.046511627907</v>
      </c>
      <c r="H32" s="13"/>
      <c r="I32" s="54"/>
    </row>
    <row r="33" spans="1:9" x14ac:dyDescent="0.2">
      <c r="A33" s="2" t="s">
        <v>48</v>
      </c>
      <c r="B33" s="15">
        <v>2810</v>
      </c>
      <c r="C33" s="15">
        <f t="shared" si="0"/>
        <v>4352</v>
      </c>
      <c r="E33" s="14">
        <v>3.5</v>
      </c>
      <c r="G33" s="13">
        <v>2081.3953488372094</v>
      </c>
      <c r="H33" s="13"/>
      <c r="I33" s="54"/>
    </row>
    <row r="34" spans="1:9" x14ac:dyDescent="0.2">
      <c r="A34" s="2" t="s">
        <v>47</v>
      </c>
      <c r="B34" s="15">
        <v>3460</v>
      </c>
      <c r="C34" s="15">
        <f t="shared" si="0"/>
        <v>4064</v>
      </c>
      <c r="E34" s="14">
        <v>3.88</v>
      </c>
      <c r="G34" s="13">
        <v>1144.1860465116279</v>
      </c>
      <c r="H34" s="13"/>
      <c r="I34" s="54"/>
    </row>
    <row r="35" spans="1:9" x14ac:dyDescent="0.2">
      <c r="A35" s="2" t="s">
        <v>46</v>
      </c>
      <c r="B35" s="15">
        <v>6440</v>
      </c>
      <c r="C35" s="15">
        <f t="shared" si="0"/>
        <v>4218</v>
      </c>
      <c r="E35" s="14">
        <v>3.72</v>
      </c>
      <c r="G35" s="13">
        <v>2951.1627906976746</v>
      </c>
      <c r="H35" s="13"/>
      <c r="I35" s="54"/>
    </row>
    <row r="36" spans="1:9" x14ac:dyDescent="0.2">
      <c r="A36" s="2" t="s">
        <v>45</v>
      </c>
      <c r="B36" s="15">
        <v>3530</v>
      </c>
      <c r="C36" s="15">
        <f t="shared" si="0"/>
        <v>4494</v>
      </c>
      <c r="E36" s="14">
        <v>1.02</v>
      </c>
      <c r="G36" s="13">
        <v>655.81395348837214</v>
      </c>
      <c r="H36" s="13"/>
      <c r="I36" s="54"/>
    </row>
    <row r="37" spans="1:9" x14ac:dyDescent="0.2">
      <c r="A37" s="2" t="s">
        <v>44</v>
      </c>
      <c r="B37" s="15">
        <v>4850</v>
      </c>
      <c r="C37" s="15">
        <f t="shared" si="0"/>
        <v>4336</v>
      </c>
      <c r="E37" s="14">
        <v>1.77</v>
      </c>
      <c r="G37" s="13">
        <v>2213.953488372093</v>
      </c>
      <c r="H37" s="13"/>
      <c r="I37" s="54"/>
    </row>
    <row r="38" spans="1:9" x14ac:dyDescent="0.2">
      <c r="A38" s="2" t="s">
        <v>43</v>
      </c>
      <c r="B38" s="15">
        <v>4190</v>
      </c>
      <c r="C38" s="15">
        <f t="shared" si="0"/>
        <v>3802</v>
      </c>
      <c r="E38" s="14">
        <v>0.45</v>
      </c>
      <c r="G38" s="13">
        <v>951.16279069767438</v>
      </c>
      <c r="H38" s="13"/>
      <c r="I38" s="54"/>
    </row>
    <row r="39" spans="1:9" x14ac:dyDescent="0.2">
      <c r="A39" s="2" t="s">
        <v>42</v>
      </c>
      <c r="B39" s="15">
        <v>2670</v>
      </c>
      <c r="C39" s="15">
        <f t="shared" si="0"/>
        <v>4356</v>
      </c>
      <c r="E39" s="14">
        <v>2.4700000000000002</v>
      </c>
      <c r="G39" s="13">
        <v>967.44186046511629</v>
      </c>
      <c r="H39" s="13"/>
      <c r="I39" s="54"/>
    </row>
    <row r="40" spans="1:9" x14ac:dyDescent="0.2">
      <c r="A40" s="2" t="s">
        <v>41</v>
      </c>
      <c r="B40" s="15">
        <v>3770</v>
      </c>
      <c r="C40" s="15">
        <f t="shared" si="0"/>
        <v>4300</v>
      </c>
      <c r="E40" s="14">
        <v>2.97</v>
      </c>
      <c r="G40" s="13">
        <v>800</v>
      </c>
      <c r="H40" s="13"/>
      <c r="I40" s="54"/>
    </row>
    <row r="41" spans="1:9" x14ac:dyDescent="0.2">
      <c r="A41" s="2" t="s">
        <v>40</v>
      </c>
      <c r="B41" s="15">
        <v>6300</v>
      </c>
      <c r="C41" s="15">
        <f t="shared" si="0"/>
        <v>4020</v>
      </c>
      <c r="E41" s="14">
        <v>1.36</v>
      </c>
      <c r="G41" s="13">
        <v>1541.8604651162791</v>
      </c>
      <c r="H41" s="13"/>
      <c r="I41" s="54"/>
    </row>
    <row r="42" spans="1:9" x14ac:dyDescent="0.2">
      <c r="A42" s="2" t="s">
        <v>39</v>
      </c>
      <c r="B42" s="15">
        <v>4570</v>
      </c>
      <c r="C42" s="15">
        <f t="shared" si="0"/>
        <v>4112</v>
      </c>
      <c r="E42" s="14">
        <v>2.4900000000000002</v>
      </c>
      <c r="G42" s="13">
        <v>1309.3023255813953</v>
      </c>
      <c r="H42" s="13"/>
      <c r="I42" s="54"/>
    </row>
    <row r="43" spans="1:9" x14ac:dyDescent="0.2">
      <c r="A43" s="2" t="s">
        <v>38</v>
      </c>
      <c r="B43" s="15">
        <v>2790</v>
      </c>
      <c r="C43" s="15">
        <f t="shared" si="0"/>
        <v>4300</v>
      </c>
      <c r="E43" s="14">
        <v>2.5299999999999998</v>
      </c>
      <c r="G43" s="13">
        <v>1697.6744186046512</v>
      </c>
      <c r="H43" s="13"/>
      <c r="I43" s="54"/>
    </row>
    <row r="44" spans="1:9" x14ac:dyDescent="0.2">
      <c r="A44" s="2" t="s">
        <v>37</v>
      </c>
      <c r="B44" s="15">
        <v>3130</v>
      </c>
      <c r="C44" s="15">
        <f t="shared" si="0"/>
        <v>3688</v>
      </c>
      <c r="E44" s="14">
        <v>2.12</v>
      </c>
      <c r="G44" s="13">
        <v>704.65116279069764</v>
      </c>
      <c r="H44" s="13"/>
      <c r="I44" s="54"/>
    </row>
    <row r="45" spans="1:9" x14ac:dyDescent="0.2">
      <c r="A45" s="2" t="s">
        <v>36</v>
      </c>
      <c r="B45" s="15">
        <v>4710</v>
      </c>
      <c r="C45" s="15">
        <f t="shared" ref="C45:C76" si="1">AVERAGE(B43:B47)</f>
        <v>3292</v>
      </c>
      <c r="E45" s="14">
        <v>1.28</v>
      </c>
      <c r="G45" s="13">
        <v>1106.9767441860465</v>
      </c>
      <c r="H45" s="13"/>
      <c r="I45" s="54"/>
    </row>
    <row r="46" spans="1:9" x14ac:dyDescent="0.2">
      <c r="A46" s="2" t="s">
        <v>35</v>
      </c>
      <c r="B46" s="15">
        <v>3240</v>
      </c>
      <c r="C46" s="15">
        <f t="shared" si="1"/>
        <v>3166</v>
      </c>
      <c r="E46" s="14">
        <v>2</v>
      </c>
      <c r="G46" s="13">
        <v>846.51162790697674</v>
      </c>
      <c r="H46" s="13"/>
      <c r="I46" s="54"/>
    </row>
    <row r="47" spans="1:9" x14ac:dyDescent="0.2">
      <c r="A47" s="2" t="s">
        <v>34</v>
      </c>
      <c r="B47" s="15">
        <v>2590</v>
      </c>
      <c r="C47" s="15">
        <f t="shared" si="1"/>
        <v>3632</v>
      </c>
      <c r="E47" s="14">
        <v>3.14</v>
      </c>
      <c r="G47" s="13">
        <v>337.2093023255814</v>
      </c>
      <c r="H47" s="13"/>
      <c r="I47" s="54"/>
    </row>
    <row r="48" spans="1:9" x14ac:dyDescent="0.2">
      <c r="A48" s="2" t="s">
        <v>33</v>
      </c>
      <c r="B48" s="15">
        <v>2160</v>
      </c>
      <c r="C48" s="15">
        <f t="shared" si="1"/>
        <v>3176</v>
      </c>
      <c r="E48" s="14">
        <v>5.12</v>
      </c>
      <c r="G48" s="13">
        <v>818.60465116279067</v>
      </c>
      <c r="H48" s="13"/>
      <c r="I48" s="54"/>
    </row>
    <row r="49" spans="1:9" x14ac:dyDescent="0.2">
      <c r="A49" s="2" t="s">
        <v>32</v>
      </c>
      <c r="B49" s="15">
        <v>5460</v>
      </c>
      <c r="C49" s="15">
        <f t="shared" si="1"/>
        <v>3106</v>
      </c>
      <c r="E49" s="14">
        <v>3.34</v>
      </c>
      <c r="G49" s="13">
        <v>2753.4883720930234</v>
      </c>
      <c r="H49" s="13"/>
      <c r="I49" s="54"/>
    </row>
    <row r="50" spans="1:9" x14ac:dyDescent="0.2">
      <c r="A50" s="2" t="s">
        <v>5</v>
      </c>
      <c r="B50" s="15">
        <v>2430</v>
      </c>
      <c r="C50" s="15">
        <f t="shared" si="1"/>
        <v>3136</v>
      </c>
      <c r="E50" s="14">
        <v>1.99</v>
      </c>
      <c r="G50" s="13">
        <v>318.60465116279067</v>
      </c>
      <c r="H50" s="13"/>
      <c r="I50" s="54"/>
    </row>
    <row r="51" spans="1:9" x14ac:dyDescent="0.2">
      <c r="A51" s="2" t="s">
        <v>6</v>
      </c>
      <c r="B51" s="15">
        <v>2890</v>
      </c>
      <c r="C51" s="15">
        <f t="shared" si="1"/>
        <v>3222</v>
      </c>
      <c r="E51" s="14">
        <v>3.94</v>
      </c>
      <c r="G51" s="13">
        <v>927.90697674418607</v>
      </c>
      <c r="H51" s="13"/>
      <c r="I51" s="54"/>
    </row>
    <row r="52" spans="1:9" x14ac:dyDescent="0.2">
      <c r="A52" s="2" t="s">
        <v>7</v>
      </c>
      <c r="B52" s="15">
        <v>2740</v>
      </c>
      <c r="C52" s="15">
        <f t="shared" si="1"/>
        <v>2592</v>
      </c>
      <c r="E52" s="14">
        <v>3.42</v>
      </c>
      <c r="G52" s="13">
        <v>979.06976744186045</v>
      </c>
      <c r="H52" s="13"/>
      <c r="I52" s="54"/>
    </row>
    <row r="53" spans="1:9" x14ac:dyDescent="0.2">
      <c r="A53" s="2" t="s">
        <v>8</v>
      </c>
      <c r="B53" s="15">
        <v>2590</v>
      </c>
      <c r="C53" s="15">
        <f t="shared" si="1"/>
        <v>2836</v>
      </c>
      <c r="E53" s="14">
        <v>1.77</v>
      </c>
      <c r="G53" s="13">
        <v>2053.4883720930234</v>
      </c>
      <c r="H53" s="13"/>
      <c r="I53" s="54"/>
    </row>
    <row r="54" spans="1:9" x14ac:dyDescent="0.2">
      <c r="A54" s="2" t="s">
        <v>9</v>
      </c>
      <c r="B54" s="15">
        <v>2310</v>
      </c>
      <c r="C54" s="15">
        <f t="shared" si="1"/>
        <v>2986</v>
      </c>
      <c r="E54" s="14">
        <v>2.89</v>
      </c>
      <c r="G54" s="13">
        <v>218.6046511627907</v>
      </c>
      <c r="H54" s="13"/>
      <c r="I54" s="54"/>
    </row>
    <row r="55" spans="1:9" x14ac:dyDescent="0.2">
      <c r="A55" s="2" t="s">
        <v>10</v>
      </c>
      <c r="B55" s="15">
        <v>3650</v>
      </c>
      <c r="C55" s="15">
        <f t="shared" si="1"/>
        <v>2960</v>
      </c>
      <c r="E55" s="14">
        <v>1.76</v>
      </c>
      <c r="G55" s="13">
        <v>906.97674418604652</v>
      </c>
      <c r="H55" s="13"/>
      <c r="I55" s="54"/>
    </row>
    <row r="56" spans="1:9" x14ac:dyDescent="0.2">
      <c r="A56" s="2" t="s">
        <v>11</v>
      </c>
      <c r="B56" s="15">
        <v>3640</v>
      </c>
      <c r="C56" s="15">
        <f t="shared" si="1"/>
        <v>3392</v>
      </c>
      <c r="E56" s="14">
        <v>2.48</v>
      </c>
      <c r="G56" s="13">
        <v>1762.7906976744187</v>
      </c>
      <c r="H56" s="13"/>
      <c r="I56" s="54"/>
    </row>
    <row r="57" spans="1:9" x14ac:dyDescent="0.2">
      <c r="A57" s="2" t="s">
        <v>12</v>
      </c>
      <c r="B57" s="15">
        <v>2610</v>
      </c>
      <c r="C57" s="15">
        <f t="shared" si="1"/>
        <v>3968</v>
      </c>
      <c r="E57" s="14">
        <v>4.51</v>
      </c>
      <c r="G57" s="13">
        <v>271.71372093023257</v>
      </c>
      <c r="H57" s="13"/>
      <c r="I57" s="54"/>
    </row>
    <row r="58" spans="1:9" x14ac:dyDescent="0.2">
      <c r="A58" s="2" t="s">
        <v>13</v>
      </c>
      <c r="B58" s="15">
        <v>4750</v>
      </c>
      <c r="C58" s="15">
        <f t="shared" si="1"/>
        <v>3682</v>
      </c>
      <c r="E58" s="14">
        <v>3.26</v>
      </c>
      <c r="G58" s="13">
        <v>717.84209302325576</v>
      </c>
      <c r="H58" s="13"/>
      <c r="I58" s="54"/>
    </row>
    <row r="59" spans="1:9" x14ac:dyDescent="0.2">
      <c r="A59" s="2" t="s">
        <v>31</v>
      </c>
      <c r="B59" s="15">
        <v>5190</v>
      </c>
      <c r="C59" s="15">
        <f t="shared" si="1"/>
        <v>3322</v>
      </c>
      <c r="E59" s="14">
        <v>3.03</v>
      </c>
      <c r="G59" s="13">
        <v>1972.5908557312382</v>
      </c>
      <c r="H59" s="13"/>
      <c r="I59" s="54"/>
    </row>
    <row r="60" spans="1:9" x14ac:dyDescent="0.2">
      <c r="A60" s="2" t="s">
        <v>15</v>
      </c>
      <c r="B60" s="15">
        <v>2220</v>
      </c>
      <c r="C60" s="15">
        <f t="shared" si="1"/>
        <v>3302</v>
      </c>
      <c r="E60" s="14">
        <v>2.16</v>
      </c>
      <c r="G60" s="17">
        <v>143.5706982761487</v>
      </c>
      <c r="H60" s="17"/>
      <c r="I60" s="54"/>
    </row>
    <row r="61" spans="1:9" x14ac:dyDescent="0.2">
      <c r="A61" s="2" t="s">
        <v>16</v>
      </c>
      <c r="B61" s="15">
        <v>1840</v>
      </c>
      <c r="C61" s="15">
        <f t="shared" si="1"/>
        <v>2920</v>
      </c>
      <c r="E61" s="14">
        <v>3.39</v>
      </c>
      <c r="G61" s="13">
        <v>95.348837209302332</v>
      </c>
      <c r="H61" s="13"/>
      <c r="I61" s="54"/>
    </row>
    <row r="62" spans="1:9" x14ac:dyDescent="0.2">
      <c r="A62" s="2" t="s">
        <v>17</v>
      </c>
      <c r="B62" s="15">
        <v>2510</v>
      </c>
      <c r="C62" s="15">
        <f t="shared" si="1"/>
        <v>2434</v>
      </c>
      <c r="E62" s="14">
        <v>2.96</v>
      </c>
      <c r="G62" s="13">
        <v>97.503719850967229</v>
      </c>
      <c r="H62" s="13"/>
      <c r="I62" s="54"/>
    </row>
    <row r="63" spans="1:9" x14ac:dyDescent="0.2">
      <c r="A63" s="2" t="s">
        <v>18</v>
      </c>
      <c r="B63" s="15">
        <v>2840</v>
      </c>
      <c r="C63" s="15">
        <f t="shared" si="1"/>
        <v>2346</v>
      </c>
      <c r="E63" s="14">
        <v>3.2</v>
      </c>
      <c r="G63" s="13">
        <v>320.93023255813955</v>
      </c>
      <c r="H63" s="13">
        <v>107</v>
      </c>
      <c r="I63" s="13">
        <v>66</v>
      </c>
    </row>
    <row r="64" spans="1:9" x14ac:dyDescent="0.2">
      <c r="A64" s="2" t="s">
        <v>19</v>
      </c>
      <c r="B64" s="15">
        <v>2760</v>
      </c>
      <c r="C64" s="15">
        <f t="shared" si="1"/>
        <v>2528</v>
      </c>
      <c r="E64" s="14">
        <v>3.94</v>
      </c>
      <c r="G64" s="13">
        <v>100</v>
      </c>
      <c r="H64" s="13">
        <v>100</v>
      </c>
      <c r="I64" s="13">
        <v>100</v>
      </c>
    </row>
    <row r="65" spans="1:9" x14ac:dyDescent="0.2">
      <c r="A65" s="2" t="s">
        <v>20</v>
      </c>
      <c r="B65" s="15">
        <v>1780</v>
      </c>
      <c r="C65" s="15">
        <f t="shared" si="1"/>
        <v>2462</v>
      </c>
      <c r="E65" s="14">
        <v>3.35</v>
      </c>
      <c r="G65" s="13">
        <v>76.744186046511629</v>
      </c>
      <c r="H65" s="13">
        <v>92</v>
      </c>
      <c r="I65" s="13">
        <v>86</v>
      </c>
    </row>
    <row r="66" spans="1:9" x14ac:dyDescent="0.2">
      <c r="A66" s="2" t="s">
        <v>21</v>
      </c>
      <c r="B66" s="15">
        <v>2750</v>
      </c>
      <c r="C66" s="15">
        <f t="shared" si="1"/>
        <v>2596</v>
      </c>
      <c r="E66" s="14">
        <v>4.34</v>
      </c>
      <c r="G66" s="13">
        <v>367.44186046511629</v>
      </c>
      <c r="H66" s="13">
        <v>221</v>
      </c>
      <c r="I66" s="13">
        <v>130</v>
      </c>
    </row>
    <row r="67" spans="1:9" x14ac:dyDescent="0.2">
      <c r="A67" s="2" t="s">
        <v>22</v>
      </c>
      <c r="B67" s="15">
        <v>2180</v>
      </c>
      <c r="C67" s="15">
        <f t="shared" si="1"/>
        <v>2596</v>
      </c>
      <c r="E67" s="14">
        <v>3.61</v>
      </c>
      <c r="G67" s="13">
        <v>116.27906976744185</v>
      </c>
      <c r="H67" s="13">
        <v>94</v>
      </c>
      <c r="I67" s="13">
        <v>72</v>
      </c>
    </row>
    <row r="68" spans="1:9" x14ac:dyDescent="0.2">
      <c r="A68" s="6" t="s">
        <v>23</v>
      </c>
      <c r="B68" s="15">
        <v>3510</v>
      </c>
      <c r="C68" s="15">
        <f t="shared" si="1"/>
        <v>2730</v>
      </c>
      <c r="E68" s="14">
        <v>2.6</v>
      </c>
      <c r="G68" s="54"/>
      <c r="H68" s="13">
        <v>230</v>
      </c>
      <c r="I68" s="13">
        <v>114</v>
      </c>
    </row>
    <row r="69" spans="1:9" x14ac:dyDescent="0.2">
      <c r="A69" s="6" t="s">
        <v>30</v>
      </c>
      <c r="B69" s="15">
        <v>2760</v>
      </c>
      <c r="C69" s="15">
        <f t="shared" si="1"/>
        <v>2464</v>
      </c>
      <c r="E69" s="14">
        <v>0.39</v>
      </c>
      <c r="G69" s="54"/>
      <c r="H69" s="13">
        <v>159</v>
      </c>
      <c r="I69" s="13">
        <v>50</v>
      </c>
    </row>
    <row r="70" spans="1:9" x14ac:dyDescent="0.2">
      <c r="A70" s="6" t="s">
        <v>26</v>
      </c>
      <c r="B70" s="16">
        <v>2450</v>
      </c>
      <c r="C70" s="15">
        <f t="shared" si="1"/>
        <v>2428</v>
      </c>
      <c r="E70" s="14">
        <v>1.28</v>
      </c>
      <c r="G70" s="54"/>
      <c r="H70" s="13">
        <v>184</v>
      </c>
      <c r="I70" s="13">
        <v>98</v>
      </c>
    </row>
    <row r="71" spans="1:9" x14ac:dyDescent="0.2">
      <c r="A71" s="6" t="s">
        <v>27</v>
      </c>
      <c r="B71" s="15">
        <v>1420</v>
      </c>
      <c r="C71" s="15">
        <f t="shared" si="1"/>
        <v>2046</v>
      </c>
      <c r="E71" s="14">
        <v>3.56</v>
      </c>
      <c r="G71" s="54"/>
      <c r="H71" s="13">
        <v>14</v>
      </c>
      <c r="I71" s="13">
        <v>21</v>
      </c>
    </row>
    <row r="72" spans="1:9" x14ac:dyDescent="0.2">
      <c r="A72" s="6" t="s">
        <v>28</v>
      </c>
      <c r="B72" s="15">
        <v>2000</v>
      </c>
      <c r="C72" s="15">
        <f t="shared" si="1"/>
        <v>2306</v>
      </c>
      <c r="E72" s="14">
        <v>2.4900000000000002</v>
      </c>
      <c r="G72" s="54"/>
      <c r="H72" s="13">
        <v>41</v>
      </c>
      <c r="I72" s="13">
        <v>51</v>
      </c>
    </row>
    <row r="73" spans="1:9" x14ac:dyDescent="0.2">
      <c r="A73" s="6" t="s">
        <v>128</v>
      </c>
      <c r="B73" s="15">
        <v>1600</v>
      </c>
      <c r="C73" s="15">
        <f t="shared" si="1"/>
        <v>2386</v>
      </c>
      <c r="E73" s="14">
        <v>4.1500000000000004</v>
      </c>
      <c r="G73" s="54"/>
      <c r="H73" s="13">
        <v>15</v>
      </c>
      <c r="I73" s="13">
        <v>20</v>
      </c>
    </row>
    <row r="74" spans="1:9" x14ac:dyDescent="0.2">
      <c r="A74" s="6" t="s">
        <v>162</v>
      </c>
      <c r="B74" s="16">
        <v>4060</v>
      </c>
      <c r="C74" s="15">
        <f t="shared" si="1"/>
        <v>2646</v>
      </c>
      <c r="E74" s="14">
        <v>2.87</v>
      </c>
      <c r="G74" s="54"/>
      <c r="H74" s="13">
        <v>32</v>
      </c>
      <c r="I74" s="13">
        <v>34</v>
      </c>
    </row>
    <row r="75" spans="1:9" x14ac:dyDescent="0.2">
      <c r="A75" s="6" t="s">
        <v>198</v>
      </c>
      <c r="B75" s="16">
        <v>2850</v>
      </c>
      <c r="C75" s="15">
        <f t="shared" si="1"/>
        <v>3208</v>
      </c>
      <c r="E75" s="14">
        <v>3.62</v>
      </c>
      <c r="G75" s="54"/>
      <c r="H75" s="13">
        <v>21</v>
      </c>
      <c r="I75" s="13">
        <v>29</v>
      </c>
    </row>
    <row r="76" spans="1:9" s="101" customFormat="1" x14ac:dyDescent="0.2">
      <c r="A76" s="6" t="s">
        <v>206</v>
      </c>
      <c r="B76" s="16">
        <v>2720</v>
      </c>
      <c r="C76" s="15">
        <f t="shared" si="1"/>
        <v>3300</v>
      </c>
      <c r="E76" s="14">
        <v>4.42</v>
      </c>
      <c r="G76" s="54"/>
      <c r="H76" s="13">
        <v>17</v>
      </c>
      <c r="I76" s="13">
        <v>25</v>
      </c>
    </row>
    <row r="77" spans="1:9" s="103" customFormat="1" x14ac:dyDescent="0.2">
      <c r="A77" s="6" t="s">
        <v>261</v>
      </c>
      <c r="B77" s="16">
        <v>4810</v>
      </c>
      <c r="C77" s="169"/>
      <c r="D77" s="36"/>
      <c r="E77" s="14">
        <v>2.2599999999999998</v>
      </c>
      <c r="F77" s="36"/>
      <c r="G77" s="170"/>
      <c r="H77" s="13">
        <v>70</v>
      </c>
      <c r="I77" s="13">
        <v>59</v>
      </c>
    </row>
    <row r="78" spans="1:9" s="103" customFormat="1" x14ac:dyDescent="0.2">
      <c r="A78" s="6" t="s">
        <v>262</v>
      </c>
      <c r="B78" s="16">
        <v>2060</v>
      </c>
      <c r="C78" s="169"/>
      <c r="D78" s="36"/>
      <c r="E78" s="14">
        <v>3.99</v>
      </c>
      <c r="F78" s="36"/>
      <c r="G78" s="170"/>
      <c r="H78" s="13">
        <v>23</v>
      </c>
      <c r="I78" s="13">
        <v>25</v>
      </c>
    </row>
    <row r="79" spans="1:9" ht="6" customHeight="1" x14ac:dyDescent="0.2">
      <c r="A79" s="24"/>
      <c r="B79" s="12"/>
      <c r="C79" s="24"/>
      <c r="D79" s="24"/>
      <c r="E79" s="24"/>
      <c r="F79" s="24"/>
      <c r="G79" s="24"/>
      <c r="H79" s="24"/>
      <c r="I79" s="24"/>
    </row>
    <row r="80" spans="1:9" ht="12.75" customHeight="1" x14ac:dyDescent="0.2"/>
    <row r="81" spans="1:9" s="56" customFormat="1" ht="11.25" customHeight="1" x14ac:dyDescent="0.2">
      <c r="A81" s="10" t="s">
        <v>24</v>
      </c>
      <c r="B81" s="11"/>
      <c r="H81" s="126"/>
    </row>
    <row r="82" spans="1:9" s="56" customFormat="1" ht="11.25" customHeight="1" x14ac:dyDescent="0.2">
      <c r="A82" s="209" t="s">
        <v>147</v>
      </c>
      <c r="B82" s="209"/>
      <c r="C82" s="209"/>
      <c r="D82" s="209"/>
      <c r="E82" s="209"/>
      <c r="F82" s="209"/>
      <c r="G82" s="209"/>
      <c r="H82" s="209"/>
      <c r="I82" s="209"/>
    </row>
    <row r="83" spans="1:9" s="75" customFormat="1" ht="11.25" customHeight="1" x14ac:dyDescent="0.2">
      <c r="A83" s="209"/>
      <c r="B83" s="209"/>
      <c r="C83" s="209"/>
      <c r="D83" s="209"/>
      <c r="E83" s="209"/>
      <c r="F83" s="209"/>
      <c r="G83" s="209"/>
      <c r="H83" s="209"/>
      <c r="I83" s="209"/>
    </row>
    <row r="84" spans="1:9" s="75" customFormat="1" ht="11.25" customHeight="1" x14ac:dyDescent="0.2">
      <c r="A84" s="209"/>
      <c r="B84" s="209"/>
      <c r="C84" s="209"/>
      <c r="D84" s="209"/>
      <c r="E84" s="209"/>
      <c r="F84" s="209"/>
      <c r="G84" s="209"/>
      <c r="H84" s="209"/>
      <c r="I84" s="209"/>
    </row>
    <row r="85" spans="1:9" s="56" customFormat="1" ht="11.25" customHeight="1" x14ac:dyDescent="0.2">
      <c r="A85" s="209" t="s">
        <v>311</v>
      </c>
      <c r="B85" s="209"/>
      <c r="C85" s="209"/>
      <c r="D85" s="209"/>
      <c r="E85" s="209"/>
      <c r="F85" s="209"/>
      <c r="G85" s="209"/>
      <c r="H85" s="209"/>
      <c r="I85" s="209"/>
    </row>
    <row r="86" spans="1:9" s="75" customFormat="1" ht="11.25" customHeight="1" x14ac:dyDescent="0.2">
      <c r="A86" s="209"/>
      <c r="B86" s="209"/>
      <c r="C86" s="209"/>
      <c r="D86" s="209"/>
      <c r="E86" s="209"/>
      <c r="F86" s="209"/>
      <c r="G86" s="209"/>
      <c r="H86" s="209"/>
      <c r="I86" s="209"/>
    </row>
    <row r="87" spans="1:9" s="75" customFormat="1" ht="11.25" x14ac:dyDescent="0.2">
      <c r="A87" s="209"/>
      <c r="B87" s="209"/>
      <c r="C87" s="209"/>
      <c r="D87" s="209"/>
      <c r="E87" s="209"/>
      <c r="F87" s="209"/>
      <c r="G87" s="209"/>
      <c r="H87" s="209"/>
      <c r="I87" s="209"/>
    </row>
    <row r="88" spans="1:9" s="175" customFormat="1" ht="11.25" x14ac:dyDescent="0.2">
      <c r="A88" s="209"/>
      <c r="B88" s="209"/>
      <c r="C88" s="209"/>
      <c r="D88" s="209"/>
      <c r="E88" s="209"/>
      <c r="F88" s="209"/>
      <c r="G88" s="209"/>
      <c r="H88" s="209"/>
      <c r="I88" s="209"/>
    </row>
    <row r="89" spans="1:9" s="56" customFormat="1" ht="11.25" customHeight="1" x14ac:dyDescent="0.2">
      <c r="A89" s="216" t="s">
        <v>149</v>
      </c>
      <c r="B89" s="216"/>
      <c r="C89" s="216"/>
      <c r="D89" s="216"/>
      <c r="E89" s="216"/>
      <c r="F89" s="216"/>
      <c r="G89" s="216"/>
      <c r="H89" s="216"/>
      <c r="I89" s="216"/>
    </row>
    <row r="90" spans="1:9" s="75" customFormat="1" ht="11.25" customHeight="1" x14ac:dyDescent="0.2">
      <c r="A90" s="216"/>
      <c r="B90" s="216"/>
      <c r="C90" s="216"/>
      <c r="D90" s="216"/>
      <c r="E90" s="216"/>
      <c r="F90" s="216"/>
      <c r="G90" s="216"/>
      <c r="H90" s="216"/>
      <c r="I90" s="216"/>
    </row>
    <row r="91" spans="1:9" s="129" customFormat="1" ht="11.25" customHeight="1" x14ac:dyDescent="0.2">
      <c r="A91" s="209" t="s">
        <v>220</v>
      </c>
      <c r="B91" s="209"/>
      <c r="C91" s="209"/>
      <c r="D91" s="209"/>
      <c r="E91" s="209"/>
      <c r="F91" s="209"/>
      <c r="G91" s="209"/>
      <c r="H91" s="209"/>
      <c r="I91" s="209"/>
    </row>
    <row r="92" spans="1:9" s="129" customFormat="1" ht="11.25" customHeight="1" x14ac:dyDescent="0.2">
      <c r="A92" s="209"/>
      <c r="B92" s="209"/>
      <c r="C92" s="209"/>
      <c r="D92" s="209"/>
      <c r="E92" s="209"/>
      <c r="F92" s="209"/>
      <c r="G92" s="209"/>
      <c r="H92" s="209"/>
      <c r="I92" s="209"/>
    </row>
    <row r="93" spans="1:9" s="129" customFormat="1" ht="11.25" customHeight="1" x14ac:dyDescent="0.2">
      <c r="A93" s="209"/>
      <c r="B93" s="209"/>
      <c r="C93" s="209"/>
      <c r="D93" s="209"/>
      <c r="E93" s="209"/>
      <c r="F93" s="209"/>
      <c r="G93" s="209"/>
      <c r="H93" s="209"/>
      <c r="I93" s="209"/>
    </row>
    <row r="94" spans="1:9" s="129" customFormat="1" ht="11.25" customHeight="1" x14ac:dyDescent="0.2">
      <c r="A94" s="209"/>
      <c r="B94" s="209"/>
      <c r="C94" s="209"/>
      <c r="D94" s="209"/>
      <c r="E94" s="209"/>
      <c r="F94" s="209"/>
      <c r="G94" s="209"/>
      <c r="H94" s="209"/>
      <c r="I94" s="209"/>
    </row>
    <row r="95" spans="1:9" s="56" customFormat="1" ht="11.25" customHeight="1" x14ac:dyDescent="0.2">
      <c r="A95" s="209" t="s">
        <v>218</v>
      </c>
      <c r="B95" s="209"/>
      <c r="C95" s="209"/>
      <c r="D95" s="209"/>
      <c r="E95" s="209"/>
      <c r="F95" s="209"/>
      <c r="G95" s="209"/>
      <c r="H95" s="209"/>
      <c r="I95" s="209"/>
    </row>
    <row r="96" spans="1:9" s="75" customFormat="1" ht="11.25" customHeight="1" x14ac:dyDescent="0.2">
      <c r="A96" s="209"/>
      <c r="B96" s="209"/>
      <c r="C96" s="209"/>
      <c r="D96" s="209"/>
      <c r="E96" s="209"/>
      <c r="F96" s="209"/>
      <c r="G96" s="209"/>
      <c r="H96" s="209"/>
      <c r="I96" s="209"/>
    </row>
    <row r="97" spans="1:9" s="75" customFormat="1" ht="11.25" customHeight="1" x14ac:dyDescent="0.2">
      <c r="A97" s="209"/>
      <c r="B97" s="209"/>
      <c r="C97" s="209"/>
      <c r="D97" s="209"/>
      <c r="E97" s="209"/>
      <c r="F97" s="209"/>
      <c r="G97" s="209"/>
      <c r="H97" s="209"/>
      <c r="I97" s="209"/>
    </row>
    <row r="98" spans="1:9" s="56" customFormat="1" ht="11.25" customHeight="1" x14ac:dyDescent="0.2">
      <c r="A98" s="209" t="s">
        <v>219</v>
      </c>
      <c r="B98" s="209"/>
      <c r="C98" s="209"/>
      <c r="D98" s="209"/>
      <c r="E98" s="209"/>
      <c r="F98" s="209"/>
      <c r="G98" s="209"/>
      <c r="H98" s="209"/>
      <c r="I98" s="209"/>
    </row>
    <row r="99" spans="1:9" s="75" customFormat="1" ht="11.25" customHeight="1" x14ac:dyDescent="0.2">
      <c r="A99" s="209"/>
      <c r="B99" s="209"/>
      <c r="C99" s="209"/>
      <c r="D99" s="209"/>
      <c r="E99" s="209"/>
      <c r="F99" s="209"/>
      <c r="G99" s="209"/>
      <c r="H99" s="209"/>
      <c r="I99" s="209"/>
    </row>
    <row r="100" spans="1:9" s="75" customFormat="1" ht="11.25" customHeight="1" x14ac:dyDescent="0.2">
      <c r="A100" s="209"/>
      <c r="B100" s="209"/>
      <c r="C100" s="209"/>
      <c r="D100" s="209"/>
      <c r="E100" s="209"/>
      <c r="F100" s="209"/>
      <c r="G100" s="209"/>
      <c r="H100" s="209"/>
      <c r="I100" s="209"/>
    </row>
    <row r="101" spans="1:9" s="75" customFormat="1" ht="11.25" customHeight="1" x14ac:dyDescent="0.2">
      <c r="A101" s="209"/>
      <c r="B101" s="209"/>
      <c r="C101" s="209"/>
      <c r="D101" s="209"/>
      <c r="E101" s="209"/>
      <c r="F101" s="209"/>
      <c r="G101" s="209"/>
      <c r="H101" s="209"/>
      <c r="I101" s="209"/>
    </row>
    <row r="102" spans="1:9" s="75" customFormat="1" ht="11.25" x14ac:dyDescent="0.2">
      <c r="A102" s="209"/>
      <c r="B102" s="209"/>
      <c r="C102" s="209"/>
      <c r="D102" s="209"/>
      <c r="E102" s="209"/>
      <c r="F102" s="209"/>
      <c r="G102" s="209"/>
      <c r="H102" s="209"/>
      <c r="I102" s="209"/>
    </row>
    <row r="103" spans="1:9" s="126" customFormat="1" ht="11.25" x14ac:dyDescent="0.2">
      <c r="A103" s="209" t="s">
        <v>310</v>
      </c>
      <c r="B103" s="209"/>
      <c r="C103" s="209"/>
      <c r="D103" s="209"/>
      <c r="E103" s="209"/>
      <c r="F103" s="209"/>
      <c r="G103" s="209"/>
      <c r="H103" s="209"/>
      <c r="I103" s="209"/>
    </row>
    <row r="104" spans="1:9" s="175" customFormat="1" ht="11.25" x14ac:dyDescent="0.2">
      <c r="A104" s="209"/>
      <c r="B104" s="209"/>
      <c r="C104" s="209"/>
      <c r="D104" s="209"/>
      <c r="E104" s="209"/>
      <c r="F104" s="209"/>
      <c r="G104" s="209"/>
      <c r="H104" s="209"/>
      <c r="I104" s="209"/>
    </row>
    <row r="105" spans="1:9" s="175" customFormat="1" ht="11.25" x14ac:dyDescent="0.2">
      <c r="A105" s="209"/>
      <c r="B105" s="209"/>
      <c r="C105" s="209"/>
      <c r="D105" s="209"/>
      <c r="E105" s="209"/>
      <c r="F105" s="209"/>
      <c r="G105" s="209"/>
      <c r="H105" s="209"/>
      <c r="I105" s="209"/>
    </row>
    <row r="106" spans="1:9" s="175" customFormat="1" ht="11.25" x14ac:dyDescent="0.2">
      <c r="A106" s="209"/>
      <c r="B106" s="209"/>
      <c r="C106" s="209"/>
      <c r="D106" s="209"/>
      <c r="E106" s="209"/>
      <c r="F106" s="209"/>
      <c r="G106" s="209"/>
      <c r="H106" s="209"/>
      <c r="I106" s="209"/>
    </row>
    <row r="107" spans="1:9" s="56" customFormat="1" ht="11.25" customHeight="1" x14ac:dyDescent="0.2">
      <c r="A107" s="209" t="s">
        <v>29</v>
      </c>
      <c r="B107" s="209"/>
      <c r="C107" s="209"/>
      <c r="D107" s="209"/>
      <c r="E107" s="209"/>
      <c r="F107" s="209"/>
      <c r="G107" s="209"/>
      <c r="H107" s="209"/>
      <c r="I107" s="209"/>
    </row>
    <row r="108" spans="1:9" s="75" customFormat="1" ht="11.25" customHeight="1" x14ac:dyDescent="0.2">
      <c r="A108" s="209"/>
      <c r="B108" s="209"/>
      <c r="C108" s="209"/>
      <c r="D108" s="209"/>
      <c r="E108" s="209"/>
      <c r="F108" s="209"/>
      <c r="G108" s="209"/>
      <c r="H108" s="209"/>
      <c r="I108" s="209"/>
    </row>
    <row r="109" spans="1:9" s="56" customFormat="1" ht="11.25" customHeight="1" x14ac:dyDescent="0.2">
      <c r="A109" s="56" t="s">
        <v>132</v>
      </c>
      <c r="B109" s="11"/>
      <c r="H109" s="126"/>
    </row>
    <row r="110" spans="1:9" s="56" customFormat="1" ht="11.25" customHeight="1" x14ac:dyDescent="0.2">
      <c r="A110" s="210" t="s">
        <v>251</v>
      </c>
      <c r="B110" s="210"/>
      <c r="H110" s="126"/>
    </row>
    <row r="111" spans="1:9" ht="12" customHeight="1" x14ac:dyDescent="0.2">
      <c r="A111" s="2" t="s">
        <v>132</v>
      </c>
      <c r="D111" s="65"/>
      <c r="E111" s="65"/>
    </row>
    <row r="112" spans="1:9" ht="8.25" customHeight="1" x14ac:dyDescent="0.2"/>
  </sheetData>
  <mergeCells count="19">
    <mergeCell ref="K1:L1"/>
    <mergeCell ref="G6:G9"/>
    <mergeCell ref="H6:H9"/>
    <mergeCell ref="I6:I9"/>
    <mergeCell ref="A85:I88"/>
    <mergeCell ref="A1:I2"/>
    <mergeCell ref="A103:I106"/>
    <mergeCell ref="A107:I108"/>
    <mergeCell ref="A110:B110"/>
    <mergeCell ref="B4:C5"/>
    <mergeCell ref="G4:I5"/>
    <mergeCell ref="A82:I84"/>
    <mergeCell ref="A89:I90"/>
    <mergeCell ref="A95:I97"/>
    <mergeCell ref="A98:I102"/>
    <mergeCell ref="A91:I94"/>
    <mergeCell ref="B6:B9"/>
    <mergeCell ref="C6:C9"/>
    <mergeCell ref="E6:E9"/>
  </mergeCells>
  <hyperlinks>
    <hyperlink ref="K1" location="Contents!A1" display="back to contents"/>
  </hyperlinks>
  <pageMargins left="0.55118110236220474" right="0.55118110236220474" top="0.98425196850393704" bottom="0.98425196850393704" header="0.55118110236220474" footer="0.55118110236220474"/>
  <pageSetup paperSize="9" scale="90" fitToHeight="2" orientation="portrait" r:id="rId1"/>
  <headerFooter alignWithMargins="0"/>
  <ignoredErrors>
    <ignoredError sqref="C13:C76"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T244"/>
  <sheetViews>
    <sheetView showGridLines="0" zoomScaleNormal="100" workbookViewId="0">
      <selection sqref="A1:M2"/>
    </sheetView>
  </sheetViews>
  <sheetFormatPr defaultRowHeight="11.25" customHeight="1" x14ac:dyDescent="0.2"/>
  <cols>
    <col min="1" max="1" width="11.7109375" style="149" customWidth="1"/>
    <col min="2" max="3" width="9.28515625" style="2" customWidth="1"/>
    <col min="4" max="4" width="9.28515625" style="31" customWidth="1"/>
    <col min="5" max="5" width="9.28515625" style="2" customWidth="1"/>
    <col min="6" max="6" width="9.28515625" style="31" customWidth="1"/>
    <col min="7" max="7" width="3.7109375" style="31" customWidth="1"/>
    <col min="8" max="12" width="9.28515625" style="35" customWidth="1"/>
    <col min="13" max="13" width="1.28515625" style="2" customWidth="1"/>
    <col min="14" max="14" width="6" style="2" customWidth="1"/>
    <col min="15" max="15" width="6.42578125" style="2" customWidth="1"/>
    <col min="16" max="16" width="7" style="2" customWidth="1"/>
    <col min="17" max="17" width="5.5703125" style="2" customWidth="1"/>
    <col min="18" max="19" width="5.42578125" style="2" customWidth="1"/>
    <col min="20" max="20" width="5" style="2" customWidth="1"/>
    <col min="21" max="16384" width="9.140625" style="2"/>
  </cols>
  <sheetData>
    <row r="1" spans="1:20" s="1" customFormat="1" ht="18" customHeight="1" x14ac:dyDescent="0.2">
      <c r="A1" s="229" t="s">
        <v>263</v>
      </c>
      <c r="B1" s="229"/>
      <c r="C1" s="229"/>
      <c r="D1" s="229"/>
      <c r="E1" s="229"/>
      <c r="F1" s="229"/>
      <c r="G1" s="229"/>
      <c r="H1" s="229"/>
      <c r="I1" s="229"/>
      <c r="J1" s="229"/>
      <c r="K1" s="229"/>
      <c r="L1" s="229"/>
      <c r="M1" s="229"/>
      <c r="O1" s="200" t="s">
        <v>313</v>
      </c>
      <c r="P1" s="200"/>
      <c r="Q1" s="200"/>
    </row>
    <row r="2" spans="1:20" s="1" customFormat="1" ht="18" customHeight="1" x14ac:dyDescent="0.2">
      <c r="A2" s="229"/>
      <c r="B2" s="229"/>
      <c r="C2" s="229"/>
      <c r="D2" s="229"/>
      <c r="E2" s="229"/>
      <c r="F2" s="229"/>
      <c r="G2" s="229"/>
      <c r="H2" s="229"/>
      <c r="I2" s="229"/>
      <c r="J2" s="229"/>
      <c r="K2" s="229"/>
      <c r="L2" s="229"/>
      <c r="M2" s="229"/>
      <c r="O2" s="112"/>
      <c r="P2" s="112"/>
    </row>
    <row r="3" spans="1:20" ht="15" customHeight="1" x14ac:dyDescent="0.2">
      <c r="A3" s="143"/>
    </row>
    <row r="4" spans="1:20" ht="11.25" customHeight="1" x14ac:dyDescent="0.2">
      <c r="A4" s="143" t="s">
        <v>90</v>
      </c>
    </row>
    <row r="5" spans="1:20" s="103" customFormat="1" ht="11.25" customHeight="1" x14ac:dyDescent="0.2">
      <c r="A5" s="179"/>
      <c r="B5" s="205" t="s">
        <v>144</v>
      </c>
      <c r="C5" s="205"/>
      <c r="D5" s="205"/>
      <c r="E5" s="205"/>
      <c r="F5" s="205"/>
      <c r="G5" s="31"/>
      <c r="H5" s="228" t="s">
        <v>145</v>
      </c>
      <c r="I5" s="228"/>
      <c r="J5" s="228"/>
      <c r="K5" s="228"/>
      <c r="L5" s="228"/>
    </row>
    <row r="6" spans="1:20" s="18" customFormat="1" ht="12.75" x14ac:dyDescent="0.2">
      <c r="A6" s="164"/>
      <c r="B6" s="205"/>
      <c r="C6" s="205"/>
      <c r="D6" s="205"/>
      <c r="E6" s="205"/>
      <c r="F6" s="205"/>
      <c r="G6" s="58"/>
      <c r="H6" s="228"/>
      <c r="I6" s="228"/>
      <c r="J6" s="228"/>
      <c r="K6" s="228"/>
      <c r="L6" s="228"/>
    </row>
    <row r="7" spans="1:20" s="34" customFormat="1" ht="11.25" customHeight="1" x14ac:dyDescent="0.2">
      <c r="A7" s="150"/>
      <c r="B7" s="34" t="s">
        <v>4</v>
      </c>
      <c r="C7" s="34" t="s">
        <v>0</v>
      </c>
      <c r="D7" s="34" t="s">
        <v>1</v>
      </c>
      <c r="E7" s="34" t="s">
        <v>2</v>
      </c>
      <c r="F7" s="34" t="s">
        <v>3</v>
      </c>
      <c r="H7" s="33" t="s">
        <v>4</v>
      </c>
      <c r="I7" s="33" t="s">
        <v>0</v>
      </c>
      <c r="J7" s="33" t="s">
        <v>1</v>
      </c>
      <c r="K7" s="33" t="s">
        <v>2</v>
      </c>
      <c r="L7" s="33" t="s">
        <v>3</v>
      </c>
      <c r="O7" s="2"/>
      <c r="P7" s="2"/>
      <c r="Q7" s="2"/>
      <c r="R7" s="2"/>
      <c r="S7" s="2"/>
      <c r="T7" s="2"/>
    </row>
    <row r="8" spans="1:20" ht="11.25" customHeight="1" x14ac:dyDescent="0.2">
      <c r="A8" s="152" t="s">
        <v>30</v>
      </c>
      <c r="B8" s="5">
        <v>2760</v>
      </c>
      <c r="C8" s="5">
        <v>460</v>
      </c>
      <c r="D8" s="5">
        <v>370</v>
      </c>
      <c r="E8" s="5">
        <v>890</v>
      </c>
      <c r="F8" s="5">
        <v>1040</v>
      </c>
      <c r="G8" s="37"/>
      <c r="H8" s="28">
        <v>16</v>
      </c>
      <c r="I8" s="28">
        <v>13</v>
      </c>
      <c r="J8" s="28">
        <v>11</v>
      </c>
      <c r="K8" s="28">
        <v>17</v>
      </c>
      <c r="L8" s="28">
        <v>21</v>
      </c>
    </row>
    <row r="9" spans="1:20" ht="11.25" customHeight="1" x14ac:dyDescent="0.2">
      <c r="A9" s="152" t="s">
        <v>79</v>
      </c>
      <c r="B9" s="5">
        <v>2450</v>
      </c>
      <c r="C9" s="5">
        <v>410</v>
      </c>
      <c r="D9" s="5">
        <v>430</v>
      </c>
      <c r="E9" s="5">
        <v>720</v>
      </c>
      <c r="F9" s="5">
        <v>890</v>
      </c>
      <c r="G9" s="2"/>
      <c r="H9" s="28">
        <v>14</v>
      </c>
      <c r="I9" s="28">
        <v>12</v>
      </c>
      <c r="J9" s="28">
        <v>13</v>
      </c>
      <c r="K9" s="28">
        <v>14</v>
      </c>
      <c r="L9" s="28">
        <v>17</v>
      </c>
    </row>
    <row r="10" spans="1:20" ht="11.25" customHeight="1" x14ac:dyDescent="0.2">
      <c r="A10" s="152" t="s">
        <v>27</v>
      </c>
      <c r="B10" s="5">
        <v>1420</v>
      </c>
      <c r="C10" s="5">
        <v>230</v>
      </c>
      <c r="D10" s="5">
        <v>110</v>
      </c>
      <c r="E10" s="5">
        <v>440</v>
      </c>
      <c r="F10" s="5">
        <v>650</v>
      </c>
      <c r="G10" s="36"/>
      <c r="H10" s="28">
        <v>8</v>
      </c>
      <c r="I10" s="28">
        <v>7</v>
      </c>
      <c r="J10" s="28">
        <v>3</v>
      </c>
      <c r="K10" s="28">
        <v>8</v>
      </c>
      <c r="L10" s="28">
        <v>12</v>
      </c>
    </row>
    <row r="11" spans="1:20" ht="11.25" customHeight="1" x14ac:dyDescent="0.2">
      <c r="A11" s="152" t="s">
        <v>28</v>
      </c>
      <c r="B11" s="5">
        <v>2000</v>
      </c>
      <c r="C11" s="5">
        <v>90</v>
      </c>
      <c r="D11" s="5">
        <v>190</v>
      </c>
      <c r="E11" s="5">
        <v>600</v>
      </c>
      <c r="F11" s="5">
        <v>1120</v>
      </c>
      <c r="G11" s="2"/>
      <c r="H11" s="28">
        <v>11</v>
      </c>
      <c r="I11" s="28">
        <v>3</v>
      </c>
      <c r="J11" s="28">
        <v>6</v>
      </c>
      <c r="K11" s="28">
        <v>11</v>
      </c>
      <c r="L11" s="28">
        <v>20</v>
      </c>
    </row>
    <row r="12" spans="1:20" ht="11.25" customHeight="1" x14ac:dyDescent="0.2">
      <c r="A12" s="152" t="s">
        <v>128</v>
      </c>
      <c r="B12" s="5">
        <v>1600</v>
      </c>
      <c r="C12" s="5">
        <v>140</v>
      </c>
      <c r="D12" s="5">
        <v>210</v>
      </c>
      <c r="E12" s="5">
        <v>530</v>
      </c>
      <c r="F12" s="5">
        <v>730</v>
      </c>
      <c r="G12" s="2"/>
      <c r="H12" s="28">
        <v>9</v>
      </c>
      <c r="I12" s="28">
        <v>4</v>
      </c>
      <c r="J12" s="28">
        <v>6</v>
      </c>
      <c r="K12" s="28">
        <v>10</v>
      </c>
      <c r="L12" s="28">
        <v>14</v>
      </c>
    </row>
    <row r="13" spans="1:20" ht="11.25" customHeight="1" x14ac:dyDescent="0.2">
      <c r="A13" s="152" t="s">
        <v>171</v>
      </c>
      <c r="B13" s="5">
        <v>4060</v>
      </c>
      <c r="C13" s="5">
        <v>270</v>
      </c>
      <c r="D13" s="5">
        <v>610</v>
      </c>
      <c r="E13" s="5">
        <v>1240</v>
      </c>
      <c r="F13" s="5">
        <v>1940</v>
      </c>
      <c r="G13" s="2"/>
      <c r="H13" s="28">
        <v>23</v>
      </c>
      <c r="I13" s="28">
        <v>8</v>
      </c>
      <c r="J13" s="28">
        <v>18</v>
      </c>
      <c r="K13" s="28">
        <v>23</v>
      </c>
      <c r="L13" s="28">
        <v>33</v>
      </c>
    </row>
    <row r="14" spans="1:20" ht="11.25" customHeight="1" x14ac:dyDescent="0.2">
      <c r="A14" s="152" t="s">
        <v>198</v>
      </c>
      <c r="B14" s="5">
        <v>2850</v>
      </c>
      <c r="C14" s="5">
        <v>450</v>
      </c>
      <c r="D14" s="5">
        <v>530</v>
      </c>
      <c r="E14" s="5">
        <v>900</v>
      </c>
      <c r="F14" s="5">
        <v>970</v>
      </c>
      <c r="G14" s="104"/>
      <c r="H14" s="28">
        <v>16</v>
      </c>
      <c r="I14" s="28">
        <v>13</v>
      </c>
      <c r="J14" s="28">
        <v>16</v>
      </c>
      <c r="K14" s="28">
        <v>17</v>
      </c>
      <c r="L14" s="28">
        <v>17</v>
      </c>
    </row>
    <row r="15" spans="1:20" s="101" customFormat="1" ht="11.25" customHeight="1" x14ac:dyDescent="0.2">
      <c r="A15" s="152" t="s">
        <v>205</v>
      </c>
      <c r="B15" s="5">
        <v>2720</v>
      </c>
      <c r="C15" s="5">
        <v>200</v>
      </c>
      <c r="D15" s="5">
        <v>280</v>
      </c>
      <c r="E15" s="5">
        <v>810</v>
      </c>
      <c r="F15" s="5">
        <v>1440</v>
      </c>
      <c r="G15" s="124"/>
      <c r="H15" s="28">
        <v>15</v>
      </c>
      <c r="I15" s="28">
        <v>6</v>
      </c>
      <c r="J15" s="28">
        <v>8</v>
      </c>
      <c r="K15" s="28">
        <v>15</v>
      </c>
      <c r="L15" s="28">
        <v>24</v>
      </c>
    </row>
    <row r="16" spans="1:20" s="103" customFormat="1" ht="11.25" customHeight="1" x14ac:dyDescent="0.2">
      <c r="A16" s="152" t="s">
        <v>261</v>
      </c>
      <c r="B16" s="5">
        <v>4810</v>
      </c>
      <c r="C16" s="5">
        <v>330</v>
      </c>
      <c r="D16" s="5">
        <v>610</v>
      </c>
      <c r="E16" s="5">
        <v>1370</v>
      </c>
      <c r="F16" s="5">
        <v>2500</v>
      </c>
      <c r="G16" s="124"/>
      <c r="H16" s="28">
        <v>26</v>
      </c>
      <c r="I16" s="28">
        <v>9</v>
      </c>
      <c r="J16" s="28">
        <v>18</v>
      </c>
      <c r="K16" s="28">
        <v>25</v>
      </c>
      <c r="L16" s="28">
        <v>43</v>
      </c>
    </row>
    <row r="17" spans="1:15" s="103" customFormat="1" ht="11.25" customHeight="1" x14ac:dyDescent="0.2">
      <c r="A17" s="152" t="s">
        <v>264</v>
      </c>
      <c r="B17" s="5">
        <v>2060</v>
      </c>
      <c r="C17" s="5">
        <v>290</v>
      </c>
      <c r="D17" s="5">
        <v>300</v>
      </c>
      <c r="E17" s="5">
        <v>570</v>
      </c>
      <c r="F17" s="5">
        <v>900</v>
      </c>
      <c r="G17" s="124"/>
      <c r="H17" s="28">
        <v>11</v>
      </c>
      <c r="I17" s="28">
        <v>8</v>
      </c>
      <c r="J17" s="28">
        <v>9</v>
      </c>
      <c r="K17" s="28">
        <v>11</v>
      </c>
      <c r="L17" s="28">
        <v>15</v>
      </c>
    </row>
    <row r="19" spans="1:15" ht="11.25" customHeight="1" x14ac:dyDescent="0.2">
      <c r="A19" s="227" t="s">
        <v>221</v>
      </c>
      <c r="B19" s="227"/>
    </row>
    <row r="20" spans="1:15" s="103" customFormat="1" ht="11.25" customHeight="1" x14ac:dyDescent="0.2">
      <c r="A20" s="178"/>
      <c r="B20" s="205" t="s">
        <v>144</v>
      </c>
      <c r="C20" s="205"/>
      <c r="D20" s="205"/>
      <c r="E20" s="205"/>
      <c r="F20" s="205"/>
      <c r="G20" s="31"/>
      <c r="H20" s="228" t="s">
        <v>145</v>
      </c>
      <c r="I20" s="228"/>
      <c r="J20" s="228"/>
      <c r="K20" s="228"/>
      <c r="L20" s="228"/>
    </row>
    <row r="21" spans="1:15" s="18" customFormat="1" ht="12.75" x14ac:dyDescent="0.2">
      <c r="A21" s="164"/>
      <c r="B21" s="205"/>
      <c r="C21" s="205"/>
      <c r="D21" s="205"/>
      <c r="E21" s="205"/>
      <c r="F21" s="205"/>
      <c r="G21" s="58"/>
      <c r="H21" s="228"/>
      <c r="I21" s="228"/>
      <c r="J21" s="228"/>
      <c r="K21" s="228"/>
      <c r="L21" s="228"/>
    </row>
    <row r="22" spans="1:15" s="34" customFormat="1" ht="11.25" customHeight="1" x14ac:dyDescent="0.2">
      <c r="A22" s="150"/>
      <c r="B22" s="34" t="s">
        <v>4</v>
      </c>
      <c r="C22" s="34" t="s">
        <v>0</v>
      </c>
      <c r="D22" s="34" t="s">
        <v>1</v>
      </c>
      <c r="E22" s="34" t="s">
        <v>2</v>
      </c>
      <c r="F22" s="34" t="s">
        <v>3</v>
      </c>
      <c r="H22" s="33" t="s">
        <v>4</v>
      </c>
      <c r="I22" s="33" t="s">
        <v>0</v>
      </c>
      <c r="J22" s="33" t="s">
        <v>1</v>
      </c>
      <c r="K22" s="33" t="s">
        <v>2</v>
      </c>
      <c r="L22" s="33" t="s">
        <v>3</v>
      </c>
      <c r="O22" s="2"/>
    </row>
    <row r="23" spans="1:15" ht="11.25" customHeight="1" x14ac:dyDescent="0.2">
      <c r="A23" s="152" t="s">
        <v>30</v>
      </c>
      <c r="B23" s="30">
        <v>190</v>
      </c>
      <c r="C23" s="30">
        <v>10</v>
      </c>
      <c r="D23" s="30">
        <v>10</v>
      </c>
      <c r="E23" s="30">
        <v>90</v>
      </c>
      <c r="F23" s="30">
        <v>70</v>
      </c>
      <c r="G23" s="29"/>
      <c r="H23" s="28">
        <v>14</v>
      </c>
      <c r="I23" s="28">
        <v>4</v>
      </c>
      <c r="J23" s="28">
        <v>5</v>
      </c>
      <c r="K23" s="28">
        <v>23</v>
      </c>
      <c r="L23" s="28">
        <v>19</v>
      </c>
    </row>
    <row r="24" spans="1:15" ht="11.25" customHeight="1" x14ac:dyDescent="0.2">
      <c r="A24" s="152" t="s">
        <v>79</v>
      </c>
      <c r="B24" s="30">
        <v>200</v>
      </c>
      <c r="C24" s="30">
        <v>20</v>
      </c>
      <c r="D24" s="30">
        <v>30</v>
      </c>
      <c r="E24" s="30">
        <v>70</v>
      </c>
      <c r="F24" s="30">
        <v>90</v>
      </c>
      <c r="G24" s="29"/>
      <c r="H24" s="28">
        <v>15</v>
      </c>
      <c r="I24" s="28">
        <v>6</v>
      </c>
      <c r="J24" s="28">
        <v>13</v>
      </c>
      <c r="K24" s="28">
        <v>15</v>
      </c>
      <c r="L24" s="28">
        <v>22</v>
      </c>
    </row>
    <row r="25" spans="1:15" ht="11.25" customHeight="1" x14ac:dyDescent="0.2">
      <c r="A25" s="152" t="s">
        <v>27</v>
      </c>
      <c r="B25" s="30">
        <v>70</v>
      </c>
      <c r="C25" s="30">
        <v>-10</v>
      </c>
      <c r="D25" s="30">
        <v>20</v>
      </c>
      <c r="E25" s="30">
        <v>60</v>
      </c>
      <c r="F25" s="30">
        <v>-10</v>
      </c>
      <c r="G25" s="29"/>
      <c r="H25" s="28">
        <v>5</v>
      </c>
      <c r="I25" s="28" t="s">
        <v>78</v>
      </c>
      <c r="J25" s="28">
        <v>9</v>
      </c>
      <c r="K25" s="28">
        <v>16</v>
      </c>
      <c r="L25" s="28" t="s">
        <v>78</v>
      </c>
    </row>
    <row r="26" spans="1:15" ht="11.25" customHeight="1" x14ac:dyDescent="0.2">
      <c r="A26" s="152" t="s">
        <v>28</v>
      </c>
      <c r="B26" s="30">
        <v>150</v>
      </c>
      <c r="C26" s="30">
        <v>-30</v>
      </c>
      <c r="D26" s="30">
        <v>10</v>
      </c>
      <c r="E26" s="30">
        <v>80</v>
      </c>
      <c r="F26" s="30">
        <v>90</v>
      </c>
      <c r="G26" s="29"/>
      <c r="H26" s="28">
        <v>10</v>
      </c>
      <c r="I26" s="28" t="s">
        <v>78</v>
      </c>
      <c r="J26" s="28">
        <v>4</v>
      </c>
      <c r="K26" s="28">
        <v>17</v>
      </c>
      <c r="L26" s="28">
        <v>21</v>
      </c>
    </row>
    <row r="27" spans="1:15" ht="11.25" customHeight="1" x14ac:dyDescent="0.2">
      <c r="A27" s="152" t="s">
        <v>128</v>
      </c>
      <c r="B27" s="30">
        <v>160</v>
      </c>
      <c r="C27" s="30">
        <v>50</v>
      </c>
      <c r="D27" s="30">
        <v>10</v>
      </c>
      <c r="E27" s="30">
        <v>20</v>
      </c>
      <c r="F27" s="30">
        <v>80</v>
      </c>
      <c r="G27" s="29"/>
      <c r="H27" s="28">
        <v>11</v>
      </c>
      <c r="I27" s="28">
        <v>19</v>
      </c>
      <c r="J27" s="28">
        <v>3</v>
      </c>
      <c r="K27" s="28">
        <v>5</v>
      </c>
      <c r="L27" s="28">
        <v>19</v>
      </c>
    </row>
    <row r="28" spans="1:15" ht="11.25" customHeight="1" x14ac:dyDescent="0.2">
      <c r="A28" s="152" t="s">
        <v>171</v>
      </c>
      <c r="B28" s="30">
        <v>300</v>
      </c>
      <c r="C28" s="30">
        <v>10</v>
      </c>
      <c r="D28" s="30">
        <v>30</v>
      </c>
      <c r="E28" s="30">
        <v>120</v>
      </c>
      <c r="F28" s="30">
        <v>130</v>
      </c>
      <c r="G28" s="29"/>
      <c r="H28" s="28">
        <v>21</v>
      </c>
      <c r="I28" s="28">
        <v>6</v>
      </c>
      <c r="J28" s="28">
        <v>10</v>
      </c>
      <c r="K28" s="28">
        <v>26</v>
      </c>
      <c r="L28" s="28">
        <v>29</v>
      </c>
    </row>
    <row r="29" spans="1:15" ht="11.25" customHeight="1" x14ac:dyDescent="0.2">
      <c r="A29" s="152" t="s">
        <v>198</v>
      </c>
      <c r="B29" s="30">
        <v>180</v>
      </c>
      <c r="C29" s="30">
        <v>0</v>
      </c>
      <c r="D29" s="30">
        <v>60</v>
      </c>
      <c r="E29" s="30">
        <v>100</v>
      </c>
      <c r="F29" s="30">
        <v>30</v>
      </c>
      <c r="G29" s="29"/>
      <c r="H29" s="28">
        <v>13</v>
      </c>
      <c r="I29" s="28">
        <v>0</v>
      </c>
      <c r="J29" s="28">
        <v>20</v>
      </c>
      <c r="K29" s="28">
        <v>24</v>
      </c>
      <c r="L29" s="28">
        <v>7</v>
      </c>
    </row>
    <row r="30" spans="1:15" s="101" customFormat="1" ht="11.25" customHeight="1" x14ac:dyDescent="0.2">
      <c r="A30" s="152" t="s">
        <v>205</v>
      </c>
      <c r="B30" s="30">
        <v>240</v>
      </c>
      <c r="C30" s="30">
        <v>0</v>
      </c>
      <c r="D30" s="30">
        <v>30</v>
      </c>
      <c r="E30" s="30">
        <v>40</v>
      </c>
      <c r="F30" s="30">
        <v>170</v>
      </c>
      <c r="G30" s="118"/>
      <c r="H30" s="119">
        <v>17</v>
      </c>
      <c r="I30" s="119">
        <v>1</v>
      </c>
      <c r="J30" s="119">
        <v>12</v>
      </c>
      <c r="K30" s="119">
        <v>8</v>
      </c>
      <c r="L30" s="119">
        <v>40</v>
      </c>
    </row>
    <row r="31" spans="1:15" s="103" customFormat="1" ht="11.25" customHeight="1" x14ac:dyDescent="0.2">
      <c r="A31" s="152" t="s">
        <v>261</v>
      </c>
      <c r="B31" s="30">
        <v>350</v>
      </c>
      <c r="C31" s="30">
        <v>0</v>
      </c>
      <c r="D31" s="30">
        <v>50</v>
      </c>
      <c r="E31" s="30">
        <v>140</v>
      </c>
      <c r="F31" s="30">
        <v>160</v>
      </c>
      <c r="G31" s="118"/>
      <c r="H31" s="119">
        <v>23</v>
      </c>
      <c r="I31" s="119">
        <v>0</v>
      </c>
      <c r="J31" s="119">
        <v>15</v>
      </c>
      <c r="K31" s="119">
        <v>29</v>
      </c>
      <c r="L31" s="119">
        <v>34</v>
      </c>
    </row>
    <row r="32" spans="1:15" s="103" customFormat="1" ht="11.25" customHeight="1" x14ac:dyDescent="0.2">
      <c r="A32" s="152" t="s">
        <v>264</v>
      </c>
      <c r="B32" s="30">
        <v>140</v>
      </c>
      <c r="C32" s="30">
        <v>40</v>
      </c>
      <c r="D32" s="30">
        <v>70</v>
      </c>
      <c r="E32" s="30">
        <v>10</v>
      </c>
      <c r="F32" s="30">
        <v>20</v>
      </c>
      <c r="G32" s="118"/>
      <c r="H32" s="119">
        <v>10</v>
      </c>
      <c r="I32" s="119">
        <v>14</v>
      </c>
      <c r="J32" s="119">
        <v>25</v>
      </c>
      <c r="K32" s="119">
        <v>3</v>
      </c>
      <c r="L32" s="119">
        <v>5</v>
      </c>
    </row>
    <row r="33" spans="1:12" ht="11.25" customHeight="1" x14ac:dyDescent="0.2">
      <c r="A33" s="143"/>
    </row>
    <row r="34" spans="1:12" s="18" customFormat="1" ht="11.25" customHeight="1" x14ac:dyDescent="0.2">
      <c r="A34" s="143" t="s">
        <v>89</v>
      </c>
      <c r="B34" s="2"/>
      <c r="C34" s="2"/>
      <c r="D34" s="31"/>
      <c r="E34" s="2"/>
      <c r="F34" s="31"/>
      <c r="G34" s="31"/>
      <c r="H34" s="35"/>
      <c r="I34" s="35"/>
      <c r="J34" s="35"/>
      <c r="K34" s="35"/>
      <c r="L34" s="35"/>
    </row>
    <row r="35" spans="1:12" s="18" customFormat="1" ht="11.25" customHeight="1" x14ac:dyDescent="0.2">
      <c r="A35" s="179"/>
      <c r="B35" s="205" t="s">
        <v>144</v>
      </c>
      <c r="C35" s="205"/>
      <c r="D35" s="205"/>
      <c r="E35" s="205"/>
      <c r="F35" s="205"/>
      <c r="G35" s="31"/>
      <c r="H35" s="228" t="s">
        <v>145</v>
      </c>
      <c r="I35" s="228"/>
      <c r="J35" s="228"/>
      <c r="K35" s="228"/>
      <c r="L35" s="228"/>
    </row>
    <row r="36" spans="1:12" s="18" customFormat="1" ht="12.75" x14ac:dyDescent="0.2">
      <c r="A36" s="164"/>
      <c r="B36" s="205"/>
      <c r="C36" s="205"/>
      <c r="D36" s="205"/>
      <c r="E36" s="205"/>
      <c r="F36" s="205"/>
      <c r="G36" s="58"/>
      <c r="H36" s="228"/>
      <c r="I36" s="228"/>
      <c r="J36" s="228"/>
      <c r="K36" s="228"/>
      <c r="L36" s="228"/>
    </row>
    <row r="37" spans="1:12" ht="11.25" customHeight="1" x14ac:dyDescent="0.2">
      <c r="A37" s="150"/>
      <c r="B37" s="34" t="s">
        <v>4</v>
      </c>
      <c r="C37" s="34" t="s">
        <v>0</v>
      </c>
      <c r="D37" s="34" t="s">
        <v>1</v>
      </c>
      <c r="E37" s="34" t="s">
        <v>2</v>
      </c>
      <c r="F37" s="34" t="s">
        <v>3</v>
      </c>
      <c r="G37" s="34"/>
      <c r="H37" s="33" t="s">
        <v>4</v>
      </c>
      <c r="I37" s="33" t="s">
        <v>0</v>
      </c>
      <c r="J37" s="33" t="s">
        <v>1</v>
      </c>
      <c r="K37" s="33" t="s">
        <v>2</v>
      </c>
      <c r="L37" s="33" t="s">
        <v>3</v>
      </c>
    </row>
    <row r="38" spans="1:12" ht="11.25" customHeight="1" x14ac:dyDescent="0.2">
      <c r="A38" s="152" t="s">
        <v>30</v>
      </c>
      <c r="B38" s="30">
        <v>50</v>
      </c>
      <c r="C38" s="30">
        <v>-10</v>
      </c>
      <c r="D38" s="30">
        <v>10</v>
      </c>
      <c r="E38" s="30">
        <v>20</v>
      </c>
      <c r="F38" s="30">
        <v>30</v>
      </c>
      <c r="G38" s="29"/>
      <c r="H38" s="28">
        <v>12</v>
      </c>
      <c r="I38" s="28" t="s">
        <v>78</v>
      </c>
      <c r="J38" s="28">
        <v>9</v>
      </c>
      <c r="K38" s="28">
        <v>18</v>
      </c>
      <c r="L38" s="28">
        <v>25</v>
      </c>
    </row>
    <row r="39" spans="1:12" ht="11.25" customHeight="1" x14ac:dyDescent="0.2">
      <c r="A39" s="152" t="s">
        <v>79</v>
      </c>
      <c r="B39" s="30">
        <v>70</v>
      </c>
      <c r="C39" s="30">
        <v>10</v>
      </c>
      <c r="D39" s="30">
        <v>20</v>
      </c>
      <c r="E39" s="30">
        <v>10</v>
      </c>
      <c r="F39" s="30">
        <v>30</v>
      </c>
      <c r="G39" s="29"/>
      <c r="H39" s="28">
        <v>19</v>
      </c>
      <c r="I39" s="28">
        <v>21</v>
      </c>
      <c r="J39" s="28">
        <v>39</v>
      </c>
      <c r="K39" s="28">
        <v>6</v>
      </c>
      <c r="L39" s="28">
        <v>22</v>
      </c>
    </row>
    <row r="40" spans="1:12" ht="11.25" customHeight="1" x14ac:dyDescent="0.2">
      <c r="A40" s="152" t="s">
        <v>27</v>
      </c>
      <c r="B40" s="30">
        <v>40</v>
      </c>
      <c r="C40" s="30">
        <v>-10</v>
      </c>
      <c r="D40" s="30">
        <v>20</v>
      </c>
      <c r="E40" s="30">
        <v>20</v>
      </c>
      <c r="F40" s="30">
        <v>10</v>
      </c>
      <c r="G40" s="29"/>
      <c r="H40" s="28">
        <v>9</v>
      </c>
      <c r="I40" s="28" t="s">
        <v>78</v>
      </c>
      <c r="J40" s="28">
        <v>26</v>
      </c>
      <c r="K40" s="28">
        <v>19</v>
      </c>
      <c r="L40" s="28">
        <v>4</v>
      </c>
    </row>
    <row r="41" spans="1:12" ht="11.25" customHeight="1" x14ac:dyDescent="0.2">
      <c r="A41" s="152" t="s">
        <v>28</v>
      </c>
      <c r="B41" s="30">
        <v>70</v>
      </c>
      <c r="C41" s="30">
        <v>0</v>
      </c>
      <c r="D41" s="30">
        <v>-10</v>
      </c>
      <c r="E41" s="30">
        <v>40</v>
      </c>
      <c r="F41" s="30">
        <v>40</v>
      </c>
      <c r="G41" s="29"/>
      <c r="H41" s="28">
        <v>16</v>
      </c>
      <c r="I41" s="28" t="s">
        <v>78</v>
      </c>
      <c r="J41" s="28" t="s">
        <v>78</v>
      </c>
      <c r="K41" s="28">
        <v>31</v>
      </c>
      <c r="L41" s="28">
        <v>24</v>
      </c>
    </row>
    <row r="42" spans="1:12" ht="11.25" customHeight="1" x14ac:dyDescent="0.2">
      <c r="A42" s="152" t="s">
        <v>128</v>
      </c>
      <c r="B42" s="30">
        <v>10</v>
      </c>
      <c r="C42" s="30">
        <v>-10</v>
      </c>
      <c r="D42" s="30">
        <v>-10</v>
      </c>
      <c r="E42" s="30">
        <v>10</v>
      </c>
      <c r="F42" s="30">
        <v>20</v>
      </c>
      <c r="G42" s="29"/>
      <c r="H42" s="28">
        <v>3</v>
      </c>
      <c r="I42" s="28" t="s">
        <v>78</v>
      </c>
      <c r="J42" s="28" t="s">
        <v>78</v>
      </c>
      <c r="K42" s="28">
        <v>11</v>
      </c>
      <c r="L42" s="28">
        <v>11</v>
      </c>
    </row>
    <row r="43" spans="1:12" ht="11.25" customHeight="1" x14ac:dyDescent="0.2">
      <c r="A43" s="152" t="s">
        <v>171</v>
      </c>
      <c r="B43" s="30">
        <v>120</v>
      </c>
      <c r="C43" s="30">
        <v>10</v>
      </c>
      <c r="D43" s="30">
        <v>20</v>
      </c>
      <c r="E43" s="30">
        <v>30</v>
      </c>
      <c r="F43" s="30">
        <v>60</v>
      </c>
      <c r="G43" s="29"/>
      <c r="H43" s="28">
        <v>28</v>
      </c>
      <c r="I43" s="28">
        <v>23</v>
      </c>
      <c r="J43" s="28">
        <v>30</v>
      </c>
      <c r="K43" s="28">
        <v>19</v>
      </c>
      <c r="L43" s="28">
        <v>36</v>
      </c>
    </row>
    <row r="44" spans="1:12" ht="11.25" customHeight="1" x14ac:dyDescent="0.2">
      <c r="A44" s="152" t="s">
        <v>198</v>
      </c>
      <c r="B44" s="30">
        <v>70</v>
      </c>
      <c r="C44" s="30">
        <v>0</v>
      </c>
      <c r="D44" s="30">
        <v>20</v>
      </c>
      <c r="E44" s="30">
        <v>20</v>
      </c>
      <c r="F44" s="30">
        <v>30</v>
      </c>
      <c r="G44" s="29"/>
      <c r="H44" s="28">
        <v>19</v>
      </c>
      <c r="I44" s="28">
        <v>5</v>
      </c>
      <c r="J44" s="28">
        <v>31</v>
      </c>
      <c r="K44" s="28">
        <v>19</v>
      </c>
      <c r="L44" s="28">
        <v>19</v>
      </c>
    </row>
    <row r="45" spans="1:12" s="101" customFormat="1" ht="11.25" customHeight="1" x14ac:dyDescent="0.2">
      <c r="A45" s="152" t="s">
        <v>205</v>
      </c>
      <c r="B45" s="30">
        <v>60</v>
      </c>
      <c r="C45" s="30">
        <v>10</v>
      </c>
      <c r="D45" s="30">
        <v>20</v>
      </c>
      <c r="E45" s="30">
        <v>0</v>
      </c>
      <c r="F45" s="30">
        <v>20</v>
      </c>
      <c r="G45" s="29"/>
      <c r="H45" s="28">
        <v>14</v>
      </c>
      <c r="I45" s="28">
        <v>21</v>
      </c>
      <c r="J45" s="28">
        <v>28</v>
      </c>
      <c r="K45" s="28">
        <v>3</v>
      </c>
      <c r="L45" s="28">
        <v>14</v>
      </c>
    </row>
    <row r="46" spans="1:12" s="103" customFormat="1" ht="11.25" customHeight="1" x14ac:dyDescent="0.2">
      <c r="A46" s="152" t="s">
        <v>261</v>
      </c>
      <c r="B46" s="30">
        <v>140</v>
      </c>
      <c r="C46" s="30">
        <v>0</v>
      </c>
      <c r="D46" s="30">
        <v>10</v>
      </c>
      <c r="E46" s="30">
        <v>40</v>
      </c>
      <c r="F46" s="30">
        <v>90</v>
      </c>
      <c r="G46" s="29"/>
      <c r="H46" s="28">
        <v>31</v>
      </c>
      <c r="I46" s="28">
        <v>0</v>
      </c>
      <c r="J46" s="28">
        <v>15</v>
      </c>
      <c r="K46" s="28">
        <v>26</v>
      </c>
      <c r="L46" s="28">
        <v>59</v>
      </c>
    </row>
    <row r="47" spans="1:12" s="103" customFormat="1" ht="11.25" customHeight="1" x14ac:dyDescent="0.2">
      <c r="A47" s="152" t="s">
        <v>264</v>
      </c>
      <c r="B47" s="30">
        <v>40</v>
      </c>
      <c r="C47" s="30">
        <v>-10</v>
      </c>
      <c r="D47" s="30">
        <v>0</v>
      </c>
      <c r="E47" s="30">
        <v>20</v>
      </c>
      <c r="F47" s="30">
        <v>30</v>
      </c>
      <c r="G47" s="29"/>
      <c r="H47" s="28">
        <v>8</v>
      </c>
      <c r="I47" s="28" t="s">
        <v>78</v>
      </c>
      <c r="J47" s="28" t="s">
        <v>78</v>
      </c>
      <c r="K47" s="28">
        <v>17</v>
      </c>
      <c r="L47" s="28">
        <v>16</v>
      </c>
    </row>
    <row r="48" spans="1:12" ht="11.25" customHeight="1" x14ac:dyDescent="0.2">
      <c r="A48" s="143"/>
      <c r="B48" s="5"/>
      <c r="C48" s="5"/>
      <c r="D48" s="5"/>
      <c r="E48" s="5"/>
      <c r="F48" s="5"/>
      <c r="G48" s="2"/>
      <c r="H48" s="28"/>
      <c r="I48" s="28"/>
      <c r="J48" s="28"/>
      <c r="K48" s="28"/>
      <c r="L48" s="28"/>
    </row>
    <row r="49" spans="1:12" s="34" customFormat="1" ht="11.25" customHeight="1" x14ac:dyDescent="0.2">
      <c r="A49" s="227" t="s">
        <v>222</v>
      </c>
      <c r="B49" s="227"/>
      <c r="C49" s="227"/>
      <c r="D49" s="31"/>
      <c r="E49" s="2"/>
      <c r="F49" s="31"/>
      <c r="G49" s="31"/>
      <c r="H49" s="35"/>
      <c r="I49" s="35"/>
      <c r="J49" s="35"/>
      <c r="K49" s="35"/>
      <c r="L49" s="35"/>
    </row>
    <row r="50" spans="1:12" s="34" customFormat="1" ht="11.25" customHeight="1" x14ac:dyDescent="0.2">
      <c r="A50" s="178"/>
      <c r="B50" s="205" t="s">
        <v>144</v>
      </c>
      <c r="C50" s="205"/>
      <c r="D50" s="205"/>
      <c r="E50" s="205"/>
      <c r="F50" s="205"/>
      <c r="G50" s="31"/>
      <c r="H50" s="228" t="s">
        <v>145</v>
      </c>
      <c r="I50" s="228"/>
      <c r="J50" s="228"/>
      <c r="K50" s="228"/>
      <c r="L50" s="228"/>
    </row>
    <row r="51" spans="1:12" s="18" customFormat="1" ht="12.75" x14ac:dyDescent="0.2">
      <c r="A51" s="164"/>
      <c r="B51" s="205"/>
      <c r="C51" s="205"/>
      <c r="D51" s="205"/>
      <c r="E51" s="205"/>
      <c r="F51" s="205"/>
      <c r="G51" s="58"/>
      <c r="H51" s="228"/>
      <c r="I51" s="228"/>
      <c r="J51" s="228"/>
      <c r="K51" s="228"/>
      <c r="L51" s="228"/>
    </row>
    <row r="52" spans="1:12" ht="11.25" customHeight="1" x14ac:dyDescent="0.2">
      <c r="A52" s="150"/>
      <c r="B52" s="34" t="s">
        <v>4</v>
      </c>
      <c r="C52" s="34" t="s">
        <v>0</v>
      </c>
      <c r="D52" s="34" t="s">
        <v>1</v>
      </c>
      <c r="E52" s="34" t="s">
        <v>2</v>
      </c>
      <c r="F52" s="34" t="s">
        <v>3</v>
      </c>
      <c r="G52" s="34"/>
      <c r="H52" s="33" t="s">
        <v>4</v>
      </c>
      <c r="I52" s="33" t="s">
        <v>0</v>
      </c>
      <c r="J52" s="33" t="s">
        <v>1</v>
      </c>
      <c r="K52" s="33" t="s">
        <v>2</v>
      </c>
      <c r="L52" s="33" t="s">
        <v>3</v>
      </c>
    </row>
    <row r="53" spans="1:12" ht="11.25" customHeight="1" x14ac:dyDescent="0.2">
      <c r="A53" s="152" t="s">
        <v>30</v>
      </c>
      <c r="B53" s="30">
        <v>100</v>
      </c>
      <c r="C53" s="30">
        <v>10</v>
      </c>
      <c r="D53" s="30">
        <v>10</v>
      </c>
      <c r="E53" s="30">
        <v>30</v>
      </c>
      <c r="F53" s="30">
        <v>50</v>
      </c>
      <c r="G53" s="29"/>
      <c r="H53" s="28">
        <v>18</v>
      </c>
      <c r="I53" s="28">
        <v>12</v>
      </c>
      <c r="J53" s="28">
        <v>12</v>
      </c>
      <c r="K53" s="28">
        <v>17</v>
      </c>
      <c r="L53" s="28">
        <v>27</v>
      </c>
    </row>
    <row r="54" spans="1:12" ht="11.25" customHeight="1" x14ac:dyDescent="0.2">
      <c r="A54" s="152" t="s">
        <v>79</v>
      </c>
      <c r="B54" s="30">
        <v>50</v>
      </c>
      <c r="C54" s="30">
        <v>20</v>
      </c>
      <c r="D54" s="30">
        <v>10</v>
      </c>
      <c r="E54" s="30">
        <v>10</v>
      </c>
      <c r="F54" s="30">
        <v>20</v>
      </c>
      <c r="G54" s="29"/>
      <c r="H54" s="28">
        <v>8</v>
      </c>
      <c r="I54" s="28">
        <v>17</v>
      </c>
      <c r="J54" s="28">
        <v>7</v>
      </c>
      <c r="K54" s="28">
        <v>4</v>
      </c>
      <c r="L54" s="28">
        <v>9</v>
      </c>
    </row>
    <row r="55" spans="1:12" ht="11.25" customHeight="1" x14ac:dyDescent="0.2">
      <c r="A55" s="152" t="s">
        <v>27</v>
      </c>
      <c r="B55" s="30">
        <v>20</v>
      </c>
      <c r="C55" s="30">
        <v>-20</v>
      </c>
      <c r="D55" s="30">
        <v>-20</v>
      </c>
      <c r="E55" s="30">
        <v>10</v>
      </c>
      <c r="F55" s="30">
        <v>40</v>
      </c>
      <c r="G55" s="29"/>
      <c r="H55" s="28">
        <v>3</v>
      </c>
      <c r="I55" s="28" t="s">
        <v>78</v>
      </c>
      <c r="J55" s="28" t="s">
        <v>78</v>
      </c>
      <c r="K55" s="28">
        <v>6</v>
      </c>
      <c r="L55" s="28">
        <v>19</v>
      </c>
    </row>
    <row r="56" spans="1:12" ht="11.25" customHeight="1" x14ac:dyDescent="0.2">
      <c r="A56" s="152" t="s">
        <v>28</v>
      </c>
      <c r="B56" s="30">
        <v>40</v>
      </c>
      <c r="C56" s="30">
        <v>0</v>
      </c>
      <c r="D56" s="30">
        <v>-10</v>
      </c>
      <c r="E56" s="30">
        <v>20</v>
      </c>
      <c r="F56" s="30">
        <v>40</v>
      </c>
      <c r="G56" s="29"/>
      <c r="H56" s="28">
        <v>7</v>
      </c>
      <c r="I56" s="28" t="s">
        <v>78</v>
      </c>
      <c r="J56" s="28" t="s">
        <v>78</v>
      </c>
      <c r="K56" s="28">
        <v>10</v>
      </c>
      <c r="L56" s="28">
        <v>18</v>
      </c>
    </row>
    <row r="57" spans="1:12" ht="11.25" customHeight="1" x14ac:dyDescent="0.2">
      <c r="A57" s="152" t="s">
        <v>128</v>
      </c>
      <c r="B57" s="30">
        <v>110</v>
      </c>
      <c r="C57" s="30">
        <v>20</v>
      </c>
      <c r="D57" s="30">
        <v>30</v>
      </c>
      <c r="E57" s="30">
        <v>20</v>
      </c>
      <c r="F57" s="30">
        <v>40</v>
      </c>
      <c r="G57" s="29"/>
      <c r="H57" s="28">
        <v>19</v>
      </c>
      <c r="I57" s="28">
        <v>24</v>
      </c>
      <c r="J57" s="28">
        <v>28</v>
      </c>
      <c r="K57" s="28">
        <v>10</v>
      </c>
      <c r="L57" s="28">
        <v>21</v>
      </c>
    </row>
    <row r="58" spans="1:12" ht="11.25" customHeight="1" x14ac:dyDescent="0.2">
      <c r="A58" s="152" t="s">
        <v>171</v>
      </c>
      <c r="B58" s="30">
        <v>160</v>
      </c>
      <c r="C58" s="30">
        <v>10</v>
      </c>
      <c r="D58" s="30">
        <v>30</v>
      </c>
      <c r="E58" s="30">
        <v>50</v>
      </c>
      <c r="F58" s="30">
        <v>60</v>
      </c>
      <c r="G58" s="29"/>
      <c r="H58" s="28">
        <v>26</v>
      </c>
      <c r="I58" s="28">
        <v>18</v>
      </c>
      <c r="J58" s="28">
        <v>23</v>
      </c>
      <c r="K58" s="28">
        <v>28</v>
      </c>
      <c r="L58" s="28">
        <v>29</v>
      </c>
    </row>
    <row r="59" spans="1:12" ht="11.25" customHeight="1" x14ac:dyDescent="0.2">
      <c r="A59" s="152" t="s">
        <v>198</v>
      </c>
      <c r="B59" s="30">
        <v>130</v>
      </c>
      <c r="C59" s="30">
        <v>20</v>
      </c>
      <c r="D59" s="30">
        <v>30</v>
      </c>
      <c r="E59" s="30">
        <v>20</v>
      </c>
      <c r="F59" s="30">
        <v>50</v>
      </c>
      <c r="G59" s="29"/>
      <c r="H59" s="28">
        <v>23</v>
      </c>
      <c r="I59" s="28">
        <v>30</v>
      </c>
      <c r="J59" s="28">
        <v>28</v>
      </c>
      <c r="K59" s="28">
        <v>13</v>
      </c>
      <c r="L59" s="28">
        <v>27</v>
      </c>
    </row>
    <row r="60" spans="1:12" s="101" customFormat="1" ht="11.25" customHeight="1" x14ac:dyDescent="0.2">
      <c r="A60" s="152" t="s">
        <v>205</v>
      </c>
      <c r="B60" s="30">
        <v>130</v>
      </c>
      <c r="C60" s="30">
        <v>-10</v>
      </c>
      <c r="D60" s="30">
        <v>30</v>
      </c>
      <c r="E60" s="30">
        <v>60</v>
      </c>
      <c r="F60" s="30">
        <v>50</v>
      </c>
      <c r="G60" s="29"/>
      <c r="H60" s="28">
        <v>22</v>
      </c>
      <c r="I60" s="28" t="s">
        <v>78</v>
      </c>
      <c r="J60" s="28">
        <v>29</v>
      </c>
      <c r="K60" s="28">
        <v>34</v>
      </c>
      <c r="L60" s="28">
        <v>21</v>
      </c>
    </row>
    <row r="61" spans="1:12" s="103" customFormat="1" ht="11.25" customHeight="1" x14ac:dyDescent="0.2">
      <c r="A61" s="152" t="s">
        <v>261</v>
      </c>
      <c r="B61" s="30">
        <v>190</v>
      </c>
      <c r="C61" s="30">
        <v>10</v>
      </c>
      <c r="D61" s="30">
        <v>40</v>
      </c>
      <c r="E61" s="30">
        <v>30</v>
      </c>
      <c r="F61" s="30">
        <v>110</v>
      </c>
      <c r="G61" s="29"/>
      <c r="H61" s="28">
        <v>31</v>
      </c>
      <c r="I61" s="28">
        <v>9</v>
      </c>
      <c r="J61" s="28">
        <v>41</v>
      </c>
      <c r="K61" s="28">
        <v>17</v>
      </c>
      <c r="L61" s="28">
        <v>46</v>
      </c>
    </row>
    <row r="62" spans="1:12" s="103" customFormat="1" ht="11.25" customHeight="1" x14ac:dyDescent="0.2">
      <c r="A62" s="152" t="s">
        <v>264</v>
      </c>
      <c r="B62" s="30">
        <v>60</v>
      </c>
      <c r="C62" s="30">
        <v>0</v>
      </c>
      <c r="D62" s="30">
        <v>10</v>
      </c>
      <c r="E62" s="30">
        <v>10</v>
      </c>
      <c r="F62" s="30">
        <v>30</v>
      </c>
      <c r="G62" s="29"/>
      <c r="H62" s="28">
        <v>9</v>
      </c>
      <c r="I62" s="28">
        <v>5</v>
      </c>
      <c r="J62" s="28">
        <v>14</v>
      </c>
      <c r="K62" s="28">
        <v>6</v>
      </c>
      <c r="L62" s="28">
        <v>12</v>
      </c>
    </row>
    <row r="63" spans="1:12" s="18" customFormat="1" ht="11.25" customHeight="1" x14ac:dyDescent="0.2">
      <c r="A63" s="149"/>
      <c r="B63" s="2"/>
      <c r="C63" s="2"/>
      <c r="D63" s="31"/>
      <c r="E63" s="2"/>
      <c r="F63" s="31"/>
      <c r="G63" s="31"/>
      <c r="H63" s="35"/>
      <c r="I63" s="35"/>
      <c r="J63" s="35"/>
      <c r="K63" s="35"/>
      <c r="L63" s="35"/>
    </row>
    <row r="64" spans="1:12" s="34" customFormat="1" ht="11.25" customHeight="1" x14ac:dyDescent="0.2">
      <c r="A64" s="143" t="s">
        <v>88</v>
      </c>
      <c r="B64" s="2"/>
      <c r="C64" s="2"/>
      <c r="D64" s="31"/>
      <c r="E64" s="2"/>
      <c r="F64" s="31"/>
      <c r="G64" s="31"/>
      <c r="H64" s="35"/>
      <c r="I64" s="35"/>
      <c r="J64" s="35"/>
      <c r="K64" s="35"/>
      <c r="L64" s="35"/>
    </row>
    <row r="65" spans="1:12" s="34" customFormat="1" ht="11.25" customHeight="1" x14ac:dyDescent="0.2">
      <c r="A65" s="179"/>
      <c r="B65" s="205" t="s">
        <v>144</v>
      </c>
      <c r="C65" s="205"/>
      <c r="D65" s="205"/>
      <c r="E65" s="205"/>
      <c r="F65" s="205"/>
      <c r="G65" s="31"/>
      <c r="H65" s="228" t="s">
        <v>145</v>
      </c>
      <c r="I65" s="228"/>
      <c r="J65" s="228"/>
      <c r="K65" s="228"/>
      <c r="L65" s="228"/>
    </row>
    <row r="66" spans="1:12" s="18" customFormat="1" ht="12.75" x14ac:dyDescent="0.2">
      <c r="A66" s="164"/>
      <c r="B66" s="205"/>
      <c r="C66" s="205"/>
      <c r="D66" s="205"/>
      <c r="E66" s="205"/>
      <c r="F66" s="205"/>
      <c r="G66" s="58"/>
      <c r="H66" s="228"/>
      <c r="I66" s="228"/>
      <c r="J66" s="228"/>
      <c r="K66" s="228"/>
      <c r="L66" s="228"/>
    </row>
    <row r="67" spans="1:12" ht="11.25" customHeight="1" x14ac:dyDescent="0.2">
      <c r="A67" s="150"/>
      <c r="B67" s="34" t="s">
        <v>4</v>
      </c>
      <c r="C67" s="34" t="s">
        <v>0</v>
      </c>
      <c r="D67" s="34" t="s">
        <v>1</v>
      </c>
      <c r="E67" s="34" t="s">
        <v>2</v>
      </c>
      <c r="F67" s="34" t="s">
        <v>3</v>
      </c>
      <c r="G67" s="34"/>
      <c r="H67" s="33" t="s">
        <v>4</v>
      </c>
      <c r="I67" s="33" t="s">
        <v>0</v>
      </c>
      <c r="J67" s="33" t="s">
        <v>1</v>
      </c>
      <c r="K67" s="33" t="s">
        <v>2</v>
      </c>
      <c r="L67" s="33" t="s">
        <v>3</v>
      </c>
    </row>
    <row r="68" spans="1:12" s="18" customFormat="1" ht="11.25" customHeight="1" x14ac:dyDescent="0.2">
      <c r="A68" s="152" t="s">
        <v>30</v>
      </c>
      <c r="B68" s="30">
        <v>190</v>
      </c>
      <c r="C68" s="30">
        <v>30</v>
      </c>
      <c r="D68" s="30">
        <v>40</v>
      </c>
      <c r="E68" s="30">
        <v>60</v>
      </c>
      <c r="F68" s="30">
        <v>60</v>
      </c>
      <c r="G68" s="29"/>
      <c r="H68" s="28">
        <v>16</v>
      </c>
      <c r="I68" s="28">
        <v>14</v>
      </c>
      <c r="J68" s="28">
        <v>17</v>
      </c>
      <c r="K68" s="28">
        <v>16</v>
      </c>
      <c r="L68" s="28">
        <v>16</v>
      </c>
    </row>
    <row r="69" spans="1:12" s="18" customFormat="1" ht="11.25" customHeight="1" x14ac:dyDescent="0.2">
      <c r="A69" s="152" t="s">
        <v>79</v>
      </c>
      <c r="B69" s="30">
        <v>90</v>
      </c>
      <c r="C69" s="30">
        <v>30</v>
      </c>
      <c r="D69" s="30">
        <v>-10</v>
      </c>
      <c r="E69" s="30">
        <v>50</v>
      </c>
      <c r="F69" s="30">
        <v>20</v>
      </c>
      <c r="G69" s="29"/>
      <c r="H69" s="28">
        <v>7</v>
      </c>
      <c r="I69" s="28">
        <v>13</v>
      </c>
      <c r="J69" s="28" t="s">
        <v>78</v>
      </c>
      <c r="K69" s="28">
        <v>12</v>
      </c>
      <c r="L69" s="28">
        <v>6</v>
      </c>
    </row>
    <row r="70" spans="1:12" s="18" customFormat="1" ht="11.25" customHeight="1" x14ac:dyDescent="0.2">
      <c r="A70" s="152" t="s">
        <v>27</v>
      </c>
      <c r="B70" s="30">
        <v>120</v>
      </c>
      <c r="C70" s="30">
        <v>20</v>
      </c>
      <c r="D70" s="30">
        <v>50</v>
      </c>
      <c r="E70" s="30">
        <v>-10</v>
      </c>
      <c r="F70" s="30">
        <v>60</v>
      </c>
      <c r="G70" s="29"/>
      <c r="H70" s="28">
        <v>10</v>
      </c>
      <c r="I70" s="28">
        <v>8</v>
      </c>
      <c r="J70" s="28">
        <v>23</v>
      </c>
      <c r="K70" s="28" t="s">
        <v>78</v>
      </c>
      <c r="L70" s="28">
        <v>15</v>
      </c>
    </row>
    <row r="71" spans="1:12" s="18" customFormat="1" ht="11.25" customHeight="1" x14ac:dyDescent="0.2">
      <c r="A71" s="152" t="s">
        <v>28</v>
      </c>
      <c r="B71" s="30">
        <v>140</v>
      </c>
      <c r="C71" s="30">
        <v>-10</v>
      </c>
      <c r="D71" s="30">
        <v>60</v>
      </c>
      <c r="E71" s="30">
        <v>30</v>
      </c>
      <c r="F71" s="30">
        <v>70</v>
      </c>
      <c r="G71" s="29"/>
      <c r="H71" s="28">
        <v>11</v>
      </c>
      <c r="I71" s="28" t="s">
        <v>78</v>
      </c>
      <c r="J71" s="28">
        <v>27</v>
      </c>
      <c r="K71" s="28">
        <v>7</v>
      </c>
      <c r="L71" s="28">
        <v>16</v>
      </c>
    </row>
    <row r="72" spans="1:12" s="18" customFormat="1" ht="11.25" customHeight="1" x14ac:dyDescent="0.2">
      <c r="A72" s="152" t="s">
        <v>128</v>
      </c>
      <c r="B72" s="30">
        <v>40</v>
      </c>
      <c r="C72" s="30">
        <v>0</v>
      </c>
      <c r="D72" s="30">
        <v>-10</v>
      </c>
      <c r="E72" s="30">
        <v>0</v>
      </c>
      <c r="F72" s="30">
        <v>50</v>
      </c>
      <c r="G72" s="29"/>
      <c r="H72" s="28">
        <v>3</v>
      </c>
      <c r="I72" s="28">
        <v>2</v>
      </c>
      <c r="J72" s="28" t="s">
        <v>78</v>
      </c>
      <c r="K72" s="28">
        <v>1</v>
      </c>
      <c r="L72" s="28">
        <v>13</v>
      </c>
    </row>
    <row r="73" spans="1:12" s="18" customFormat="1" ht="11.25" customHeight="1" x14ac:dyDescent="0.2">
      <c r="A73" s="152" t="s">
        <v>171</v>
      </c>
      <c r="B73" s="30">
        <v>250</v>
      </c>
      <c r="C73" s="30">
        <v>0</v>
      </c>
      <c r="D73" s="30">
        <v>30</v>
      </c>
      <c r="E73" s="30">
        <v>90</v>
      </c>
      <c r="F73" s="30">
        <v>130</v>
      </c>
      <c r="G73" s="29"/>
      <c r="H73" s="28">
        <v>20</v>
      </c>
      <c r="I73" s="28">
        <v>2</v>
      </c>
      <c r="J73" s="28">
        <v>14</v>
      </c>
      <c r="K73" s="28">
        <v>24</v>
      </c>
      <c r="L73" s="28">
        <v>31</v>
      </c>
    </row>
    <row r="74" spans="1:12" s="18" customFormat="1" ht="11.25" customHeight="1" x14ac:dyDescent="0.2">
      <c r="A74" s="152" t="s">
        <v>198</v>
      </c>
      <c r="B74" s="30">
        <v>230</v>
      </c>
      <c r="C74" s="30">
        <v>30</v>
      </c>
      <c r="D74" s="30">
        <v>40</v>
      </c>
      <c r="E74" s="30">
        <v>110</v>
      </c>
      <c r="F74" s="30">
        <v>50</v>
      </c>
      <c r="G74" s="29"/>
      <c r="H74" s="28">
        <v>18</v>
      </c>
      <c r="I74" s="28">
        <v>15</v>
      </c>
      <c r="J74" s="28">
        <v>17</v>
      </c>
      <c r="K74" s="28">
        <v>30</v>
      </c>
      <c r="L74" s="28">
        <v>12</v>
      </c>
    </row>
    <row r="75" spans="1:12" s="18" customFormat="1" ht="11.25" customHeight="1" x14ac:dyDescent="0.2">
      <c r="A75" s="152" t="s">
        <v>205</v>
      </c>
      <c r="B75" s="30">
        <v>160</v>
      </c>
      <c r="C75" s="30">
        <v>0</v>
      </c>
      <c r="D75" s="30">
        <v>30</v>
      </c>
      <c r="E75" s="30">
        <v>60</v>
      </c>
      <c r="F75" s="30">
        <v>70</v>
      </c>
      <c r="G75" s="29"/>
      <c r="H75" s="28">
        <v>12</v>
      </c>
      <c r="I75" s="28" t="s">
        <v>78</v>
      </c>
      <c r="J75" s="28">
        <v>11</v>
      </c>
      <c r="K75" s="28">
        <v>16</v>
      </c>
      <c r="L75" s="28">
        <v>16</v>
      </c>
    </row>
    <row r="76" spans="1:12" s="18" customFormat="1" ht="11.25" customHeight="1" x14ac:dyDescent="0.2">
      <c r="A76" s="152" t="s">
        <v>261</v>
      </c>
      <c r="B76" s="30">
        <v>370</v>
      </c>
      <c r="C76" s="30">
        <v>40</v>
      </c>
      <c r="D76" s="30">
        <v>70</v>
      </c>
      <c r="E76" s="30">
        <v>100</v>
      </c>
      <c r="F76" s="30">
        <v>170</v>
      </c>
      <c r="G76" s="29"/>
      <c r="H76" s="28">
        <v>30</v>
      </c>
      <c r="I76" s="28">
        <v>16</v>
      </c>
      <c r="J76" s="28">
        <v>30</v>
      </c>
      <c r="K76" s="28">
        <v>26</v>
      </c>
      <c r="L76" s="28">
        <v>41</v>
      </c>
    </row>
    <row r="77" spans="1:12" s="18" customFormat="1" ht="11.25" customHeight="1" x14ac:dyDescent="0.2">
      <c r="A77" s="152" t="s">
        <v>264</v>
      </c>
      <c r="B77" s="30">
        <v>190</v>
      </c>
      <c r="C77" s="30">
        <v>40</v>
      </c>
      <c r="D77" s="30">
        <v>30</v>
      </c>
      <c r="E77" s="30">
        <v>60</v>
      </c>
      <c r="F77" s="30">
        <v>60</v>
      </c>
      <c r="G77" s="29"/>
      <c r="H77" s="28">
        <v>14</v>
      </c>
      <c r="I77" s="28">
        <v>16</v>
      </c>
      <c r="J77" s="28">
        <v>11</v>
      </c>
      <c r="K77" s="28">
        <v>16</v>
      </c>
      <c r="L77" s="28">
        <v>14</v>
      </c>
    </row>
    <row r="78" spans="1:12" s="18" customFormat="1" ht="11.25" customHeight="1" x14ac:dyDescent="0.2">
      <c r="A78" s="149"/>
      <c r="B78" s="2"/>
      <c r="C78" s="2"/>
      <c r="D78" s="2"/>
      <c r="E78" s="2"/>
      <c r="F78" s="2"/>
      <c r="G78" s="31"/>
      <c r="H78" s="35"/>
      <c r="I78" s="35"/>
      <c r="J78" s="35"/>
      <c r="K78" s="35"/>
      <c r="L78" s="35"/>
    </row>
    <row r="79" spans="1:12" s="34" customFormat="1" ht="11.25" customHeight="1" x14ac:dyDescent="0.2">
      <c r="A79" s="143" t="s">
        <v>87</v>
      </c>
      <c r="B79" s="2"/>
      <c r="C79" s="2"/>
      <c r="D79" s="31"/>
      <c r="E79" s="2"/>
      <c r="F79" s="31"/>
      <c r="G79" s="31"/>
      <c r="H79" s="35"/>
      <c r="I79" s="35"/>
      <c r="J79" s="35"/>
      <c r="K79" s="35"/>
      <c r="L79" s="35"/>
    </row>
    <row r="80" spans="1:12" s="34" customFormat="1" ht="11.25" customHeight="1" x14ac:dyDescent="0.2">
      <c r="A80" s="179"/>
      <c r="B80" s="205" t="s">
        <v>144</v>
      </c>
      <c r="C80" s="205"/>
      <c r="D80" s="205"/>
      <c r="E80" s="205"/>
      <c r="F80" s="205"/>
      <c r="G80" s="31"/>
      <c r="H80" s="228" t="s">
        <v>145</v>
      </c>
      <c r="I80" s="228"/>
      <c r="J80" s="228"/>
      <c r="K80" s="228"/>
      <c r="L80" s="228"/>
    </row>
    <row r="81" spans="1:12" s="18" customFormat="1" ht="12.75" x14ac:dyDescent="0.2">
      <c r="A81" s="164"/>
      <c r="B81" s="205"/>
      <c r="C81" s="205"/>
      <c r="D81" s="205"/>
      <c r="E81" s="205"/>
      <c r="F81" s="205"/>
      <c r="G81" s="58"/>
      <c r="H81" s="228"/>
      <c r="I81" s="228"/>
      <c r="J81" s="228"/>
      <c r="K81" s="228"/>
      <c r="L81" s="228"/>
    </row>
    <row r="82" spans="1:12" ht="11.25" customHeight="1" x14ac:dyDescent="0.2">
      <c r="A82" s="150"/>
      <c r="B82" s="34" t="s">
        <v>4</v>
      </c>
      <c r="C82" s="34" t="s">
        <v>0</v>
      </c>
      <c r="D82" s="34" t="s">
        <v>1</v>
      </c>
      <c r="E82" s="34" t="s">
        <v>2</v>
      </c>
      <c r="F82" s="34" t="s">
        <v>3</v>
      </c>
      <c r="G82" s="34"/>
      <c r="H82" s="33" t="s">
        <v>4</v>
      </c>
      <c r="I82" s="33" t="s">
        <v>0</v>
      </c>
      <c r="J82" s="33" t="s">
        <v>1</v>
      </c>
      <c r="K82" s="33" t="s">
        <v>2</v>
      </c>
      <c r="L82" s="33" t="s">
        <v>3</v>
      </c>
    </row>
    <row r="83" spans="1:12" ht="11.25" customHeight="1" x14ac:dyDescent="0.2">
      <c r="A83" s="152" t="s">
        <v>30</v>
      </c>
      <c r="B83" s="30">
        <v>100</v>
      </c>
      <c r="C83" s="30">
        <v>20</v>
      </c>
      <c r="D83" s="30">
        <v>20</v>
      </c>
      <c r="E83" s="30">
        <v>-10</v>
      </c>
      <c r="F83" s="30">
        <v>70</v>
      </c>
      <c r="G83" s="29"/>
      <c r="H83" s="28">
        <v>11</v>
      </c>
      <c r="I83" s="28">
        <v>14</v>
      </c>
      <c r="J83" s="28">
        <v>10</v>
      </c>
      <c r="K83" s="28" t="s">
        <v>78</v>
      </c>
      <c r="L83" s="28">
        <v>25</v>
      </c>
    </row>
    <row r="84" spans="1:12" ht="11.25" customHeight="1" x14ac:dyDescent="0.2">
      <c r="A84" s="152" t="s">
        <v>79</v>
      </c>
      <c r="B84" s="30">
        <v>140</v>
      </c>
      <c r="C84" s="30">
        <v>30</v>
      </c>
      <c r="D84" s="30">
        <v>30</v>
      </c>
      <c r="E84" s="30">
        <v>30</v>
      </c>
      <c r="F84" s="30">
        <v>40</v>
      </c>
      <c r="G84" s="29"/>
      <c r="H84" s="28">
        <v>15</v>
      </c>
      <c r="I84" s="28">
        <v>16</v>
      </c>
      <c r="J84" s="28">
        <v>18</v>
      </c>
      <c r="K84" s="28">
        <v>11</v>
      </c>
      <c r="L84" s="28">
        <v>17</v>
      </c>
    </row>
    <row r="85" spans="1:12" ht="11.25" customHeight="1" x14ac:dyDescent="0.2">
      <c r="A85" s="152" t="s">
        <v>27</v>
      </c>
      <c r="B85" s="30">
        <v>60</v>
      </c>
      <c r="C85" s="30">
        <v>0</v>
      </c>
      <c r="D85" s="30">
        <v>-10</v>
      </c>
      <c r="E85" s="30">
        <v>40</v>
      </c>
      <c r="F85" s="30">
        <v>30</v>
      </c>
      <c r="G85" s="29"/>
      <c r="H85" s="28">
        <v>6</v>
      </c>
      <c r="I85" s="28" t="s">
        <v>78</v>
      </c>
      <c r="J85" s="28" t="s">
        <v>78</v>
      </c>
      <c r="K85" s="28">
        <v>13</v>
      </c>
      <c r="L85" s="28">
        <v>10</v>
      </c>
    </row>
    <row r="86" spans="1:12" ht="11.25" customHeight="1" x14ac:dyDescent="0.2">
      <c r="A86" s="152" t="s">
        <v>28</v>
      </c>
      <c r="B86" s="30">
        <v>90</v>
      </c>
      <c r="C86" s="30">
        <v>10</v>
      </c>
      <c r="D86" s="30">
        <v>-20</v>
      </c>
      <c r="E86" s="30">
        <v>30</v>
      </c>
      <c r="F86" s="30">
        <v>60</v>
      </c>
      <c r="G86" s="29"/>
      <c r="H86" s="28">
        <v>9</v>
      </c>
      <c r="I86" s="28">
        <v>7</v>
      </c>
      <c r="J86" s="28" t="s">
        <v>78</v>
      </c>
      <c r="K86" s="28">
        <v>11</v>
      </c>
      <c r="L86" s="28">
        <v>22</v>
      </c>
    </row>
    <row r="87" spans="1:12" ht="11.25" customHeight="1" x14ac:dyDescent="0.2">
      <c r="A87" s="152" t="s">
        <v>128</v>
      </c>
      <c r="B87" s="30">
        <v>70</v>
      </c>
      <c r="C87" s="30">
        <v>-10</v>
      </c>
      <c r="D87" s="30">
        <v>10</v>
      </c>
      <c r="E87" s="30">
        <v>30</v>
      </c>
      <c r="F87" s="30">
        <v>50</v>
      </c>
      <c r="G87" s="29"/>
      <c r="H87" s="28">
        <v>8</v>
      </c>
      <c r="I87" s="28" t="s">
        <v>78</v>
      </c>
      <c r="J87" s="28">
        <v>4</v>
      </c>
      <c r="K87" s="28">
        <v>11</v>
      </c>
      <c r="L87" s="28">
        <v>16</v>
      </c>
    </row>
    <row r="88" spans="1:12" ht="11.25" customHeight="1" x14ac:dyDescent="0.2">
      <c r="A88" s="152" t="s">
        <v>171</v>
      </c>
      <c r="B88" s="30">
        <v>230</v>
      </c>
      <c r="C88" s="30">
        <v>30</v>
      </c>
      <c r="D88" s="30">
        <v>20</v>
      </c>
      <c r="E88" s="30">
        <v>60</v>
      </c>
      <c r="F88" s="30">
        <v>130</v>
      </c>
      <c r="G88" s="29"/>
      <c r="H88" s="28">
        <v>25</v>
      </c>
      <c r="I88" s="28">
        <v>15</v>
      </c>
      <c r="J88" s="28">
        <v>10</v>
      </c>
      <c r="K88" s="28">
        <v>18</v>
      </c>
      <c r="L88" s="28">
        <v>46</v>
      </c>
    </row>
    <row r="89" spans="1:12" ht="11.25" customHeight="1" x14ac:dyDescent="0.2">
      <c r="A89" s="152" t="s">
        <v>198</v>
      </c>
      <c r="B89" s="30">
        <v>150</v>
      </c>
      <c r="C89" s="30">
        <v>40</v>
      </c>
      <c r="D89" s="30">
        <v>-10</v>
      </c>
      <c r="E89" s="30">
        <v>100</v>
      </c>
      <c r="F89" s="30">
        <v>30</v>
      </c>
      <c r="G89" s="29"/>
      <c r="H89" s="28">
        <v>15</v>
      </c>
      <c r="I89" s="28">
        <v>19</v>
      </c>
      <c r="J89" s="28" t="s">
        <v>78</v>
      </c>
      <c r="K89" s="28">
        <v>33</v>
      </c>
      <c r="L89" s="28">
        <v>10</v>
      </c>
    </row>
    <row r="90" spans="1:12" s="101" customFormat="1" ht="11.25" customHeight="1" x14ac:dyDescent="0.2">
      <c r="A90" s="152" t="s">
        <v>205</v>
      </c>
      <c r="B90" s="30">
        <v>70</v>
      </c>
      <c r="C90" s="30">
        <v>10</v>
      </c>
      <c r="D90" s="30">
        <v>0</v>
      </c>
      <c r="E90" s="30">
        <v>20</v>
      </c>
      <c r="F90" s="30">
        <v>40</v>
      </c>
      <c r="G90" s="29"/>
      <c r="H90" s="28">
        <v>7</v>
      </c>
      <c r="I90" s="28">
        <v>4</v>
      </c>
      <c r="J90" s="28">
        <v>1</v>
      </c>
      <c r="K90" s="28">
        <v>5</v>
      </c>
      <c r="L90" s="28">
        <v>14</v>
      </c>
    </row>
    <row r="91" spans="1:12" s="103" customFormat="1" ht="11.25" customHeight="1" x14ac:dyDescent="0.2">
      <c r="A91" s="152" t="s">
        <v>261</v>
      </c>
      <c r="B91" s="30">
        <v>270</v>
      </c>
      <c r="C91" s="30">
        <v>-10</v>
      </c>
      <c r="D91" s="30">
        <v>60</v>
      </c>
      <c r="E91" s="30">
        <v>90</v>
      </c>
      <c r="F91" s="30">
        <v>130</v>
      </c>
      <c r="G91" s="29"/>
      <c r="H91" s="28">
        <v>27</v>
      </c>
      <c r="I91" s="28" t="s">
        <v>78</v>
      </c>
      <c r="J91" s="28">
        <v>31</v>
      </c>
      <c r="K91" s="28">
        <v>29</v>
      </c>
      <c r="L91" s="28">
        <v>44</v>
      </c>
    </row>
    <row r="92" spans="1:12" s="103" customFormat="1" ht="11.25" customHeight="1" x14ac:dyDescent="0.2">
      <c r="A92" s="152" t="s">
        <v>264</v>
      </c>
      <c r="B92" s="30">
        <v>100</v>
      </c>
      <c r="C92" s="30">
        <v>20</v>
      </c>
      <c r="D92" s="30">
        <v>-10</v>
      </c>
      <c r="E92" s="30">
        <v>40</v>
      </c>
      <c r="F92" s="30">
        <v>50</v>
      </c>
      <c r="G92" s="29"/>
      <c r="H92" s="28">
        <v>10</v>
      </c>
      <c r="I92" s="28">
        <v>8</v>
      </c>
      <c r="J92" s="28" t="s">
        <v>78</v>
      </c>
      <c r="K92" s="28">
        <v>13</v>
      </c>
      <c r="L92" s="28">
        <v>16</v>
      </c>
    </row>
    <row r="93" spans="1:12" s="18" customFormat="1" ht="11.25" customHeight="1" x14ac:dyDescent="0.2">
      <c r="A93" s="149"/>
      <c r="B93" s="2"/>
      <c r="C93" s="2"/>
      <c r="D93" s="31"/>
      <c r="E93" s="2"/>
      <c r="F93" s="31"/>
      <c r="G93" s="31"/>
      <c r="H93" s="35"/>
      <c r="I93" s="35"/>
      <c r="J93" s="35"/>
      <c r="K93" s="35"/>
      <c r="L93" s="35"/>
    </row>
    <row r="94" spans="1:12" s="34" customFormat="1" ht="11.25" customHeight="1" x14ac:dyDescent="0.2">
      <c r="A94" s="143" t="s">
        <v>86</v>
      </c>
      <c r="B94" s="2"/>
      <c r="C94" s="2"/>
      <c r="D94" s="31"/>
      <c r="E94" s="2"/>
      <c r="F94" s="31"/>
      <c r="G94" s="31"/>
      <c r="H94" s="35"/>
      <c r="I94" s="35"/>
      <c r="J94" s="35"/>
      <c r="K94" s="35"/>
      <c r="L94" s="35"/>
    </row>
    <row r="95" spans="1:12" s="34" customFormat="1" ht="11.25" customHeight="1" x14ac:dyDescent="0.2">
      <c r="A95" s="179"/>
      <c r="B95" s="205" t="s">
        <v>144</v>
      </c>
      <c r="C95" s="205"/>
      <c r="D95" s="205"/>
      <c r="E95" s="205"/>
      <c r="F95" s="205"/>
      <c r="G95" s="31"/>
      <c r="H95" s="228" t="s">
        <v>145</v>
      </c>
      <c r="I95" s="228"/>
      <c r="J95" s="228"/>
      <c r="K95" s="228"/>
      <c r="L95" s="228"/>
    </row>
    <row r="96" spans="1:12" s="18" customFormat="1" ht="12.75" x14ac:dyDescent="0.2">
      <c r="A96" s="164"/>
      <c r="B96" s="205"/>
      <c r="C96" s="205"/>
      <c r="D96" s="205"/>
      <c r="E96" s="205"/>
      <c r="F96" s="205"/>
      <c r="G96" s="58"/>
      <c r="H96" s="228"/>
      <c r="I96" s="228"/>
      <c r="J96" s="228"/>
      <c r="K96" s="228"/>
      <c r="L96" s="228"/>
    </row>
    <row r="97" spans="1:12" ht="11.25" customHeight="1" x14ac:dyDescent="0.2">
      <c r="A97" s="150"/>
      <c r="B97" s="34" t="s">
        <v>4</v>
      </c>
      <c r="C97" s="34" t="s">
        <v>0</v>
      </c>
      <c r="D97" s="34" t="s">
        <v>1</v>
      </c>
      <c r="E97" s="34" t="s">
        <v>2</v>
      </c>
      <c r="F97" s="34" t="s">
        <v>3</v>
      </c>
      <c r="G97" s="34"/>
      <c r="H97" s="33" t="s">
        <v>4</v>
      </c>
      <c r="I97" s="33" t="s">
        <v>0</v>
      </c>
      <c r="J97" s="33" t="s">
        <v>1</v>
      </c>
      <c r="K97" s="33" t="s">
        <v>2</v>
      </c>
      <c r="L97" s="33" t="s">
        <v>3</v>
      </c>
    </row>
    <row r="98" spans="1:12" ht="11.25" customHeight="1" x14ac:dyDescent="0.2">
      <c r="A98" s="152" t="s">
        <v>30</v>
      </c>
      <c r="B98" s="30">
        <v>210</v>
      </c>
      <c r="C98" s="30">
        <v>40</v>
      </c>
      <c r="D98" s="30">
        <v>30</v>
      </c>
      <c r="E98" s="30">
        <v>50</v>
      </c>
      <c r="F98" s="30">
        <v>100</v>
      </c>
      <c r="G98" s="29"/>
      <c r="H98" s="28">
        <v>13</v>
      </c>
      <c r="I98" s="28">
        <v>12</v>
      </c>
      <c r="J98" s="28">
        <v>10</v>
      </c>
      <c r="K98" s="28">
        <v>9</v>
      </c>
      <c r="L98" s="28">
        <v>18</v>
      </c>
    </row>
    <row r="99" spans="1:12" ht="11.25" customHeight="1" x14ac:dyDescent="0.2">
      <c r="A99" s="152" t="s">
        <v>79</v>
      </c>
      <c r="B99" s="30">
        <v>250</v>
      </c>
      <c r="C99" s="30">
        <v>20</v>
      </c>
      <c r="D99" s="30">
        <v>40</v>
      </c>
      <c r="E99" s="30">
        <v>80</v>
      </c>
      <c r="F99" s="30">
        <v>120</v>
      </c>
      <c r="G99" s="29"/>
      <c r="H99" s="28">
        <v>15</v>
      </c>
      <c r="I99" s="28">
        <v>6</v>
      </c>
      <c r="J99" s="28">
        <v>15</v>
      </c>
      <c r="K99" s="28">
        <v>15</v>
      </c>
      <c r="L99" s="28">
        <v>22</v>
      </c>
    </row>
    <row r="100" spans="1:12" ht="11.25" customHeight="1" x14ac:dyDescent="0.2">
      <c r="A100" s="152" t="s">
        <v>27</v>
      </c>
      <c r="B100" s="30">
        <v>180</v>
      </c>
      <c r="C100" s="30">
        <v>40</v>
      </c>
      <c r="D100" s="30">
        <v>10</v>
      </c>
      <c r="E100" s="30">
        <v>70</v>
      </c>
      <c r="F100" s="30">
        <v>70</v>
      </c>
      <c r="G100" s="29"/>
      <c r="H100" s="28">
        <v>11</v>
      </c>
      <c r="I100" s="28">
        <v>14</v>
      </c>
      <c r="J100" s="28">
        <v>2</v>
      </c>
      <c r="K100" s="28">
        <v>13</v>
      </c>
      <c r="L100" s="28">
        <v>12</v>
      </c>
    </row>
    <row r="101" spans="1:12" ht="11.25" customHeight="1" x14ac:dyDescent="0.2">
      <c r="A101" s="152" t="s">
        <v>28</v>
      </c>
      <c r="B101" s="30">
        <v>170</v>
      </c>
      <c r="C101" s="30">
        <v>30</v>
      </c>
      <c r="D101" s="30">
        <v>30</v>
      </c>
      <c r="E101" s="30">
        <v>-10</v>
      </c>
      <c r="F101" s="30">
        <v>120</v>
      </c>
      <c r="G101" s="29"/>
      <c r="H101" s="28">
        <v>10</v>
      </c>
      <c r="I101" s="28">
        <v>9</v>
      </c>
      <c r="J101" s="28">
        <v>10</v>
      </c>
      <c r="K101" s="28" t="s">
        <v>78</v>
      </c>
      <c r="L101" s="28">
        <v>22</v>
      </c>
    </row>
    <row r="102" spans="1:12" ht="11.25" customHeight="1" x14ac:dyDescent="0.2">
      <c r="A102" s="152" t="s">
        <v>128</v>
      </c>
      <c r="B102" s="30">
        <v>230</v>
      </c>
      <c r="C102" s="30">
        <v>20</v>
      </c>
      <c r="D102" s="30">
        <v>50</v>
      </c>
      <c r="E102" s="30">
        <v>60</v>
      </c>
      <c r="F102" s="30">
        <v>110</v>
      </c>
      <c r="G102" s="29"/>
      <c r="H102" s="28">
        <v>14</v>
      </c>
      <c r="I102" s="28">
        <v>6</v>
      </c>
      <c r="J102" s="28">
        <v>18</v>
      </c>
      <c r="K102" s="28">
        <v>10</v>
      </c>
      <c r="L102" s="28">
        <v>20</v>
      </c>
    </row>
    <row r="103" spans="1:12" ht="11.25" customHeight="1" x14ac:dyDescent="0.2">
      <c r="A103" s="152" t="s">
        <v>171</v>
      </c>
      <c r="B103" s="30">
        <v>430</v>
      </c>
      <c r="C103" s="30">
        <v>10</v>
      </c>
      <c r="D103" s="30">
        <v>60</v>
      </c>
      <c r="E103" s="30">
        <v>100</v>
      </c>
      <c r="F103" s="30">
        <v>260</v>
      </c>
      <c r="G103" s="29"/>
      <c r="H103" s="28">
        <v>24</v>
      </c>
      <c r="I103" s="28">
        <v>4</v>
      </c>
      <c r="J103" s="28">
        <v>19</v>
      </c>
      <c r="K103" s="28">
        <v>18</v>
      </c>
      <c r="L103" s="28">
        <v>44</v>
      </c>
    </row>
    <row r="104" spans="1:12" ht="11.25" customHeight="1" x14ac:dyDescent="0.2">
      <c r="A104" s="152" t="s">
        <v>198</v>
      </c>
      <c r="B104" s="30">
        <v>270</v>
      </c>
      <c r="C104" s="30">
        <v>30</v>
      </c>
      <c r="D104" s="30">
        <v>40</v>
      </c>
      <c r="E104" s="30">
        <v>50</v>
      </c>
      <c r="F104" s="30">
        <v>140</v>
      </c>
      <c r="G104" s="29"/>
      <c r="H104" s="28">
        <v>15</v>
      </c>
      <c r="I104" s="28">
        <v>9</v>
      </c>
      <c r="J104" s="28">
        <v>14</v>
      </c>
      <c r="K104" s="28">
        <v>10</v>
      </c>
      <c r="L104" s="28">
        <v>23</v>
      </c>
    </row>
    <row r="105" spans="1:12" s="101" customFormat="1" ht="11.25" customHeight="1" x14ac:dyDescent="0.2">
      <c r="A105" s="152" t="s">
        <v>205</v>
      </c>
      <c r="B105" s="30">
        <v>280</v>
      </c>
      <c r="C105" s="30">
        <v>20</v>
      </c>
      <c r="D105" s="30">
        <v>-30</v>
      </c>
      <c r="E105" s="30">
        <v>110</v>
      </c>
      <c r="F105" s="30">
        <v>180</v>
      </c>
      <c r="G105" s="29"/>
      <c r="H105" s="28">
        <v>16</v>
      </c>
      <c r="I105" s="28">
        <v>7</v>
      </c>
      <c r="J105" s="28" t="s">
        <v>78</v>
      </c>
      <c r="K105" s="28">
        <v>21</v>
      </c>
      <c r="L105" s="28">
        <v>30</v>
      </c>
    </row>
    <row r="106" spans="1:12" s="103" customFormat="1" ht="11.25" customHeight="1" x14ac:dyDescent="0.2">
      <c r="A106" s="152" t="s">
        <v>261</v>
      </c>
      <c r="B106" s="30">
        <v>500</v>
      </c>
      <c r="C106" s="30">
        <v>60</v>
      </c>
      <c r="D106" s="30">
        <v>50</v>
      </c>
      <c r="E106" s="30">
        <v>130</v>
      </c>
      <c r="F106" s="30">
        <v>260</v>
      </c>
      <c r="G106" s="29"/>
      <c r="H106" s="28">
        <v>28</v>
      </c>
      <c r="I106" s="28">
        <v>18</v>
      </c>
      <c r="J106" s="28">
        <v>15</v>
      </c>
      <c r="K106" s="28">
        <v>25</v>
      </c>
      <c r="L106" s="28">
        <v>43</v>
      </c>
    </row>
    <row r="107" spans="1:12" s="103" customFormat="1" ht="11.25" customHeight="1" x14ac:dyDescent="0.2">
      <c r="A107" s="152" t="s">
        <v>264</v>
      </c>
      <c r="B107" s="30">
        <v>270</v>
      </c>
      <c r="C107" s="30">
        <v>40</v>
      </c>
      <c r="D107" s="30">
        <v>70</v>
      </c>
      <c r="E107" s="30">
        <v>50</v>
      </c>
      <c r="F107" s="30">
        <v>120</v>
      </c>
      <c r="G107" s="29"/>
      <c r="H107" s="28">
        <v>15</v>
      </c>
      <c r="I107" s="28">
        <v>12</v>
      </c>
      <c r="J107" s="28">
        <v>22</v>
      </c>
      <c r="K107" s="28">
        <v>9</v>
      </c>
      <c r="L107" s="28">
        <v>19</v>
      </c>
    </row>
    <row r="108" spans="1:12" s="18" customFormat="1" ht="11.25" customHeight="1" x14ac:dyDescent="0.2">
      <c r="A108" s="149"/>
      <c r="B108" s="2"/>
      <c r="C108" s="2"/>
      <c r="D108" s="31"/>
      <c r="E108" s="2"/>
      <c r="F108" s="31"/>
      <c r="G108" s="31"/>
      <c r="H108" s="35"/>
      <c r="I108" s="35"/>
      <c r="J108" s="35"/>
      <c r="K108" s="35"/>
      <c r="L108" s="35"/>
    </row>
    <row r="109" spans="1:12" s="34" customFormat="1" ht="12.75" x14ac:dyDescent="0.2">
      <c r="A109" s="227" t="s">
        <v>223</v>
      </c>
      <c r="B109" s="227"/>
      <c r="C109" s="227"/>
      <c r="D109" s="31"/>
      <c r="E109" s="2"/>
      <c r="F109" s="31"/>
      <c r="G109" s="31"/>
      <c r="H109" s="35"/>
      <c r="I109" s="35"/>
      <c r="J109" s="35"/>
      <c r="K109" s="35"/>
      <c r="L109" s="35"/>
    </row>
    <row r="110" spans="1:12" s="34" customFormat="1" ht="14.25" customHeight="1" x14ac:dyDescent="0.2">
      <c r="A110" s="178"/>
      <c r="B110" s="205" t="s">
        <v>144</v>
      </c>
      <c r="C110" s="205"/>
      <c r="D110" s="205"/>
      <c r="E110" s="205"/>
      <c r="F110" s="205"/>
      <c r="G110" s="31"/>
      <c r="H110" s="228" t="s">
        <v>145</v>
      </c>
      <c r="I110" s="228"/>
      <c r="J110" s="228"/>
      <c r="K110" s="228"/>
      <c r="L110" s="228"/>
    </row>
    <row r="111" spans="1:12" s="18" customFormat="1" ht="12.75" x14ac:dyDescent="0.2">
      <c r="A111" s="164"/>
      <c r="B111" s="205"/>
      <c r="C111" s="205"/>
      <c r="D111" s="205"/>
      <c r="E111" s="205"/>
      <c r="F111" s="205"/>
      <c r="G111" s="58"/>
      <c r="H111" s="228"/>
      <c r="I111" s="228"/>
      <c r="J111" s="228"/>
      <c r="K111" s="228"/>
      <c r="L111" s="228"/>
    </row>
    <row r="112" spans="1:12" ht="11.25" customHeight="1" x14ac:dyDescent="0.2">
      <c r="A112" s="150"/>
      <c r="B112" s="34" t="s">
        <v>4</v>
      </c>
      <c r="C112" s="34" t="s">
        <v>0</v>
      </c>
      <c r="D112" s="34" t="s">
        <v>1</v>
      </c>
      <c r="E112" s="34" t="s">
        <v>2</v>
      </c>
      <c r="F112" s="34" t="s">
        <v>3</v>
      </c>
      <c r="G112" s="34"/>
      <c r="H112" s="33" t="s">
        <v>4</v>
      </c>
      <c r="I112" s="33" t="s">
        <v>0</v>
      </c>
      <c r="J112" s="33" t="s">
        <v>1</v>
      </c>
      <c r="K112" s="33" t="s">
        <v>2</v>
      </c>
      <c r="L112" s="33" t="s">
        <v>3</v>
      </c>
    </row>
    <row r="113" spans="1:12" ht="11.25" customHeight="1" x14ac:dyDescent="0.2">
      <c r="A113" s="152" t="s">
        <v>30</v>
      </c>
      <c r="B113" s="30">
        <v>540</v>
      </c>
      <c r="C113" s="30">
        <v>120</v>
      </c>
      <c r="D113" s="30">
        <v>60</v>
      </c>
      <c r="E113" s="30">
        <v>200</v>
      </c>
      <c r="F113" s="30">
        <v>160</v>
      </c>
      <c r="G113" s="29"/>
      <c r="H113" s="28">
        <v>14</v>
      </c>
      <c r="I113" s="28">
        <v>14</v>
      </c>
      <c r="J113" s="28">
        <v>8</v>
      </c>
      <c r="K113" s="28">
        <v>17</v>
      </c>
      <c r="L113" s="28">
        <v>15</v>
      </c>
    </row>
    <row r="114" spans="1:12" ht="11.25" customHeight="1" x14ac:dyDescent="0.2">
      <c r="A114" s="152" t="s">
        <v>79</v>
      </c>
      <c r="B114" s="30">
        <v>560</v>
      </c>
      <c r="C114" s="30">
        <v>130</v>
      </c>
      <c r="D114" s="30">
        <v>90</v>
      </c>
      <c r="E114" s="30">
        <v>140</v>
      </c>
      <c r="F114" s="30">
        <v>210</v>
      </c>
      <c r="G114" s="29"/>
      <c r="H114" s="28">
        <v>14</v>
      </c>
      <c r="I114" s="28">
        <v>14</v>
      </c>
      <c r="J114" s="28">
        <v>12</v>
      </c>
      <c r="K114" s="28">
        <v>12</v>
      </c>
      <c r="L114" s="28">
        <v>20</v>
      </c>
    </row>
    <row r="115" spans="1:12" ht="11.25" customHeight="1" x14ac:dyDescent="0.2">
      <c r="A115" s="152" t="s">
        <v>27</v>
      </c>
      <c r="B115" s="30">
        <v>250</v>
      </c>
      <c r="C115" s="30">
        <v>40</v>
      </c>
      <c r="D115" s="30">
        <v>30</v>
      </c>
      <c r="E115" s="30">
        <v>60</v>
      </c>
      <c r="F115" s="30">
        <v>120</v>
      </c>
      <c r="G115" s="29"/>
      <c r="H115" s="28">
        <v>6</v>
      </c>
      <c r="I115" s="28">
        <v>4</v>
      </c>
      <c r="J115" s="28">
        <v>4</v>
      </c>
      <c r="K115" s="28">
        <v>5</v>
      </c>
      <c r="L115" s="28">
        <v>10</v>
      </c>
    </row>
    <row r="116" spans="1:12" ht="11.25" customHeight="1" x14ac:dyDescent="0.2">
      <c r="A116" s="152" t="s">
        <v>28</v>
      </c>
      <c r="B116" s="30">
        <v>410</v>
      </c>
      <c r="C116" s="30">
        <v>40</v>
      </c>
      <c r="D116" s="30">
        <v>20</v>
      </c>
      <c r="E116" s="30">
        <v>100</v>
      </c>
      <c r="F116" s="30">
        <v>250</v>
      </c>
      <c r="G116" s="29"/>
      <c r="H116" s="28">
        <v>10</v>
      </c>
      <c r="I116" s="28">
        <v>4</v>
      </c>
      <c r="J116" s="28">
        <v>2</v>
      </c>
      <c r="K116" s="28">
        <v>8</v>
      </c>
      <c r="L116" s="28">
        <v>22</v>
      </c>
    </row>
    <row r="117" spans="1:12" ht="11.25" customHeight="1" x14ac:dyDescent="0.2">
      <c r="A117" s="152" t="s">
        <v>128</v>
      </c>
      <c r="B117" s="30">
        <v>300</v>
      </c>
      <c r="C117" s="30">
        <v>0</v>
      </c>
      <c r="D117" s="30">
        <v>100</v>
      </c>
      <c r="E117" s="30">
        <v>110</v>
      </c>
      <c r="F117" s="30">
        <v>90</v>
      </c>
      <c r="G117" s="29"/>
      <c r="H117" s="28">
        <v>8</v>
      </c>
      <c r="I117" s="28" t="s">
        <v>78</v>
      </c>
      <c r="J117" s="28">
        <v>14</v>
      </c>
      <c r="K117" s="28">
        <v>9</v>
      </c>
      <c r="L117" s="28">
        <v>8</v>
      </c>
    </row>
    <row r="118" spans="1:12" ht="11.25" customHeight="1" x14ac:dyDescent="0.2">
      <c r="A118" s="152" t="s">
        <v>171</v>
      </c>
      <c r="B118" s="30">
        <v>950</v>
      </c>
      <c r="C118" s="30">
        <v>110</v>
      </c>
      <c r="D118" s="30">
        <v>170</v>
      </c>
      <c r="E118" s="30">
        <v>290</v>
      </c>
      <c r="F118" s="30">
        <v>390</v>
      </c>
      <c r="G118" s="29"/>
      <c r="H118" s="28">
        <v>24</v>
      </c>
      <c r="I118" s="28">
        <v>13</v>
      </c>
      <c r="J118" s="28">
        <v>24</v>
      </c>
      <c r="K118" s="28">
        <v>24</v>
      </c>
      <c r="L118" s="28">
        <v>33</v>
      </c>
    </row>
    <row r="119" spans="1:12" ht="11.25" customHeight="1" x14ac:dyDescent="0.2">
      <c r="A119" s="152" t="s">
        <v>198</v>
      </c>
      <c r="B119" s="30">
        <v>560</v>
      </c>
      <c r="C119" s="30">
        <v>120</v>
      </c>
      <c r="D119" s="30">
        <v>70</v>
      </c>
      <c r="E119" s="30">
        <v>180</v>
      </c>
      <c r="F119" s="30">
        <v>190</v>
      </c>
      <c r="G119" s="29"/>
      <c r="H119" s="28">
        <v>14</v>
      </c>
      <c r="I119" s="28">
        <v>15</v>
      </c>
      <c r="J119" s="28">
        <v>9</v>
      </c>
      <c r="K119" s="28">
        <v>15</v>
      </c>
      <c r="L119" s="28">
        <v>17</v>
      </c>
    </row>
    <row r="120" spans="1:12" s="101" customFormat="1" ht="11.25" customHeight="1" x14ac:dyDescent="0.2">
      <c r="A120" s="152" t="s">
        <v>205</v>
      </c>
      <c r="B120" s="30">
        <v>540</v>
      </c>
      <c r="C120" s="30">
        <v>30</v>
      </c>
      <c r="D120" s="30">
        <v>40</v>
      </c>
      <c r="E120" s="30">
        <v>180</v>
      </c>
      <c r="F120" s="30">
        <v>280</v>
      </c>
      <c r="G120" s="29"/>
      <c r="H120" s="28">
        <v>13</v>
      </c>
      <c r="I120" s="28">
        <v>4</v>
      </c>
      <c r="J120" s="28">
        <v>6</v>
      </c>
      <c r="K120" s="28">
        <v>15</v>
      </c>
      <c r="L120" s="28">
        <v>24</v>
      </c>
    </row>
    <row r="121" spans="1:12" s="103" customFormat="1" ht="11.25" customHeight="1" x14ac:dyDescent="0.2">
      <c r="A121" s="152" t="s">
        <v>261</v>
      </c>
      <c r="B121" s="30">
        <v>1080</v>
      </c>
      <c r="C121" s="30">
        <v>130</v>
      </c>
      <c r="D121" s="30">
        <v>140</v>
      </c>
      <c r="E121" s="30">
        <v>270</v>
      </c>
      <c r="F121" s="30">
        <v>540</v>
      </c>
      <c r="G121" s="29"/>
      <c r="H121" s="28">
        <v>27</v>
      </c>
      <c r="I121" s="28">
        <v>15</v>
      </c>
      <c r="J121" s="28">
        <v>18</v>
      </c>
      <c r="K121" s="28">
        <v>23</v>
      </c>
      <c r="L121" s="28">
        <v>47</v>
      </c>
    </row>
    <row r="122" spans="1:12" s="103" customFormat="1" ht="11.25" customHeight="1" x14ac:dyDescent="0.2">
      <c r="A122" s="152" t="s">
        <v>264</v>
      </c>
      <c r="B122" s="30">
        <v>480</v>
      </c>
      <c r="C122" s="30">
        <v>100</v>
      </c>
      <c r="D122" s="30">
        <v>50</v>
      </c>
      <c r="E122" s="30">
        <v>140</v>
      </c>
      <c r="F122" s="30">
        <v>200</v>
      </c>
      <c r="G122" s="29"/>
      <c r="H122" s="28">
        <v>12</v>
      </c>
      <c r="I122" s="28">
        <v>11</v>
      </c>
      <c r="J122" s="28">
        <v>6</v>
      </c>
      <c r="K122" s="28">
        <v>12</v>
      </c>
      <c r="L122" s="28">
        <v>18</v>
      </c>
    </row>
    <row r="123" spans="1:12" s="18" customFormat="1" ht="11.25" customHeight="1" x14ac:dyDescent="0.2">
      <c r="A123" s="149"/>
      <c r="B123" s="2"/>
      <c r="C123" s="2"/>
      <c r="D123" s="31"/>
      <c r="E123" s="2"/>
      <c r="F123" s="31"/>
      <c r="G123" s="31"/>
      <c r="H123" s="35"/>
      <c r="I123" s="35"/>
      <c r="J123" s="35"/>
      <c r="K123" s="35"/>
      <c r="L123" s="35"/>
    </row>
    <row r="124" spans="1:12" s="34" customFormat="1" ht="12.75" x14ac:dyDescent="0.2">
      <c r="A124" s="143" t="s">
        <v>98</v>
      </c>
      <c r="B124" s="2"/>
      <c r="C124" s="2"/>
      <c r="D124" s="31"/>
      <c r="E124" s="2"/>
      <c r="F124" s="31"/>
      <c r="G124" s="31"/>
      <c r="H124" s="35"/>
      <c r="I124" s="35"/>
      <c r="J124" s="35"/>
      <c r="K124" s="35"/>
      <c r="L124" s="35"/>
    </row>
    <row r="125" spans="1:12" s="34" customFormat="1" ht="14.25" customHeight="1" x14ac:dyDescent="0.2">
      <c r="A125" s="179"/>
      <c r="B125" s="205" t="s">
        <v>144</v>
      </c>
      <c r="C125" s="205"/>
      <c r="D125" s="205"/>
      <c r="E125" s="205"/>
      <c r="F125" s="205"/>
      <c r="G125" s="31"/>
      <c r="H125" s="228" t="s">
        <v>145</v>
      </c>
      <c r="I125" s="228"/>
      <c r="J125" s="228"/>
      <c r="K125" s="228"/>
      <c r="L125" s="228"/>
    </row>
    <row r="126" spans="1:12" s="18" customFormat="1" ht="12.75" x14ac:dyDescent="0.2">
      <c r="A126" s="164"/>
      <c r="B126" s="205"/>
      <c r="C126" s="205"/>
      <c r="D126" s="205"/>
      <c r="E126" s="205"/>
      <c r="F126" s="205"/>
      <c r="G126" s="58"/>
      <c r="H126" s="228"/>
      <c r="I126" s="228"/>
      <c r="J126" s="228"/>
      <c r="K126" s="228"/>
      <c r="L126" s="228"/>
    </row>
    <row r="127" spans="1:12" ht="11.25" customHeight="1" x14ac:dyDescent="0.2">
      <c r="A127" s="150"/>
      <c r="B127" s="34" t="s">
        <v>4</v>
      </c>
      <c r="C127" s="34" t="s">
        <v>0</v>
      </c>
      <c r="D127" s="34" t="s">
        <v>1</v>
      </c>
      <c r="E127" s="34" t="s">
        <v>2</v>
      </c>
      <c r="F127" s="34" t="s">
        <v>3</v>
      </c>
      <c r="G127" s="34"/>
      <c r="H127" s="33" t="s">
        <v>4</v>
      </c>
      <c r="I127" s="33" t="s">
        <v>0</v>
      </c>
      <c r="J127" s="33" t="s">
        <v>1</v>
      </c>
      <c r="K127" s="33" t="s">
        <v>2</v>
      </c>
      <c r="L127" s="33" t="s">
        <v>3</v>
      </c>
    </row>
    <row r="128" spans="1:12" ht="11.25" customHeight="1" x14ac:dyDescent="0.2">
      <c r="A128" s="152" t="s">
        <v>30</v>
      </c>
      <c r="B128" s="30">
        <v>200</v>
      </c>
      <c r="C128" s="30">
        <v>40</v>
      </c>
      <c r="D128" s="30">
        <v>30</v>
      </c>
      <c r="E128" s="30">
        <v>50</v>
      </c>
      <c r="F128" s="30">
        <v>80</v>
      </c>
      <c r="G128" s="29"/>
      <c r="H128" s="28">
        <v>19</v>
      </c>
      <c r="I128" s="28">
        <v>20</v>
      </c>
      <c r="J128" s="28">
        <v>13</v>
      </c>
      <c r="K128" s="28">
        <v>15</v>
      </c>
      <c r="L128" s="28">
        <v>25</v>
      </c>
    </row>
    <row r="129" spans="1:12" ht="11.25" customHeight="1" x14ac:dyDescent="0.2">
      <c r="A129" s="152" t="s">
        <v>79</v>
      </c>
      <c r="B129" s="30">
        <v>110</v>
      </c>
      <c r="C129" s="30">
        <v>10</v>
      </c>
      <c r="D129" s="30">
        <v>40</v>
      </c>
      <c r="E129" s="30">
        <v>20</v>
      </c>
      <c r="F129" s="30">
        <v>40</v>
      </c>
      <c r="G129" s="29"/>
      <c r="H129" s="28">
        <v>10</v>
      </c>
      <c r="I129" s="28">
        <v>3</v>
      </c>
      <c r="J129" s="28">
        <v>22</v>
      </c>
      <c r="K129" s="28">
        <v>6</v>
      </c>
      <c r="L129" s="28">
        <v>12</v>
      </c>
    </row>
    <row r="130" spans="1:12" ht="11.25" customHeight="1" x14ac:dyDescent="0.2">
      <c r="A130" s="152" t="s">
        <v>27</v>
      </c>
      <c r="B130" s="30">
        <v>90</v>
      </c>
      <c r="C130" s="30">
        <v>20</v>
      </c>
      <c r="D130" s="30">
        <v>-10</v>
      </c>
      <c r="E130" s="30">
        <v>40</v>
      </c>
      <c r="F130" s="30">
        <v>40</v>
      </c>
      <c r="G130" s="29"/>
      <c r="H130" s="28">
        <v>8</v>
      </c>
      <c r="I130" s="28">
        <v>10</v>
      </c>
      <c r="J130" s="28" t="s">
        <v>78</v>
      </c>
      <c r="K130" s="28">
        <v>11</v>
      </c>
      <c r="L130" s="28">
        <v>11</v>
      </c>
    </row>
    <row r="131" spans="1:12" ht="11.25" customHeight="1" x14ac:dyDescent="0.2">
      <c r="A131" s="152" t="s">
        <v>28</v>
      </c>
      <c r="B131" s="30">
        <v>140</v>
      </c>
      <c r="C131" s="30">
        <v>20</v>
      </c>
      <c r="D131" s="30">
        <v>10</v>
      </c>
      <c r="E131" s="30">
        <v>60</v>
      </c>
      <c r="F131" s="30">
        <v>60</v>
      </c>
      <c r="G131" s="29"/>
      <c r="H131" s="28">
        <v>13</v>
      </c>
      <c r="I131" s="28">
        <v>9</v>
      </c>
      <c r="J131" s="28">
        <v>4</v>
      </c>
      <c r="K131" s="28">
        <v>19</v>
      </c>
      <c r="L131" s="28">
        <v>15</v>
      </c>
    </row>
    <row r="132" spans="1:12" ht="11.25" customHeight="1" x14ac:dyDescent="0.2">
      <c r="A132" s="152" t="s">
        <v>128</v>
      </c>
      <c r="B132" s="30">
        <v>100</v>
      </c>
      <c r="C132" s="30">
        <v>0</v>
      </c>
      <c r="D132" s="30">
        <v>30</v>
      </c>
      <c r="E132" s="30">
        <v>40</v>
      </c>
      <c r="F132" s="30">
        <v>40</v>
      </c>
      <c r="G132" s="29"/>
      <c r="H132" s="28">
        <v>10</v>
      </c>
      <c r="I132" s="28">
        <v>0</v>
      </c>
      <c r="J132" s="28">
        <v>15</v>
      </c>
      <c r="K132" s="28">
        <v>13</v>
      </c>
      <c r="L132" s="28">
        <v>11</v>
      </c>
    </row>
    <row r="133" spans="1:12" ht="11.25" customHeight="1" x14ac:dyDescent="0.2">
      <c r="A133" s="152" t="s">
        <v>171</v>
      </c>
      <c r="B133" s="30">
        <v>130</v>
      </c>
      <c r="C133" s="30">
        <v>-40</v>
      </c>
      <c r="D133" s="30">
        <v>30</v>
      </c>
      <c r="E133" s="30">
        <v>50</v>
      </c>
      <c r="F133" s="30">
        <v>90</v>
      </c>
      <c r="G133" s="29"/>
      <c r="H133" s="28">
        <v>11</v>
      </c>
      <c r="I133" s="28" t="s">
        <v>78</v>
      </c>
      <c r="J133" s="28">
        <v>12</v>
      </c>
      <c r="K133" s="28">
        <v>14</v>
      </c>
      <c r="L133" s="28">
        <v>22</v>
      </c>
    </row>
    <row r="134" spans="1:12" ht="11.25" customHeight="1" x14ac:dyDescent="0.2">
      <c r="A134" s="152" t="s">
        <v>198</v>
      </c>
      <c r="B134" s="30">
        <v>290</v>
      </c>
      <c r="C134" s="30">
        <v>60</v>
      </c>
      <c r="D134" s="30">
        <v>60</v>
      </c>
      <c r="E134" s="30">
        <v>60</v>
      </c>
      <c r="F134" s="30">
        <v>110</v>
      </c>
      <c r="G134" s="29"/>
      <c r="H134" s="28">
        <v>27</v>
      </c>
      <c r="I134" s="28">
        <v>30</v>
      </c>
      <c r="J134" s="28">
        <v>29</v>
      </c>
      <c r="K134" s="28">
        <v>20</v>
      </c>
      <c r="L134" s="28">
        <v>30</v>
      </c>
    </row>
    <row r="135" spans="1:12" s="101" customFormat="1" ht="11.25" customHeight="1" x14ac:dyDescent="0.2">
      <c r="A135" s="152" t="s">
        <v>205</v>
      </c>
      <c r="B135" s="30">
        <v>190</v>
      </c>
      <c r="C135" s="30">
        <v>10</v>
      </c>
      <c r="D135" s="30">
        <v>10</v>
      </c>
      <c r="E135" s="30">
        <v>70</v>
      </c>
      <c r="F135" s="30">
        <v>100</v>
      </c>
      <c r="G135" s="29"/>
      <c r="H135" s="28">
        <v>17</v>
      </c>
      <c r="I135" s="28">
        <v>3</v>
      </c>
      <c r="J135" s="28">
        <v>6</v>
      </c>
      <c r="K135" s="28">
        <v>21</v>
      </c>
      <c r="L135" s="28">
        <v>26</v>
      </c>
    </row>
    <row r="136" spans="1:12" s="103" customFormat="1" ht="11.25" customHeight="1" x14ac:dyDescent="0.2">
      <c r="A136" s="152" t="s">
        <v>261</v>
      </c>
      <c r="B136" s="30">
        <v>220</v>
      </c>
      <c r="C136" s="30">
        <v>-10</v>
      </c>
      <c r="D136" s="30">
        <v>0</v>
      </c>
      <c r="E136" s="30">
        <v>70</v>
      </c>
      <c r="F136" s="30">
        <v>160</v>
      </c>
      <c r="G136" s="29"/>
      <c r="H136" s="28">
        <v>19</v>
      </c>
      <c r="I136" s="28" t="s">
        <v>78</v>
      </c>
      <c r="J136" s="28">
        <v>2</v>
      </c>
      <c r="K136" s="28">
        <v>19</v>
      </c>
      <c r="L136" s="28">
        <v>41</v>
      </c>
    </row>
    <row r="137" spans="1:12" s="103" customFormat="1" ht="11.25" customHeight="1" x14ac:dyDescent="0.2">
      <c r="A137" s="152" t="s">
        <v>264</v>
      </c>
      <c r="B137" s="30">
        <v>70</v>
      </c>
      <c r="C137" s="30">
        <v>-30</v>
      </c>
      <c r="D137" s="30">
        <v>0</v>
      </c>
      <c r="E137" s="30">
        <v>20</v>
      </c>
      <c r="F137" s="30">
        <v>80</v>
      </c>
      <c r="G137" s="29"/>
      <c r="H137" s="28">
        <v>6</v>
      </c>
      <c r="I137" s="28" t="s">
        <v>78</v>
      </c>
      <c r="J137" s="28" t="s">
        <v>78</v>
      </c>
      <c r="K137" s="28">
        <v>6</v>
      </c>
      <c r="L137" s="28">
        <v>20</v>
      </c>
    </row>
    <row r="138" spans="1:12" s="18" customFormat="1" ht="11.25" customHeight="1" x14ac:dyDescent="0.2">
      <c r="A138" s="149"/>
      <c r="B138" s="2"/>
      <c r="C138" s="2"/>
      <c r="D138" s="31"/>
      <c r="E138" s="2"/>
      <c r="F138" s="31"/>
      <c r="G138" s="31"/>
      <c r="H138" s="35"/>
      <c r="I138" s="35"/>
      <c r="J138" s="35"/>
      <c r="K138" s="35"/>
      <c r="L138" s="35"/>
    </row>
    <row r="139" spans="1:12" s="34" customFormat="1" ht="11.25" customHeight="1" x14ac:dyDescent="0.2">
      <c r="A139" s="143" t="s">
        <v>85</v>
      </c>
      <c r="B139" s="2"/>
      <c r="C139" s="2"/>
      <c r="D139" s="31"/>
      <c r="E139" s="2"/>
      <c r="F139" s="31"/>
      <c r="G139" s="31"/>
      <c r="H139" s="35"/>
      <c r="I139" s="35"/>
      <c r="J139" s="35"/>
      <c r="K139" s="35"/>
      <c r="L139" s="35"/>
    </row>
    <row r="140" spans="1:12" s="34" customFormat="1" ht="11.25" customHeight="1" x14ac:dyDescent="0.2">
      <c r="A140" s="179"/>
      <c r="B140" s="205" t="s">
        <v>144</v>
      </c>
      <c r="C140" s="205"/>
      <c r="D140" s="205"/>
      <c r="E140" s="205"/>
      <c r="F140" s="205"/>
      <c r="G140" s="31"/>
      <c r="H140" s="228" t="s">
        <v>145</v>
      </c>
      <c r="I140" s="228"/>
      <c r="J140" s="228"/>
      <c r="K140" s="228"/>
      <c r="L140" s="228"/>
    </row>
    <row r="141" spans="1:12" s="18" customFormat="1" ht="12.75" x14ac:dyDescent="0.2">
      <c r="A141" s="164"/>
      <c r="B141" s="205"/>
      <c r="C141" s="205"/>
      <c r="D141" s="205"/>
      <c r="E141" s="205"/>
      <c r="F141" s="205"/>
      <c r="G141" s="58"/>
      <c r="H141" s="228"/>
      <c r="I141" s="228"/>
      <c r="J141" s="228"/>
      <c r="K141" s="228"/>
      <c r="L141" s="228"/>
    </row>
    <row r="142" spans="1:12" ht="11.25" customHeight="1" x14ac:dyDescent="0.2">
      <c r="A142" s="150"/>
      <c r="B142" s="34" t="s">
        <v>4</v>
      </c>
      <c r="C142" s="34" t="s">
        <v>0</v>
      </c>
      <c r="D142" s="34" t="s">
        <v>1</v>
      </c>
      <c r="E142" s="34" t="s">
        <v>2</v>
      </c>
      <c r="F142" s="34" t="s">
        <v>3</v>
      </c>
      <c r="G142" s="34"/>
      <c r="H142" s="33" t="s">
        <v>4</v>
      </c>
      <c r="I142" s="33" t="s">
        <v>0</v>
      </c>
      <c r="J142" s="33" t="s">
        <v>1</v>
      </c>
      <c r="K142" s="33" t="s">
        <v>2</v>
      </c>
      <c r="L142" s="33" t="s">
        <v>3</v>
      </c>
    </row>
    <row r="143" spans="1:12" ht="11.25" customHeight="1" x14ac:dyDescent="0.2">
      <c r="A143" s="152" t="s">
        <v>30</v>
      </c>
      <c r="B143" s="30">
        <v>460</v>
      </c>
      <c r="C143" s="30">
        <v>110</v>
      </c>
      <c r="D143" s="30">
        <v>60</v>
      </c>
      <c r="E143" s="30">
        <v>170</v>
      </c>
      <c r="F143" s="30">
        <v>120</v>
      </c>
      <c r="G143" s="29"/>
      <c r="H143" s="28">
        <v>22</v>
      </c>
      <c r="I143" s="28">
        <v>24</v>
      </c>
      <c r="J143" s="28">
        <v>14</v>
      </c>
      <c r="K143" s="28">
        <v>26</v>
      </c>
      <c r="L143" s="28">
        <v>24</v>
      </c>
    </row>
    <row r="144" spans="1:12" ht="11.25" customHeight="1" x14ac:dyDescent="0.2">
      <c r="A144" s="152" t="s">
        <v>79</v>
      </c>
      <c r="B144" s="30">
        <v>330</v>
      </c>
      <c r="C144" s="30">
        <v>50</v>
      </c>
      <c r="D144" s="30">
        <v>70</v>
      </c>
      <c r="E144" s="30">
        <v>90</v>
      </c>
      <c r="F144" s="30">
        <v>120</v>
      </c>
      <c r="G144" s="29"/>
      <c r="H144" s="28">
        <v>16</v>
      </c>
      <c r="I144" s="28">
        <v>12</v>
      </c>
      <c r="J144" s="28">
        <v>16</v>
      </c>
      <c r="K144" s="28">
        <v>14</v>
      </c>
      <c r="L144" s="28">
        <v>23</v>
      </c>
    </row>
    <row r="145" spans="1:12" ht="11.25" customHeight="1" x14ac:dyDescent="0.2">
      <c r="A145" s="152" t="s">
        <v>27</v>
      </c>
      <c r="B145" s="30">
        <v>210</v>
      </c>
      <c r="C145" s="30">
        <v>50</v>
      </c>
      <c r="D145" s="30">
        <v>-20</v>
      </c>
      <c r="E145" s="30">
        <v>60</v>
      </c>
      <c r="F145" s="30">
        <v>110</v>
      </c>
      <c r="G145" s="29"/>
      <c r="H145" s="28">
        <v>10</v>
      </c>
      <c r="I145" s="28">
        <v>12</v>
      </c>
      <c r="J145" s="28" t="s">
        <v>78</v>
      </c>
      <c r="K145" s="28">
        <v>10</v>
      </c>
      <c r="L145" s="28">
        <v>18</v>
      </c>
    </row>
    <row r="146" spans="1:12" ht="11.25" customHeight="1" x14ac:dyDescent="0.2">
      <c r="A146" s="152" t="s">
        <v>28</v>
      </c>
      <c r="B146" s="30">
        <v>300</v>
      </c>
      <c r="C146" s="30">
        <v>30</v>
      </c>
      <c r="D146" s="30">
        <v>60</v>
      </c>
      <c r="E146" s="30">
        <v>110</v>
      </c>
      <c r="F146" s="30">
        <v>110</v>
      </c>
      <c r="G146" s="29"/>
      <c r="H146" s="28">
        <v>14</v>
      </c>
      <c r="I146" s="28">
        <v>6</v>
      </c>
      <c r="J146" s="28">
        <v>14</v>
      </c>
      <c r="K146" s="28">
        <v>15</v>
      </c>
      <c r="L146" s="28">
        <v>18</v>
      </c>
    </row>
    <row r="147" spans="1:12" ht="11.25" customHeight="1" x14ac:dyDescent="0.2">
      <c r="A147" s="152" t="s">
        <v>128</v>
      </c>
      <c r="B147" s="30">
        <v>210</v>
      </c>
      <c r="C147" s="30">
        <v>20</v>
      </c>
      <c r="D147" s="30">
        <v>0</v>
      </c>
      <c r="E147" s="30">
        <v>80</v>
      </c>
      <c r="F147" s="30">
        <v>110</v>
      </c>
      <c r="G147" s="29"/>
      <c r="H147" s="28">
        <v>10</v>
      </c>
      <c r="I147" s="28">
        <v>5</v>
      </c>
      <c r="J147" s="28">
        <v>0</v>
      </c>
      <c r="K147" s="28">
        <v>12</v>
      </c>
      <c r="L147" s="28">
        <v>18</v>
      </c>
    </row>
    <row r="148" spans="1:12" ht="11.25" customHeight="1" x14ac:dyDescent="0.2">
      <c r="A148" s="152" t="s">
        <v>171</v>
      </c>
      <c r="B148" s="30">
        <v>510</v>
      </c>
      <c r="C148" s="30">
        <v>20</v>
      </c>
      <c r="D148" s="30">
        <v>120</v>
      </c>
      <c r="E148" s="30">
        <v>170</v>
      </c>
      <c r="F148" s="30">
        <v>210</v>
      </c>
      <c r="G148" s="29"/>
      <c r="H148" s="28">
        <v>23</v>
      </c>
      <c r="I148" s="28">
        <v>4</v>
      </c>
      <c r="J148" s="28">
        <v>27</v>
      </c>
      <c r="K148" s="28">
        <v>23</v>
      </c>
      <c r="L148" s="28">
        <v>33</v>
      </c>
    </row>
    <row r="149" spans="1:12" ht="11.25" customHeight="1" x14ac:dyDescent="0.2">
      <c r="A149" s="152" t="s">
        <v>198</v>
      </c>
      <c r="B149" s="30">
        <v>360</v>
      </c>
      <c r="C149" s="30">
        <v>30</v>
      </c>
      <c r="D149" s="30">
        <v>100</v>
      </c>
      <c r="E149" s="30">
        <v>100</v>
      </c>
      <c r="F149" s="30">
        <v>130</v>
      </c>
      <c r="G149" s="29"/>
      <c r="H149" s="28">
        <v>17</v>
      </c>
      <c r="I149" s="28">
        <v>7</v>
      </c>
      <c r="J149" s="28">
        <v>24</v>
      </c>
      <c r="K149" s="28">
        <v>14</v>
      </c>
      <c r="L149" s="28">
        <v>21</v>
      </c>
    </row>
    <row r="150" spans="1:12" s="101" customFormat="1" ht="11.25" customHeight="1" x14ac:dyDescent="0.2">
      <c r="A150" s="152" t="s">
        <v>205</v>
      </c>
      <c r="B150" s="30">
        <v>340</v>
      </c>
      <c r="C150" s="30">
        <v>70</v>
      </c>
      <c r="D150" s="30">
        <v>30</v>
      </c>
      <c r="E150" s="30">
        <v>110</v>
      </c>
      <c r="F150" s="30">
        <v>140</v>
      </c>
      <c r="G150" s="29"/>
      <c r="H150" s="28">
        <v>15</v>
      </c>
      <c r="I150" s="28">
        <v>15</v>
      </c>
      <c r="J150" s="28">
        <v>6</v>
      </c>
      <c r="K150" s="28">
        <v>15</v>
      </c>
      <c r="L150" s="28">
        <v>21</v>
      </c>
    </row>
    <row r="151" spans="1:12" s="103" customFormat="1" ht="11.25" customHeight="1" x14ac:dyDescent="0.2">
      <c r="A151" s="152" t="s">
        <v>261</v>
      </c>
      <c r="B151" s="30">
        <v>570</v>
      </c>
      <c r="C151" s="30">
        <v>50</v>
      </c>
      <c r="D151" s="30">
        <v>130</v>
      </c>
      <c r="E151" s="30">
        <v>140</v>
      </c>
      <c r="F151" s="30">
        <v>260</v>
      </c>
      <c r="G151" s="29"/>
      <c r="H151" s="28">
        <v>25</v>
      </c>
      <c r="I151" s="28">
        <v>10</v>
      </c>
      <c r="J151" s="28">
        <v>29</v>
      </c>
      <c r="K151" s="28">
        <v>19</v>
      </c>
      <c r="L151" s="28">
        <v>41</v>
      </c>
    </row>
    <row r="152" spans="1:12" s="103" customFormat="1" ht="11.25" customHeight="1" x14ac:dyDescent="0.2">
      <c r="A152" s="152" t="s">
        <v>264</v>
      </c>
      <c r="B152" s="30">
        <v>220</v>
      </c>
      <c r="C152" s="30">
        <v>20</v>
      </c>
      <c r="D152" s="30">
        <v>50</v>
      </c>
      <c r="E152" s="30">
        <v>70</v>
      </c>
      <c r="F152" s="30">
        <v>80</v>
      </c>
      <c r="G152" s="29"/>
      <c r="H152" s="28">
        <v>10</v>
      </c>
      <c r="I152" s="28">
        <v>5</v>
      </c>
      <c r="J152" s="28">
        <v>11</v>
      </c>
      <c r="K152" s="28">
        <v>10</v>
      </c>
      <c r="L152" s="28">
        <v>12</v>
      </c>
    </row>
    <row r="153" spans="1:12" s="18" customFormat="1" ht="11.25" customHeight="1" x14ac:dyDescent="0.2">
      <c r="A153" s="149"/>
      <c r="B153" s="2"/>
      <c r="C153" s="2"/>
      <c r="D153" s="31"/>
      <c r="E153" s="2"/>
      <c r="F153" s="31"/>
      <c r="G153" s="31"/>
      <c r="H153" s="35"/>
      <c r="I153" s="35"/>
      <c r="J153" s="35"/>
      <c r="K153" s="35"/>
      <c r="L153" s="35"/>
    </row>
    <row r="154" spans="1:12" s="34" customFormat="1" ht="11.25" customHeight="1" x14ac:dyDescent="0.2">
      <c r="A154" s="143" t="s">
        <v>84</v>
      </c>
      <c r="B154" s="2"/>
      <c r="C154" s="2"/>
      <c r="D154" s="31"/>
      <c r="E154" s="2"/>
      <c r="F154" s="31"/>
      <c r="G154" s="31"/>
      <c r="H154" s="35"/>
      <c r="I154" s="35"/>
      <c r="J154" s="35"/>
      <c r="K154" s="35"/>
      <c r="L154" s="35"/>
    </row>
    <row r="155" spans="1:12" s="34" customFormat="1" ht="11.25" customHeight="1" x14ac:dyDescent="0.2">
      <c r="A155" s="179"/>
      <c r="B155" s="205" t="s">
        <v>144</v>
      </c>
      <c r="C155" s="205"/>
      <c r="D155" s="205"/>
      <c r="E155" s="205"/>
      <c r="F155" s="205"/>
      <c r="G155" s="31"/>
      <c r="H155" s="228" t="s">
        <v>145</v>
      </c>
      <c r="I155" s="228"/>
      <c r="J155" s="228"/>
      <c r="K155" s="228"/>
      <c r="L155" s="228"/>
    </row>
    <row r="156" spans="1:12" s="18" customFormat="1" ht="12.75" x14ac:dyDescent="0.2">
      <c r="A156" s="164"/>
      <c r="B156" s="205"/>
      <c r="C156" s="205"/>
      <c r="D156" s="205"/>
      <c r="E156" s="205"/>
      <c r="F156" s="205"/>
      <c r="G156" s="58"/>
      <c r="H156" s="228"/>
      <c r="I156" s="228"/>
      <c r="J156" s="228"/>
      <c r="K156" s="228"/>
      <c r="L156" s="228"/>
    </row>
    <row r="157" spans="1:12" ht="11.25" customHeight="1" x14ac:dyDescent="0.2">
      <c r="A157" s="150"/>
      <c r="B157" s="34" t="s">
        <v>4</v>
      </c>
      <c r="C157" s="34" t="s">
        <v>0</v>
      </c>
      <c r="D157" s="34" t="s">
        <v>1</v>
      </c>
      <c r="E157" s="34" t="s">
        <v>2</v>
      </c>
      <c r="F157" s="34" t="s">
        <v>3</v>
      </c>
      <c r="G157" s="34"/>
      <c r="H157" s="33" t="s">
        <v>4</v>
      </c>
      <c r="I157" s="33" t="s">
        <v>0</v>
      </c>
      <c r="J157" s="33" t="s">
        <v>1</v>
      </c>
      <c r="K157" s="33" t="s">
        <v>2</v>
      </c>
      <c r="L157" s="33" t="s">
        <v>3</v>
      </c>
    </row>
    <row r="158" spans="1:12" ht="11.25" customHeight="1" x14ac:dyDescent="0.2">
      <c r="A158" s="152" t="s">
        <v>30</v>
      </c>
      <c r="B158" s="30">
        <v>380</v>
      </c>
      <c r="C158" s="30">
        <v>40</v>
      </c>
      <c r="D158" s="30">
        <v>60</v>
      </c>
      <c r="E158" s="30">
        <v>110</v>
      </c>
      <c r="F158" s="30">
        <v>170</v>
      </c>
      <c r="G158" s="29"/>
      <c r="H158" s="28">
        <v>17</v>
      </c>
      <c r="I158" s="28">
        <v>9</v>
      </c>
      <c r="J158" s="28">
        <v>14</v>
      </c>
      <c r="K158" s="28">
        <v>15</v>
      </c>
      <c r="L158" s="28">
        <v>25</v>
      </c>
    </row>
    <row r="159" spans="1:12" ht="11.25" customHeight="1" x14ac:dyDescent="0.2">
      <c r="A159" s="152" t="s">
        <v>79</v>
      </c>
      <c r="B159" s="30">
        <v>390</v>
      </c>
      <c r="C159" s="30">
        <v>90</v>
      </c>
      <c r="D159" s="30">
        <v>50</v>
      </c>
      <c r="E159" s="30">
        <v>150</v>
      </c>
      <c r="F159" s="30">
        <v>100</v>
      </c>
      <c r="G159" s="29"/>
      <c r="H159" s="28">
        <v>17</v>
      </c>
      <c r="I159" s="28">
        <v>19</v>
      </c>
      <c r="J159" s="28">
        <v>11</v>
      </c>
      <c r="K159" s="28">
        <v>22</v>
      </c>
      <c r="L159" s="28">
        <v>14</v>
      </c>
    </row>
    <row r="160" spans="1:12" ht="11.25" customHeight="1" x14ac:dyDescent="0.2">
      <c r="A160" s="152" t="s">
        <v>27</v>
      </c>
      <c r="B160" s="30">
        <v>210</v>
      </c>
      <c r="C160" s="30">
        <v>80</v>
      </c>
      <c r="D160" s="30">
        <v>10</v>
      </c>
      <c r="E160" s="30">
        <v>30</v>
      </c>
      <c r="F160" s="30">
        <v>90</v>
      </c>
      <c r="G160" s="29"/>
      <c r="H160" s="28">
        <v>8</v>
      </c>
      <c r="I160" s="28">
        <v>16</v>
      </c>
      <c r="J160" s="28">
        <v>2</v>
      </c>
      <c r="K160" s="28">
        <v>4</v>
      </c>
      <c r="L160" s="28">
        <v>11</v>
      </c>
    </row>
    <row r="161" spans="1:12" ht="11.25" customHeight="1" x14ac:dyDescent="0.2">
      <c r="A161" s="152" t="s">
        <v>28</v>
      </c>
      <c r="B161" s="30">
        <v>290</v>
      </c>
      <c r="C161" s="30">
        <v>-10</v>
      </c>
      <c r="D161" s="30">
        <v>50</v>
      </c>
      <c r="E161" s="30">
        <v>100</v>
      </c>
      <c r="F161" s="30">
        <v>140</v>
      </c>
      <c r="G161" s="29"/>
      <c r="H161" s="28">
        <v>12</v>
      </c>
      <c r="I161" s="28" t="s">
        <v>78</v>
      </c>
      <c r="J161" s="28">
        <v>12</v>
      </c>
      <c r="K161" s="28">
        <v>14</v>
      </c>
      <c r="L161" s="28">
        <v>17</v>
      </c>
    </row>
    <row r="162" spans="1:12" ht="11.25" customHeight="1" x14ac:dyDescent="0.2">
      <c r="A162" s="152" t="s">
        <v>128</v>
      </c>
      <c r="B162" s="30">
        <v>280</v>
      </c>
      <c r="C162" s="30">
        <v>40</v>
      </c>
      <c r="D162" s="30">
        <v>0</v>
      </c>
      <c r="E162" s="30">
        <v>110</v>
      </c>
      <c r="F162" s="30">
        <v>130</v>
      </c>
      <c r="G162" s="29"/>
      <c r="H162" s="28">
        <v>12</v>
      </c>
      <c r="I162" s="28">
        <v>10</v>
      </c>
      <c r="J162" s="28" t="s">
        <v>78</v>
      </c>
      <c r="K162" s="28">
        <v>16</v>
      </c>
      <c r="L162" s="28">
        <v>17</v>
      </c>
    </row>
    <row r="163" spans="1:12" ht="11.25" customHeight="1" x14ac:dyDescent="0.2">
      <c r="A163" s="152" t="s">
        <v>171</v>
      </c>
      <c r="B163" s="30">
        <v>480</v>
      </c>
      <c r="C163" s="30">
        <v>30</v>
      </c>
      <c r="D163" s="30">
        <v>50</v>
      </c>
      <c r="E163" s="30">
        <v>160</v>
      </c>
      <c r="F163" s="30">
        <v>240</v>
      </c>
      <c r="G163" s="29"/>
      <c r="H163" s="28">
        <v>20</v>
      </c>
      <c r="I163" s="28">
        <v>7</v>
      </c>
      <c r="J163" s="28">
        <v>12</v>
      </c>
      <c r="K163" s="28">
        <v>22</v>
      </c>
      <c r="L163" s="28">
        <v>28</v>
      </c>
    </row>
    <row r="164" spans="1:12" ht="11.25" customHeight="1" x14ac:dyDescent="0.2">
      <c r="A164" s="152" t="s">
        <v>198</v>
      </c>
      <c r="B164" s="30">
        <v>320</v>
      </c>
      <c r="C164" s="30">
        <v>50</v>
      </c>
      <c r="D164" s="30">
        <v>120</v>
      </c>
      <c r="E164" s="30">
        <v>80</v>
      </c>
      <c r="F164" s="30">
        <v>80</v>
      </c>
      <c r="G164" s="29"/>
      <c r="H164" s="28">
        <v>13</v>
      </c>
      <c r="I164" s="28">
        <v>10</v>
      </c>
      <c r="J164" s="28">
        <v>27</v>
      </c>
      <c r="K164" s="28">
        <v>11</v>
      </c>
      <c r="L164" s="28">
        <v>10</v>
      </c>
    </row>
    <row r="165" spans="1:12" s="101" customFormat="1" ht="11.25" customHeight="1" x14ac:dyDescent="0.2">
      <c r="A165" s="152" t="s">
        <v>205</v>
      </c>
      <c r="B165" s="30">
        <v>320</v>
      </c>
      <c r="C165" s="30">
        <v>30</v>
      </c>
      <c r="D165" s="30">
        <v>60</v>
      </c>
      <c r="E165" s="30">
        <v>60</v>
      </c>
      <c r="F165" s="30">
        <v>170</v>
      </c>
      <c r="G165" s="29"/>
      <c r="H165" s="28">
        <v>13</v>
      </c>
      <c r="I165" s="28">
        <v>7</v>
      </c>
      <c r="J165" s="28">
        <v>15</v>
      </c>
      <c r="K165" s="28">
        <v>8</v>
      </c>
      <c r="L165" s="28">
        <v>20</v>
      </c>
    </row>
    <row r="166" spans="1:12" s="103" customFormat="1" ht="11.25" customHeight="1" x14ac:dyDescent="0.2">
      <c r="A166" s="152" t="s">
        <v>261</v>
      </c>
      <c r="B166" s="30">
        <v>580</v>
      </c>
      <c r="C166" s="30">
        <v>50</v>
      </c>
      <c r="D166" s="30">
        <v>10</v>
      </c>
      <c r="E166" s="30">
        <v>180</v>
      </c>
      <c r="F166" s="30">
        <v>340</v>
      </c>
      <c r="G166" s="29"/>
      <c r="H166" s="28">
        <v>23</v>
      </c>
      <c r="I166" s="28">
        <v>9</v>
      </c>
      <c r="J166" s="28">
        <v>3</v>
      </c>
      <c r="K166" s="28">
        <v>25</v>
      </c>
      <c r="L166" s="28">
        <v>39</v>
      </c>
    </row>
    <row r="167" spans="1:12" s="103" customFormat="1" ht="11.25" customHeight="1" x14ac:dyDescent="0.2">
      <c r="A167" s="152" t="s">
        <v>264</v>
      </c>
      <c r="B167" s="30">
        <v>210</v>
      </c>
      <c r="C167" s="30">
        <v>20</v>
      </c>
      <c r="D167" s="30">
        <v>30</v>
      </c>
      <c r="E167" s="30">
        <v>60</v>
      </c>
      <c r="F167" s="30">
        <v>100</v>
      </c>
      <c r="G167" s="29"/>
      <c r="H167" s="28">
        <v>8</v>
      </c>
      <c r="I167" s="28">
        <v>5</v>
      </c>
      <c r="J167" s="28">
        <v>6</v>
      </c>
      <c r="K167" s="28">
        <v>9</v>
      </c>
      <c r="L167" s="28">
        <v>12</v>
      </c>
    </row>
    <row r="168" spans="1:12" s="18" customFormat="1" ht="11.25" customHeight="1" x14ac:dyDescent="0.2">
      <c r="A168" s="149"/>
      <c r="B168" s="2"/>
      <c r="C168" s="2"/>
      <c r="D168" s="31"/>
      <c r="E168" s="2"/>
      <c r="F168" s="31"/>
      <c r="G168" s="31"/>
      <c r="H168" s="35"/>
      <c r="I168" s="35"/>
      <c r="J168" s="35"/>
      <c r="K168" s="35"/>
      <c r="L168" s="35"/>
    </row>
    <row r="169" spans="1:12" s="34" customFormat="1" ht="11.25" customHeight="1" x14ac:dyDescent="0.2">
      <c r="A169" s="143" t="s">
        <v>83</v>
      </c>
      <c r="B169" s="2"/>
      <c r="C169" s="2"/>
      <c r="D169" s="31"/>
      <c r="E169" s="2"/>
      <c r="F169" s="31"/>
      <c r="G169" s="31"/>
      <c r="H169" s="35"/>
      <c r="I169" s="35"/>
      <c r="J169" s="35"/>
      <c r="K169" s="35"/>
      <c r="L169" s="35"/>
    </row>
    <row r="170" spans="1:12" s="34" customFormat="1" ht="11.25" customHeight="1" x14ac:dyDescent="0.2">
      <c r="A170" s="179"/>
      <c r="B170" s="205" t="s">
        <v>144</v>
      </c>
      <c r="C170" s="205"/>
      <c r="D170" s="205"/>
      <c r="E170" s="205"/>
      <c r="F170" s="205"/>
      <c r="G170" s="31"/>
      <c r="H170" s="228" t="s">
        <v>145</v>
      </c>
      <c r="I170" s="228"/>
      <c r="J170" s="228"/>
      <c r="K170" s="228"/>
      <c r="L170" s="228"/>
    </row>
    <row r="171" spans="1:12" s="18" customFormat="1" ht="12.75" x14ac:dyDescent="0.2">
      <c r="A171" s="164"/>
      <c r="B171" s="205"/>
      <c r="C171" s="205"/>
      <c r="D171" s="205"/>
      <c r="E171" s="205"/>
      <c r="F171" s="205"/>
      <c r="G171" s="58"/>
      <c r="H171" s="228"/>
      <c r="I171" s="228"/>
      <c r="J171" s="228"/>
      <c r="K171" s="228"/>
      <c r="L171" s="228"/>
    </row>
    <row r="172" spans="1:12" ht="11.25" customHeight="1" x14ac:dyDescent="0.2">
      <c r="A172" s="150"/>
      <c r="B172" s="34" t="s">
        <v>4</v>
      </c>
      <c r="C172" s="34" t="s">
        <v>0</v>
      </c>
      <c r="D172" s="34" t="s">
        <v>1</v>
      </c>
      <c r="E172" s="34" t="s">
        <v>2</v>
      </c>
      <c r="F172" s="34" t="s">
        <v>3</v>
      </c>
      <c r="G172" s="34"/>
      <c r="H172" s="33" t="s">
        <v>4</v>
      </c>
      <c r="I172" s="33" t="s">
        <v>0</v>
      </c>
      <c r="J172" s="33" t="s">
        <v>1</v>
      </c>
      <c r="K172" s="33" t="s">
        <v>2</v>
      </c>
      <c r="L172" s="33" t="s">
        <v>3</v>
      </c>
    </row>
    <row r="173" spans="1:12" ht="11.25" customHeight="1" x14ac:dyDescent="0.2">
      <c r="A173" s="152" t="s">
        <v>30</v>
      </c>
      <c r="B173" s="30">
        <v>0</v>
      </c>
      <c r="C173" s="30">
        <v>0</v>
      </c>
      <c r="D173" s="30">
        <v>0</v>
      </c>
      <c r="E173" s="30">
        <v>0</v>
      </c>
      <c r="F173" s="30">
        <v>0</v>
      </c>
      <c r="G173" s="29"/>
      <c r="H173" s="28" t="s">
        <v>78</v>
      </c>
      <c r="I173" s="28">
        <v>9</v>
      </c>
      <c r="J173" s="28" t="s">
        <v>78</v>
      </c>
      <c r="K173" s="28">
        <v>8</v>
      </c>
      <c r="L173" s="28" t="s">
        <v>78</v>
      </c>
    </row>
    <row r="174" spans="1:12" ht="11.25" customHeight="1" x14ac:dyDescent="0.2">
      <c r="A174" s="152" t="s">
        <v>79</v>
      </c>
      <c r="B174" s="30">
        <v>10</v>
      </c>
      <c r="C174" s="30">
        <v>10</v>
      </c>
      <c r="D174" s="30">
        <v>0</v>
      </c>
      <c r="E174" s="30">
        <v>10</v>
      </c>
      <c r="F174" s="30">
        <v>0</v>
      </c>
      <c r="G174" s="29"/>
      <c r="H174" s="28">
        <v>19</v>
      </c>
      <c r="I174" s="28">
        <v>58</v>
      </c>
      <c r="J174" s="28" t="s">
        <v>78</v>
      </c>
      <c r="K174" s="28">
        <v>37</v>
      </c>
      <c r="L174" s="28">
        <v>11</v>
      </c>
    </row>
    <row r="175" spans="1:12" ht="11.25" customHeight="1" x14ac:dyDescent="0.2">
      <c r="A175" s="152" t="s">
        <v>27</v>
      </c>
      <c r="B175" s="30">
        <v>-10</v>
      </c>
      <c r="C175" s="30">
        <v>0</v>
      </c>
      <c r="D175" s="30">
        <v>0</v>
      </c>
      <c r="E175" s="30">
        <v>-10</v>
      </c>
      <c r="F175" s="30">
        <v>0</v>
      </c>
      <c r="G175" s="29"/>
      <c r="H175" s="28" t="s">
        <v>78</v>
      </c>
      <c r="I175" s="28">
        <v>5</v>
      </c>
      <c r="J175" s="28">
        <v>4</v>
      </c>
      <c r="K175" s="28" t="s">
        <v>78</v>
      </c>
      <c r="L175" s="28">
        <v>19</v>
      </c>
    </row>
    <row r="176" spans="1:12" ht="11.25" customHeight="1" x14ac:dyDescent="0.2">
      <c r="A176" s="152" t="s">
        <v>28</v>
      </c>
      <c r="B176" s="30">
        <v>10</v>
      </c>
      <c r="C176" s="30">
        <v>0</v>
      </c>
      <c r="D176" s="30">
        <v>0</v>
      </c>
      <c r="E176" s="30">
        <v>0</v>
      </c>
      <c r="F176" s="30">
        <v>0</v>
      </c>
      <c r="G176" s="29"/>
      <c r="H176" s="28">
        <v>9</v>
      </c>
      <c r="I176" s="28">
        <v>8</v>
      </c>
      <c r="J176" s="28" t="s">
        <v>78</v>
      </c>
      <c r="K176" s="28">
        <v>13</v>
      </c>
      <c r="L176" s="28">
        <v>15</v>
      </c>
    </row>
    <row r="177" spans="1:12" ht="11.25" customHeight="1" x14ac:dyDescent="0.2">
      <c r="A177" s="152" t="s">
        <v>128</v>
      </c>
      <c r="B177" s="30">
        <v>10</v>
      </c>
      <c r="C177" s="30">
        <v>10</v>
      </c>
      <c r="D177" s="30">
        <v>0</v>
      </c>
      <c r="E177" s="30">
        <v>0</v>
      </c>
      <c r="F177" s="30">
        <v>-10</v>
      </c>
      <c r="G177" s="29"/>
      <c r="H177" s="28">
        <v>11</v>
      </c>
      <c r="I177" s="28">
        <v>100</v>
      </c>
      <c r="J177" s="28">
        <v>14</v>
      </c>
      <c r="K177" s="28">
        <v>10</v>
      </c>
      <c r="L177" s="28" t="s">
        <v>78</v>
      </c>
    </row>
    <row r="178" spans="1:12" ht="11.25" customHeight="1" x14ac:dyDescent="0.2">
      <c r="A178" s="152" t="s">
        <v>171</v>
      </c>
      <c r="B178" s="30">
        <v>10</v>
      </c>
      <c r="C178" s="30">
        <v>0</v>
      </c>
      <c r="D178" s="30">
        <v>0</v>
      </c>
      <c r="E178" s="30">
        <v>10</v>
      </c>
      <c r="F178" s="30">
        <v>10</v>
      </c>
      <c r="G178" s="29"/>
      <c r="H178" s="28">
        <v>17</v>
      </c>
      <c r="I178" s="28">
        <v>27</v>
      </c>
      <c r="J178" s="28" t="s">
        <v>78</v>
      </c>
      <c r="K178" s="28">
        <v>33</v>
      </c>
      <c r="L178" s="28">
        <v>24</v>
      </c>
    </row>
    <row r="179" spans="1:12" ht="11.25" customHeight="1" x14ac:dyDescent="0.2">
      <c r="A179" s="152" t="s">
        <v>198</v>
      </c>
      <c r="B179" s="30">
        <v>0</v>
      </c>
      <c r="C179" s="30">
        <v>0</v>
      </c>
      <c r="D179" s="30">
        <v>0</v>
      </c>
      <c r="E179" s="30">
        <v>10</v>
      </c>
      <c r="F179" s="30">
        <v>0</v>
      </c>
      <c r="G179" s="29"/>
      <c r="H179" s="28">
        <v>6</v>
      </c>
      <c r="I179" s="28">
        <v>4</v>
      </c>
      <c r="J179" s="28">
        <v>8</v>
      </c>
      <c r="K179" s="28">
        <v>41</v>
      </c>
      <c r="L179" s="28" t="s">
        <v>78</v>
      </c>
    </row>
    <row r="180" spans="1:12" s="101" customFormat="1" ht="11.25" customHeight="1" x14ac:dyDescent="0.2">
      <c r="A180" s="152" t="s">
        <v>205</v>
      </c>
      <c r="B180" s="30">
        <v>0</v>
      </c>
      <c r="C180" s="30">
        <v>0</v>
      </c>
      <c r="D180" s="30">
        <v>10</v>
      </c>
      <c r="E180" s="30">
        <v>-10</v>
      </c>
      <c r="F180" s="30">
        <v>0</v>
      </c>
      <c r="G180" s="29"/>
      <c r="H180" s="28" t="s">
        <v>78</v>
      </c>
      <c r="I180" s="28">
        <v>4</v>
      </c>
      <c r="J180" s="28">
        <v>46</v>
      </c>
      <c r="K180" s="28" t="s">
        <v>78</v>
      </c>
      <c r="L180" s="28" t="s">
        <v>78</v>
      </c>
    </row>
    <row r="181" spans="1:12" s="103" customFormat="1" ht="11.25" customHeight="1" x14ac:dyDescent="0.2">
      <c r="A181" s="152" t="s">
        <v>261</v>
      </c>
      <c r="B181" s="30">
        <v>20</v>
      </c>
      <c r="C181" s="30">
        <v>0</v>
      </c>
      <c r="D181" s="30">
        <v>10</v>
      </c>
      <c r="E181" s="30">
        <v>0</v>
      </c>
      <c r="F181" s="30">
        <v>0</v>
      </c>
      <c r="G181" s="29"/>
      <c r="H181" s="28">
        <v>21</v>
      </c>
      <c r="I181" s="28">
        <v>20</v>
      </c>
      <c r="J181" s="28">
        <v>50</v>
      </c>
      <c r="K181" s="28">
        <v>12</v>
      </c>
      <c r="L181" s="28">
        <v>17</v>
      </c>
    </row>
    <row r="182" spans="1:12" s="103" customFormat="1" ht="11.25" customHeight="1" x14ac:dyDescent="0.2">
      <c r="A182" s="152" t="s">
        <v>264</v>
      </c>
      <c r="B182" s="30">
        <v>10</v>
      </c>
      <c r="C182" s="30">
        <v>0</v>
      </c>
      <c r="D182" s="30">
        <v>0</v>
      </c>
      <c r="E182" s="30">
        <v>10</v>
      </c>
      <c r="F182" s="30">
        <v>0</v>
      </c>
      <c r="G182" s="29"/>
      <c r="H182" s="28">
        <v>12</v>
      </c>
      <c r="I182" s="28">
        <v>47</v>
      </c>
      <c r="J182" s="28" t="s">
        <v>78</v>
      </c>
      <c r="K182" s="28">
        <v>44</v>
      </c>
      <c r="L182" s="28" t="s">
        <v>78</v>
      </c>
    </row>
    <row r="183" spans="1:12" s="18" customFormat="1" ht="11.25" customHeight="1" x14ac:dyDescent="0.2">
      <c r="A183" s="149"/>
      <c r="B183" s="2"/>
      <c r="C183" s="2"/>
      <c r="D183" s="31"/>
      <c r="E183" s="2"/>
      <c r="F183" s="31"/>
      <c r="G183" s="31"/>
      <c r="H183" s="35"/>
      <c r="I183" s="35"/>
      <c r="J183" s="35"/>
      <c r="K183" s="35"/>
      <c r="L183" s="35"/>
    </row>
    <row r="184" spans="1:12" s="18" customFormat="1" ht="11.25" customHeight="1" x14ac:dyDescent="0.2">
      <c r="A184" s="143" t="s">
        <v>82</v>
      </c>
      <c r="B184" s="2"/>
      <c r="C184" s="2"/>
      <c r="D184" s="31"/>
      <c r="E184" s="2"/>
      <c r="F184" s="31"/>
      <c r="G184" s="31"/>
      <c r="H184" s="35"/>
      <c r="I184" s="35"/>
      <c r="J184" s="35"/>
      <c r="K184" s="35"/>
      <c r="L184" s="35"/>
    </row>
    <row r="185" spans="1:12" s="18" customFormat="1" ht="11.25" customHeight="1" x14ac:dyDescent="0.2">
      <c r="A185" s="179"/>
      <c r="B185" s="205" t="s">
        <v>144</v>
      </c>
      <c r="C185" s="205"/>
      <c r="D185" s="205"/>
      <c r="E185" s="205"/>
      <c r="F185" s="205"/>
      <c r="G185" s="31"/>
      <c r="H185" s="228" t="s">
        <v>145</v>
      </c>
      <c r="I185" s="228"/>
      <c r="J185" s="228"/>
      <c r="K185" s="228"/>
      <c r="L185" s="228"/>
    </row>
    <row r="186" spans="1:12" s="18" customFormat="1" ht="12.75" x14ac:dyDescent="0.2">
      <c r="A186" s="164"/>
      <c r="B186" s="205"/>
      <c r="C186" s="205"/>
      <c r="D186" s="205"/>
      <c r="E186" s="205"/>
      <c r="F186" s="205"/>
      <c r="G186" s="58"/>
      <c r="H186" s="228"/>
      <c r="I186" s="228"/>
      <c r="J186" s="228"/>
      <c r="K186" s="228"/>
      <c r="L186" s="228"/>
    </row>
    <row r="187" spans="1:12" ht="11.25" customHeight="1" x14ac:dyDescent="0.2">
      <c r="B187" s="58" t="s">
        <v>4</v>
      </c>
      <c r="C187" s="58" t="s">
        <v>0</v>
      </c>
      <c r="D187" s="58" t="s">
        <v>1</v>
      </c>
      <c r="E187" s="58" t="s">
        <v>2</v>
      </c>
      <c r="F187" s="58" t="s">
        <v>3</v>
      </c>
      <c r="G187" s="58"/>
      <c r="H187" s="33" t="s">
        <v>4</v>
      </c>
      <c r="I187" s="33" t="s">
        <v>0</v>
      </c>
      <c r="J187" s="33" t="s">
        <v>1</v>
      </c>
      <c r="K187" s="33" t="s">
        <v>2</v>
      </c>
      <c r="L187" s="33" t="s">
        <v>3</v>
      </c>
    </row>
    <row r="188" spans="1:12" ht="11.25" customHeight="1" x14ac:dyDescent="0.2">
      <c r="A188" s="152" t="s">
        <v>30</v>
      </c>
      <c r="B188" s="30">
        <v>10</v>
      </c>
      <c r="C188" s="30">
        <v>0</v>
      </c>
      <c r="D188" s="30">
        <v>0</v>
      </c>
      <c r="E188" s="30">
        <v>0</v>
      </c>
      <c r="F188" s="30">
        <v>10</v>
      </c>
      <c r="G188" s="29"/>
      <c r="H188" s="28">
        <v>17</v>
      </c>
      <c r="I188" s="28">
        <v>29</v>
      </c>
      <c r="J188" s="28" t="s">
        <v>78</v>
      </c>
      <c r="K188" s="28">
        <v>12</v>
      </c>
      <c r="L188" s="28">
        <v>28</v>
      </c>
    </row>
    <row r="189" spans="1:12" ht="11.25" customHeight="1" x14ac:dyDescent="0.2">
      <c r="A189" s="152" t="s">
        <v>79</v>
      </c>
      <c r="B189" s="30">
        <v>10</v>
      </c>
      <c r="C189" s="30">
        <v>0</v>
      </c>
      <c r="D189" s="30">
        <v>0</v>
      </c>
      <c r="E189" s="30">
        <v>10</v>
      </c>
      <c r="F189" s="30">
        <v>0</v>
      </c>
      <c r="G189" s="29"/>
      <c r="H189" s="28">
        <v>17</v>
      </c>
      <c r="I189" s="28">
        <v>36</v>
      </c>
      <c r="J189" s="28">
        <v>25</v>
      </c>
      <c r="K189" s="28">
        <v>43</v>
      </c>
      <c r="L189" s="28" t="s">
        <v>78</v>
      </c>
    </row>
    <row r="190" spans="1:12" ht="11.25" customHeight="1" x14ac:dyDescent="0.2">
      <c r="A190" s="152" t="s">
        <v>27</v>
      </c>
      <c r="B190" s="30">
        <v>-10</v>
      </c>
      <c r="C190" s="30">
        <v>0</v>
      </c>
      <c r="D190" s="30">
        <v>0</v>
      </c>
      <c r="E190" s="30">
        <v>0</v>
      </c>
      <c r="F190" s="30">
        <v>0</v>
      </c>
      <c r="G190" s="29"/>
      <c r="H190" s="28" t="s">
        <v>78</v>
      </c>
      <c r="I190" s="28" t="s">
        <v>78</v>
      </c>
      <c r="J190" s="28" t="s">
        <v>78</v>
      </c>
      <c r="K190" s="28" t="s">
        <v>78</v>
      </c>
      <c r="L190" s="28" t="s">
        <v>78</v>
      </c>
    </row>
    <row r="191" spans="1:12" ht="11.25" customHeight="1" x14ac:dyDescent="0.2">
      <c r="A191" s="152" t="s">
        <v>28</v>
      </c>
      <c r="B191" s="30">
        <v>0</v>
      </c>
      <c r="C191" s="30">
        <v>-10</v>
      </c>
      <c r="D191" s="30">
        <v>0</v>
      </c>
      <c r="E191" s="30">
        <v>10</v>
      </c>
      <c r="F191" s="30">
        <v>0</v>
      </c>
      <c r="G191" s="29"/>
      <c r="H191" s="28" t="s">
        <v>78</v>
      </c>
      <c r="I191" s="28" t="s">
        <v>78</v>
      </c>
      <c r="J191" s="28">
        <v>13</v>
      </c>
      <c r="K191" s="28">
        <v>44</v>
      </c>
      <c r="L191" s="28" t="s">
        <v>78</v>
      </c>
    </row>
    <row r="192" spans="1:12" ht="11.25" customHeight="1" x14ac:dyDescent="0.2">
      <c r="A192" s="152" t="s">
        <v>128</v>
      </c>
      <c r="B192" s="30">
        <v>0</v>
      </c>
      <c r="C192" s="30">
        <v>0</v>
      </c>
      <c r="D192" s="30">
        <v>0</v>
      </c>
      <c r="E192" s="30">
        <v>0</v>
      </c>
      <c r="F192" s="30">
        <v>10</v>
      </c>
      <c r="G192" s="29"/>
      <c r="H192" s="28">
        <v>6</v>
      </c>
      <c r="I192" s="28">
        <v>3</v>
      </c>
      <c r="J192" s="28" t="s">
        <v>78</v>
      </c>
      <c r="K192" s="28" t="s">
        <v>78</v>
      </c>
      <c r="L192" s="28">
        <v>54</v>
      </c>
    </row>
    <row r="193" spans="1:12" ht="11.25" customHeight="1" x14ac:dyDescent="0.2">
      <c r="A193" s="152" t="s">
        <v>171</v>
      </c>
      <c r="B193" s="30">
        <v>20</v>
      </c>
      <c r="C193" s="30">
        <v>0</v>
      </c>
      <c r="D193" s="30">
        <v>0</v>
      </c>
      <c r="E193" s="30">
        <v>10</v>
      </c>
      <c r="F193" s="30">
        <v>10</v>
      </c>
      <c r="G193" s="29"/>
      <c r="H193" s="28">
        <v>23</v>
      </c>
      <c r="I193" s="28">
        <v>10</v>
      </c>
      <c r="J193" s="28" t="s">
        <v>78</v>
      </c>
      <c r="K193" s="28">
        <v>32</v>
      </c>
      <c r="L193" s="28">
        <v>45</v>
      </c>
    </row>
    <row r="194" spans="1:12" ht="11.25" customHeight="1" x14ac:dyDescent="0.2">
      <c r="A194" s="152" t="s">
        <v>198</v>
      </c>
      <c r="B194" s="30">
        <v>10</v>
      </c>
      <c r="C194" s="30">
        <v>0</v>
      </c>
      <c r="D194" s="30">
        <v>0</v>
      </c>
      <c r="E194" s="30">
        <v>10</v>
      </c>
      <c r="F194" s="30">
        <v>0</v>
      </c>
      <c r="G194" s="29"/>
      <c r="H194" s="28">
        <v>8</v>
      </c>
      <c r="I194" s="28">
        <v>36</v>
      </c>
      <c r="J194" s="28" t="s">
        <v>78</v>
      </c>
      <c r="K194" s="28">
        <v>26</v>
      </c>
      <c r="L194" s="28" t="s">
        <v>78</v>
      </c>
    </row>
    <row r="195" spans="1:12" s="18" customFormat="1" ht="11.25" customHeight="1" x14ac:dyDescent="0.2">
      <c r="A195" s="152" t="s">
        <v>205</v>
      </c>
      <c r="B195" s="2">
        <v>10</v>
      </c>
      <c r="C195" s="2">
        <v>0</v>
      </c>
      <c r="D195" s="32">
        <v>0</v>
      </c>
      <c r="E195" s="32">
        <v>0</v>
      </c>
      <c r="F195" s="32">
        <v>10</v>
      </c>
      <c r="G195" s="32"/>
      <c r="H195" s="106">
        <v>17</v>
      </c>
      <c r="I195" s="106">
        <v>38</v>
      </c>
      <c r="J195" s="106">
        <v>26</v>
      </c>
      <c r="K195" s="106" t="s">
        <v>78</v>
      </c>
      <c r="L195" s="106">
        <v>37</v>
      </c>
    </row>
    <row r="196" spans="1:12" s="18" customFormat="1" ht="11.25" customHeight="1" x14ac:dyDescent="0.2">
      <c r="A196" s="152" t="s">
        <v>261</v>
      </c>
      <c r="B196" s="103">
        <v>20</v>
      </c>
      <c r="C196" s="103">
        <v>10</v>
      </c>
      <c r="D196" s="32">
        <v>0</v>
      </c>
      <c r="E196" s="32">
        <v>0</v>
      </c>
      <c r="F196" s="32">
        <v>10</v>
      </c>
      <c r="G196" s="32"/>
      <c r="H196" s="106">
        <v>28</v>
      </c>
      <c r="I196" s="106">
        <v>50</v>
      </c>
      <c r="J196" s="106" t="s">
        <v>78</v>
      </c>
      <c r="K196" s="106">
        <v>7</v>
      </c>
      <c r="L196" s="106">
        <v>57</v>
      </c>
    </row>
    <row r="197" spans="1:12" s="18" customFormat="1" ht="11.25" customHeight="1" x14ac:dyDescent="0.2">
      <c r="A197" s="152" t="s">
        <v>264</v>
      </c>
      <c r="B197" s="103">
        <v>20</v>
      </c>
      <c r="C197" s="103">
        <v>0</v>
      </c>
      <c r="D197" s="32">
        <v>0</v>
      </c>
      <c r="E197" s="32">
        <v>0</v>
      </c>
      <c r="F197" s="32">
        <v>10</v>
      </c>
      <c r="G197" s="32"/>
      <c r="H197" s="106">
        <v>33</v>
      </c>
      <c r="I197" s="106">
        <v>37</v>
      </c>
      <c r="J197" s="106">
        <v>54</v>
      </c>
      <c r="K197" s="106">
        <v>13</v>
      </c>
      <c r="L197" s="106">
        <v>38</v>
      </c>
    </row>
    <row r="198" spans="1:12" s="18" customFormat="1" ht="11.25" customHeight="1" x14ac:dyDescent="0.2">
      <c r="A198" s="152"/>
      <c r="B198" s="103"/>
      <c r="C198" s="103"/>
      <c r="D198" s="32"/>
      <c r="E198" s="32"/>
      <c r="F198" s="32"/>
      <c r="G198" s="32"/>
      <c r="H198" s="106"/>
      <c r="I198" s="106"/>
      <c r="J198" s="106"/>
      <c r="K198" s="106"/>
      <c r="L198" s="106"/>
    </row>
    <row r="199" spans="1:12" s="34" customFormat="1" ht="11.25" customHeight="1" x14ac:dyDescent="0.2">
      <c r="A199" s="143" t="s">
        <v>81</v>
      </c>
      <c r="B199" s="2"/>
      <c r="C199" s="2"/>
      <c r="D199" s="31"/>
      <c r="E199" s="2"/>
      <c r="F199" s="31"/>
      <c r="G199" s="31"/>
      <c r="H199" s="35"/>
      <c r="I199" s="35"/>
      <c r="J199" s="35"/>
      <c r="K199" s="35"/>
      <c r="L199" s="35"/>
    </row>
    <row r="200" spans="1:12" s="34" customFormat="1" ht="11.25" customHeight="1" x14ac:dyDescent="0.2">
      <c r="A200" s="179"/>
      <c r="B200" s="205" t="s">
        <v>144</v>
      </c>
      <c r="C200" s="205"/>
      <c r="D200" s="205"/>
      <c r="E200" s="205"/>
      <c r="F200" s="205"/>
      <c r="G200" s="31"/>
      <c r="H200" s="228" t="s">
        <v>145</v>
      </c>
      <c r="I200" s="228"/>
      <c r="J200" s="228"/>
      <c r="K200" s="228"/>
      <c r="L200" s="228"/>
    </row>
    <row r="201" spans="1:12" s="18" customFormat="1" ht="12.75" x14ac:dyDescent="0.2">
      <c r="A201" s="164"/>
      <c r="B201" s="205"/>
      <c r="C201" s="205"/>
      <c r="D201" s="205"/>
      <c r="E201" s="205"/>
      <c r="F201" s="205"/>
      <c r="G201" s="58"/>
      <c r="H201" s="228"/>
      <c r="I201" s="228"/>
      <c r="J201" s="228"/>
      <c r="K201" s="228"/>
      <c r="L201" s="228"/>
    </row>
    <row r="202" spans="1:12" ht="11.25" customHeight="1" x14ac:dyDescent="0.2">
      <c r="A202" s="150"/>
      <c r="B202" s="34" t="s">
        <v>4</v>
      </c>
      <c r="C202" s="34" t="s">
        <v>0</v>
      </c>
      <c r="D202" s="34" t="s">
        <v>1</v>
      </c>
      <c r="E202" s="34" t="s">
        <v>2</v>
      </c>
      <c r="F202" s="34" t="s">
        <v>3</v>
      </c>
      <c r="G202" s="34"/>
      <c r="H202" s="33" t="s">
        <v>4</v>
      </c>
      <c r="I202" s="33" t="s">
        <v>0</v>
      </c>
      <c r="J202" s="33" t="s">
        <v>1</v>
      </c>
      <c r="K202" s="33" t="s">
        <v>2</v>
      </c>
      <c r="L202" s="33" t="s">
        <v>3</v>
      </c>
    </row>
    <row r="203" spans="1:12" ht="11.25" customHeight="1" x14ac:dyDescent="0.2">
      <c r="A203" s="152" t="s">
        <v>30</v>
      </c>
      <c r="B203" s="30">
        <v>300</v>
      </c>
      <c r="C203" s="30">
        <v>30</v>
      </c>
      <c r="D203" s="30">
        <v>50</v>
      </c>
      <c r="E203" s="30">
        <v>100</v>
      </c>
      <c r="F203" s="30">
        <v>130</v>
      </c>
      <c r="G203" s="29"/>
      <c r="H203" s="28">
        <v>22</v>
      </c>
      <c r="I203" s="28">
        <v>11</v>
      </c>
      <c r="J203" s="28">
        <v>20</v>
      </c>
      <c r="K203" s="28">
        <v>23</v>
      </c>
      <c r="L203" s="28">
        <v>28</v>
      </c>
    </row>
    <row r="204" spans="1:12" ht="11.25" customHeight="1" x14ac:dyDescent="0.2">
      <c r="A204" s="152" t="s">
        <v>79</v>
      </c>
      <c r="B204" s="30">
        <v>220</v>
      </c>
      <c r="C204" s="30">
        <v>0</v>
      </c>
      <c r="D204" s="30">
        <v>40</v>
      </c>
      <c r="E204" s="30">
        <v>70</v>
      </c>
      <c r="F204" s="30">
        <v>110</v>
      </c>
      <c r="G204" s="29"/>
      <c r="H204" s="28">
        <v>16</v>
      </c>
      <c r="I204" s="28">
        <v>0</v>
      </c>
      <c r="J204" s="28">
        <v>17</v>
      </c>
      <c r="K204" s="28">
        <v>16</v>
      </c>
      <c r="L204" s="28">
        <v>24</v>
      </c>
    </row>
    <row r="205" spans="1:12" ht="11.25" customHeight="1" x14ac:dyDescent="0.2">
      <c r="A205" s="152" t="s">
        <v>27</v>
      </c>
      <c r="B205" s="30">
        <v>180</v>
      </c>
      <c r="C205" s="30">
        <v>10</v>
      </c>
      <c r="D205" s="30">
        <v>20</v>
      </c>
      <c r="E205" s="30">
        <v>70</v>
      </c>
      <c r="F205" s="30">
        <v>80</v>
      </c>
      <c r="G205" s="29"/>
      <c r="H205" s="28">
        <v>12</v>
      </c>
      <c r="I205" s="28">
        <v>4</v>
      </c>
      <c r="J205" s="28">
        <v>8</v>
      </c>
      <c r="K205" s="28">
        <v>16</v>
      </c>
      <c r="L205" s="28">
        <v>16</v>
      </c>
    </row>
    <row r="206" spans="1:12" ht="11.25" customHeight="1" x14ac:dyDescent="0.2">
      <c r="A206" s="152" t="s">
        <v>28</v>
      </c>
      <c r="B206" s="30">
        <v>190</v>
      </c>
      <c r="C206" s="30">
        <v>20</v>
      </c>
      <c r="D206" s="30">
        <v>-10</v>
      </c>
      <c r="E206" s="30">
        <v>40</v>
      </c>
      <c r="F206" s="30">
        <v>140</v>
      </c>
      <c r="G206" s="29"/>
      <c r="H206" s="28">
        <v>13</v>
      </c>
      <c r="I206" s="28">
        <v>7</v>
      </c>
      <c r="J206" s="28" t="s">
        <v>78</v>
      </c>
      <c r="K206" s="28">
        <v>8</v>
      </c>
      <c r="L206" s="28">
        <v>28</v>
      </c>
    </row>
    <row r="207" spans="1:12" ht="11.25" customHeight="1" x14ac:dyDescent="0.2">
      <c r="A207" s="152" t="s">
        <v>128</v>
      </c>
      <c r="B207" s="30">
        <v>80</v>
      </c>
      <c r="C207" s="30">
        <v>0</v>
      </c>
      <c r="D207" s="30">
        <v>10</v>
      </c>
      <c r="E207" s="30">
        <v>40</v>
      </c>
      <c r="F207" s="30">
        <v>20</v>
      </c>
      <c r="G207" s="29"/>
      <c r="H207" s="28">
        <v>6</v>
      </c>
      <c r="I207" s="28">
        <v>1</v>
      </c>
      <c r="J207" s="28">
        <v>6</v>
      </c>
      <c r="K207" s="28">
        <v>10</v>
      </c>
      <c r="L207" s="28">
        <v>5</v>
      </c>
    </row>
    <row r="208" spans="1:12" ht="11.25" customHeight="1" x14ac:dyDescent="0.2">
      <c r="A208" s="152" t="s">
        <v>171</v>
      </c>
      <c r="B208" s="30">
        <v>430</v>
      </c>
      <c r="C208" s="30">
        <v>40</v>
      </c>
      <c r="D208" s="30">
        <v>50</v>
      </c>
      <c r="E208" s="30">
        <v>130</v>
      </c>
      <c r="F208" s="30">
        <v>210</v>
      </c>
      <c r="G208" s="29"/>
      <c r="H208" s="28">
        <v>30</v>
      </c>
      <c r="I208" s="28">
        <v>17</v>
      </c>
      <c r="J208" s="28">
        <v>20</v>
      </c>
      <c r="K208" s="28">
        <v>30</v>
      </c>
      <c r="L208" s="28">
        <v>41</v>
      </c>
    </row>
    <row r="209" spans="1:12" ht="11.25" customHeight="1" x14ac:dyDescent="0.2">
      <c r="A209" s="152" t="s">
        <v>198</v>
      </c>
      <c r="B209" s="30">
        <v>240</v>
      </c>
      <c r="C209" s="30">
        <v>60</v>
      </c>
      <c r="D209" s="30">
        <v>10</v>
      </c>
      <c r="E209" s="30">
        <v>70</v>
      </c>
      <c r="F209" s="30">
        <v>110</v>
      </c>
      <c r="G209" s="29"/>
      <c r="H209" s="28">
        <v>16</v>
      </c>
      <c r="I209" s="28">
        <v>22</v>
      </c>
      <c r="J209" s="28">
        <v>2</v>
      </c>
      <c r="K209" s="28">
        <v>16</v>
      </c>
      <c r="L209" s="28">
        <v>22</v>
      </c>
    </row>
    <row r="210" spans="1:12" s="101" customFormat="1" ht="11.25" customHeight="1" x14ac:dyDescent="0.2">
      <c r="A210" s="152" t="s">
        <v>205</v>
      </c>
      <c r="B210" s="30">
        <v>340</v>
      </c>
      <c r="C210" s="30">
        <v>30</v>
      </c>
      <c r="D210" s="30">
        <v>30</v>
      </c>
      <c r="E210" s="30">
        <v>110</v>
      </c>
      <c r="F210" s="30">
        <v>180</v>
      </c>
      <c r="G210" s="29"/>
      <c r="H210" s="28">
        <v>23</v>
      </c>
      <c r="I210" s="28">
        <v>11</v>
      </c>
      <c r="J210" s="28">
        <v>10</v>
      </c>
      <c r="K210" s="28">
        <v>25</v>
      </c>
      <c r="L210" s="28">
        <v>34</v>
      </c>
    </row>
    <row r="211" spans="1:12" s="103" customFormat="1" ht="11.25" customHeight="1" x14ac:dyDescent="0.2">
      <c r="A211" s="152" t="s">
        <v>261</v>
      </c>
      <c r="B211" s="30">
        <v>480</v>
      </c>
      <c r="C211" s="30">
        <v>20</v>
      </c>
      <c r="D211" s="30">
        <v>40</v>
      </c>
      <c r="E211" s="30">
        <v>160</v>
      </c>
      <c r="F211" s="30">
        <v>260</v>
      </c>
      <c r="G211" s="29"/>
      <c r="H211" s="28">
        <v>32</v>
      </c>
      <c r="I211" s="28">
        <v>7</v>
      </c>
      <c r="J211" s="28">
        <v>15</v>
      </c>
      <c r="K211" s="28">
        <v>39</v>
      </c>
      <c r="L211" s="28">
        <v>49</v>
      </c>
    </row>
    <row r="212" spans="1:12" s="103" customFormat="1" ht="11.25" customHeight="1" x14ac:dyDescent="0.2">
      <c r="A212" s="152" t="s">
        <v>264</v>
      </c>
      <c r="B212" s="30">
        <v>250</v>
      </c>
      <c r="C212" s="30">
        <v>50</v>
      </c>
      <c r="D212" s="30">
        <v>10</v>
      </c>
      <c r="E212" s="30">
        <v>80</v>
      </c>
      <c r="F212" s="30">
        <v>110</v>
      </c>
      <c r="G212" s="29"/>
      <c r="H212" s="28">
        <v>17</v>
      </c>
      <c r="I212" s="28">
        <v>18</v>
      </c>
      <c r="J212" s="28">
        <v>4</v>
      </c>
      <c r="K212" s="28">
        <v>20</v>
      </c>
      <c r="L212" s="28">
        <v>20</v>
      </c>
    </row>
    <row r="213" spans="1:12" s="18" customFormat="1" ht="11.25" customHeight="1" x14ac:dyDescent="0.2">
      <c r="A213" s="149"/>
      <c r="B213" s="30"/>
      <c r="C213" s="30"/>
      <c r="D213" s="30"/>
      <c r="E213" s="30"/>
      <c r="F213" s="30"/>
      <c r="G213" s="29"/>
      <c r="H213" s="28"/>
      <c r="I213" s="28"/>
      <c r="J213" s="28"/>
      <c r="K213" s="28"/>
      <c r="L213" s="28"/>
    </row>
    <row r="214" spans="1:12" s="34" customFormat="1" ht="11.25" customHeight="1" x14ac:dyDescent="0.2">
      <c r="A214" s="227" t="s">
        <v>80</v>
      </c>
      <c r="B214" s="227"/>
      <c r="C214" s="2"/>
      <c r="D214" s="31"/>
      <c r="E214" s="2"/>
      <c r="F214" s="31"/>
      <c r="G214" s="31"/>
      <c r="H214" s="35"/>
      <c r="I214" s="35"/>
      <c r="J214" s="35"/>
      <c r="K214" s="35"/>
      <c r="L214" s="35"/>
    </row>
    <row r="215" spans="1:12" s="34" customFormat="1" ht="11.25" customHeight="1" x14ac:dyDescent="0.2">
      <c r="A215" s="178"/>
      <c r="B215" s="205" t="s">
        <v>144</v>
      </c>
      <c r="C215" s="205"/>
      <c r="D215" s="205"/>
      <c r="E215" s="205"/>
      <c r="F215" s="205"/>
      <c r="G215" s="31"/>
      <c r="H215" s="228" t="s">
        <v>145</v>
      </c>
      <c r="I215" s="228"/>
      <c r="J215" s="228"/>
      <c r="K215" s="228"/>
      <c r="L215" s="228"/>
    </row>
    <row r="216" spans="1:12" s="18" customFormat="1" ht="12.75" x14ac:dyDescent="0.2">
      <c r="A216" s="164"/>
      <c r="B216" s="205"/>
      <c r="C216" s="205"/>
      <c r="D216" s="205"/>
      <c r="E216" s="205"/>
      <c r="F216" s="205"/>
      <c r="G216" s="58"/>
      <c r="H216" s="228"/>
      <c r="I216" s="228"/>
      <c r="J216" s="228"/>
      <c r="K216" s="228"/>
      <c r="L216" s="228"/>
    </row>
    <row r="217" spans="1:12" ht="11.25" customHeight="1" x14ac:dyDescent="0.2">
      <c r="A217" s="150"/>
      <c r="B217" s="34" t="s">
        <v>4</v>
      </c>
      <c r="C217" s="34" t="s">
        <v>0</v>
      </c>
      <c r="D217" s="34" t="s">
        <v>1</v>
      </c>
      <c r="E217" s="34" t="s">
        <v>2</v>
      </c>
      <c r="F217" s="34" t="s">
        <v>3</v>
      </c>
      <c r="G217" s="34"/>
      <c r="H217" s="33" t="s">
        <v>4</v>
      </c>
      <c r="I217" s="33" t="s">
        <v>0</v>
      </c>
      <c r="J217" s="33" t="s">
        <v>1</v>
      </c>
      <c r="K217" s="33" t="s">
        <v>2</v>
      </c>
      <c r="L217" s="33" t="s">
        <v>3</v>
      </c>
    </row>
    <row r="218" spans="1:12" ht="11.25" customHeight="1" x14ac:dyDescent="0.2">
      <c r="A218" s="152" t="s">
        <v>30</v>
      </c>
      <c r="B218" s="30">
        <v>40</v>
      </c>
      <c r="C218" s="30">
        <v>10</v>
      </c>
      <c r="D218" s="30">
        <v>10</v>
      </c>
      <c r="E218" s="30">
        <v>20</v>
      </c>
      <c r="F218" s="30">
        <v>0</v>
      </c>
      <c r="G218" s="29"/>
      <c r="H218" s="28">
        <v>35</v>
      </c>
      <c r="I218" s="28">
        <v>53</v>
      </c>
      <c r="J218" s="28">
        <v>29</v>
      </c>
      <c r="K218" s="28">
        <v>84</v>
      </c>
      <c r="L218" s="28" t="s">
        <v>78</v>
      </c>
    </row>
    <row r="219" spans="1:12" ht="11.25" customHeight="1" x14ac:dyDescent="0.2">
      <c r="A219" s="152" t="s">
        <v>79</v>
      </c>
      <c r="B219" s="30">
        <v>0</v>
      </c>
      <c r="C219" s="30">
        <v>0</v>
      </c>
      <c r="D219" s="30">
        <v>0</v>
      </c>
      <c r="E219" s="30">
        <v>0</v>
      </c>
      <c r="F219" s="30">
        <v>-10</v>
      </c>
      <c r="G219" s="29"/>
      <c r="H219" s="28" t="s">
        <v>78</v>
      </c>
      <c r="I219" s="28" t="s">
        <v>78</v>
      </c>
      <c r="J219" s="28">
        <v>24</v>
      </c>
      <c r="K219" s="28">
        <v>3</v>
      </c>
      <c r="L219" s="28" t="s">
        <v>78</v>
      </c>
    </row>
    <row r="220" spans="1:12" ht="11.25" customHeight="1" x14ac:dyDescent="0.2">
      <c r="A220" s="152" t="s">
        <v>27</v>
      </c>
      <c r="B220" s="30">
        <v>30</v>
      </c>
      <c r="C220" s="30">
        <v>10</v>
      </c>
      <c r="D220" s="30">
        <v>10</v>
      </c>
      <c r="E220" s="30">
        <v>0</v>
      </c>
      <c r="F220" s="30">
        <v>10</v>
      </c>
      <c r="G220" s="29"/>
      <c r="H220" s="28">
        <v>20</v>
      </c>
      <c r="I220" s="28">
        <v>53</v>
      </c>
      <c r="J220" s="28">
        <v>22</v>
      </c>
      <c r="K220" s="28" t="s">
        <v>78</v>
      </c>
      <c r="L220" s="28">
        <v>29</v>
      </c>
    </row>
    <row r="221" spans="1:12" ht="11.25" customHeight="1" x14ac:dyDescent="0.2">
      <c r="A221" s="152" t="s">
        <v>28</v>
      </c>
      <c r="B221" s="30">
        <v>20</v>
      </c>
      <c r="C221" s="30">
        <v>10</v>
      </c>
      <c r="D221" s="30">
        <v>10</v>
      </c>
      <c r="E221" s="30">
        <v>0</v>
      </c>
      <c r="F221" s="30">
        <v>10</v>
      </c>
      <c r="G221" s="29"/>
      <c r="H221" s="28">
        <v>15</v>
      </c>
      <c r="I221" s="28">
        <v>52</v>
      </c>
      <c r="J221" s="28">
        <v>37</v>
      </c>
      <c r="K221" s="28" t="s">
        <v>78</v>
      </c>
      <c r="L221" s="28">
        <v>15</v>
      </c>
    </row>
    <row r="222" spans="1:12" ht="11.25" customHeight="1" x14ac:dyDescent="0.2">
      <c r="A222" s="152" t="s">
        <v>128</v>
      </c>
      <c r="B222" s="30">
        <v>-10</v>
      </c>
      <c r="C222" s="30">
        <v>0</v>
      </c>
      <c r="D222" s="30">
        <v>-10</v>
      </c>
      <c r="E222" s="30">
        <v>10</v>
      </c>
      <c r="F222" s="30">
        <v>0</v>
      </c>
      <c r="G222" s="29"/>
      <c r="H222" s="28" t="s">
        <v>78</v>
      </c>
      <c r="I222" s="28" t="s">
        <v>78</v>
      </c>
      <c r="J222" s="28" t="s">
        <v>78</v>
      </c>
      <c r="K222" s="28">
        <v>21</v>
      </c>
      <c r="L222" s="28" t="s">
        <v>78</v>
      </c>
    </row>
    <row r="223" spans="1:12" ht="11.25" customHeight="1" x14ac:dyDescent="0.2">
      <c r="A223" s="152" t="s">
        <v>171</v>
      </c>
      <c r="B223" s="30">
        <v>30</v>
      </c>
      <c r="C223" s="30">
        <v>20</v>
      </c>
      <c r="D223" s="30">
        <v>0</v>
      </c>
      <c r="E223" s="30">
        <v>10</v>
      </c>
      <c r="F223" s="30">
        <v>10</v>
      </c>
      <c r="G223" s="29"/>
      <c r="H223" s="28">
        <v>31</v>
      </c>
      <c r="I223" s="28">
        <v>94</v>
      </c>
      <c r="J223" s="28">
        <v>17</v>
      </c>
      <c r="K223" s="28">
        <v>30</v>
      </c>
      <c r="L223" s="28">
        <v>14</v>
      </c>
    </row>
    <row r="224" spans="1:12" ht="11.25" customHeight="1" x14ac:dyDescent="0.2">
      <c r="A224" s="152" t="s">
        <v>198</v>
      </c>
      <c r="B224" s="30">
        <v>40</v>
      </c>
      <c r="C224" s="30">
        <v>10</v>
      </c>
      <c r="D224" s="30">
        <v>10</v>
      </c>
      <c r="E224" s="30">
        <v>10</v>
      </c>
      <c r="F224" s="30">
        <v>10</v>
      </c>
      <c r="G224" s="29"/>
      <c r="H224" s="28">
        <v>38</v>
      </c>
      <c r="I224" s="28">
        <v>44</v>
      </c>
      <c r="J224" s="28">
        <v>59</v>
      </c>
      <c r="K224" s="28">
        <v>27</v>
      </c>
      <c r="L224" s="28">
        <v>32</v>
      </c>
    </row>
    <row r="225" spans="1:12" s="101" customFormat="1" ht="11.25" customHeight="1" x14ac:dyDescent="0.2">
      <c r="A225" s="152" t="s">
        <v>205</v>
      </c>
      <c r="B225" s="30">
        <v>30</v>
      </c>
      <c r="C225" s="30">
        <v>0</v>
      </c>
      <c r="D225" s="30">
        <v>10</v>
      </c>
      <c r="E225" s="30">
        <v>10</v>
      </c>
      <c r="F225" s="30">
        <v>10</v>
      </c>
      <c r="G225" s="118"/>
      <c r="H225" s="119">
        <v>31</v>
      </c>
      <c r="I225" s="119">
        <v>24</v>
      </c>
      <c r="J225" s="119">
        <v>35</v>
      </c>
      <c r="K225" s="119">
        <v>29</v>
      </c>
      <c r="L225" s="119">
        <v>34</v>
      </c>
    </row>
    <row r="226" spans="1:12" s="103" customFormat="1" ht="11.25" customHeight="1" x14ac:dyDescent="0.2">
      <c r="A226" s="152" t="s">
        <v>261</v>
      </c>
      <c r="B226" s="30">
        <v>30</v>
      </c>
      <c r="C226" s="30">
        <v>0</v>
      </c>
      <c r="D226" s="30">
        <v>10</v>
      </c>
      <c r="E226" s="30">
        <v>20</v>
      </c>
      <c r="F226" s="30">
        <v>10</v>
      </c>
      <c r="G226" s="118"/>
      <c r="H226" s="119">
        <v>31</v>
      </c>
      <c r="I226" s="119" t="s">
        <v>78</v>
      </c>
      <c r="J226" s="119">
        <v>59</v>
      </c>
      <c r="K226" s="119">
        <v>71</v>
      </c>
      <c r="L226" s="119">
        <v>10</v>
      </c>
    </row>
    <row r="227" spans="1:12" s="103" customFormat="1" ht="11.25" customHeight="1" x14ac:dyDescent="0.2">
      <c r="A227" s="152" t="s">
        <v>264</v>
      </c>
      <c r="B227" s="30">
        <v>20</v>
      </c>
      <c r="C227" s="30">
        <v>0</v>
      </c>
      <c r="D227" s="30">
        <v>0</v>
      </c>
      <c r="E227" s="30">
        <v>0</v>
      </c>
      <c r="F227" s="30">
        <v>20</v>
      </c>
      <c r="G227" s="118"/>
      <c r="H227" s="119">
        <v>14</v>
      </c>
      <c r="I227" s="119" t="s">
        <v>78</v>
      </c>
      <c r="J227" s="119" t="s">
        <v>78</v>
      </c>
      <c r="K227" s="119" t="s">
        <v>78</v>
      </c>
      <c r="L227" s="119">
        <v>64</v>
      </c>
    </row>
    <row r="228" spans="1:12" ht="11.25" customHeight="1" x14ac:dyDescent="0.2">
      <c r="A228" s="143"/>
      <c r="B228" s="5"/>
      <c r="C228" s="5"/>
      <c r="D228" s="5"/>
      <c r="E228" s="5"/>
      <c r="F228" s="5"/>
      <c r="G228" s="5"/>
      <c r="H228" s="66"/>
      <c r="I228" s="66"/>
      <c r="J228" s="28"/>
      <c r="K228" s="28"/>
      <c r="L228" s="28"/>
    </row>
    <row r="229" spans="1:12" s="56" customFormat="1" ht="11.25" customHeight="1" x14ac:dyDescent="0.2">
      <c r="A229" s="158" t="s">
        <v>24</v>
      </c>
      <c r="D229" s="26"/>
      <c r="F229" s="26"/>
      <c r="G229" s="26"/>
      <c r="H229" s="25"/>
      <c r="I229" s="25"/>
      <c r="J229" s="25"/>
      <c r="K229" s="25"/>
      <c r="L229" s="25"/>
    </row>
    <row r="230" spans="1:12" s="56" customFormat="1" ht="11.25" customHeight="1" x14ac:dyDescent="0.2">
      <c r="A230" s="207" t="s">
        <v>195</v>
      </c>
      <c r="B230" s="207"/>
      <c r="C230" s="207"/>
      <c r="D230" s="207"/>
      <c r="E230" s="207"/>
      <c r="F230" s="207"/>
      <c r="G230" s="207"/>
      <c r="H230" s="207"/>
      <c r="I230" s="207"/>
      <c r="J230" s="207"/>
      <c r="K230" s="207"/>
      <c r="L230" s="207"/>
    </row>
    <row r="231" spans="1:12" s="75" customFormat="1" ht="11.25" customHeight="1" x14ac:dyDescent="0.2">
      <c r="A231" s="207"/>
      <c r="B231" s="207"/>
      <c r="C231" s="207"/>
      <c r="D231" s="207"/>
      <c r="E231" s="207"/>
      <c r="F231" s="207"/>
      <c r="G231" s="207"/>
      <c r="H231" s="207"/>
      <c r="I231" s="207"/>
      <c r="J231" s="207"/>
      <c r="K231" s="207"/>
      <c r="L231" s="207"/>
    </row>
    <row r="232" spans="1:12" s="75" customFormat="1" ht="11.25" customHeight="1" x14ac:dyDescent="0.2">
      <c r="A232" s="207"/>
      <c r="B232" s="207"/>
      <c r="C232" s="207"/>
      <c r="D232" s="207"/>
      <c r="E232" s="207"/>
      <c r="F232" s="207"/>
      <c r="G232" s="207"/>
      <c r="H232" s="207"/>
      <c r="I232" s="207"/>
      <c r="J232" s="207"/>
      <c r="K232" s="207"/>
      <c r="L232" s="207"/>
    </row>
    <row r="233" spans="1:12" s="56" customFormat="1" ht="11.25" customHeight="1" x14ac:dyDescent="0.2">
      <c r="A233" s="207" t="s">
        <v>77</v>
      </c>
      <c r="B233" s="207"/>
      <c r="C233" s="207"/>
      <c r="D233" s="207"/>
      <c r="E233" s="207"/>
      <c r="F233" s="207"/>
      <c r="G233" s="207"/>
      <c r="H233" s="207"/>
      <c r="I233" s="207"/>
      <c r="J233" s="207"/>
      <c r="K233" s="207"/>
      <c r="L233" s="207"/>
    </row>
    <row r="234" spans="1:12" s="75" customFormat="1" ht="11.25" customHeight="1" x14ac:dyDescent="0.2">
      <c r="A234" s="207"/>
      <c r="B234" s="207"/>
      <c r="C234" s="207"/>
      <c r="D234" s="207"/>
      <c r="E234" s="207"/>
      <c r="F234" s="207"/>
      <c r="G234" s="207"/>
      <c r="H234" s="207"/>
      <c r="I234" s="207"/>
      <c r="J234" s="207"/>
      <c r="K234" s="207"/>
      <c r="L234" s="207"/>
    </row>
    <row r="235" spans="1:12" s="56" customFormat="1" ht="11.25" customHeight="1" x14ac:dyDescent="0.2">
      <c r="A235" s="207" t="s">
        <v>76</v>
      </c>
      <c r="B235" s="207"/>
      <c r="C235" s="207"/>
      <c r="D235" s="207"/>
      <c r="E235" s="207"/>
      <c r="F235" s="207"/>
      <c r="G235" s="207"/>
      <c r="H235" s="207"/>
      <c r="I235" s="207"/>
      <c r="J235" s="207"/>
      <c r="K235" s="207"/>
      <c r="L235" s="207"/>
    </row>
    <row r="236" spans="1:12" s="75" customFormat="1" ht="11.25" customHeight="1" x14ac:dyDescent="0.2">
      <c r="A236" s="207"/>
      <c r="B236" s="207"/>
      <c r="C236" s="207"/>
      <c r="D236" s="207"/>
      <c r="E236" s="207"/>
      <c r="F236" s="207"/>
      <c r="G236" s="207"/>
      <c r="H236" s="207"/>
      <c r="I236" s="207"/>
      <c r="J236" s="207"/>
      <c r="K236" s="207"/>
      <c r="L236" s="207"/>
    </row>
    <row r="237" spans="1:12" s="56" customFormat="1" ht="11.25" customHeight="1" x14ac:dyDescent="0.2">
      <c r="A237" s="230" t="s">
        <v>75</v>
      </c>
      <c r="B237" s="230"/>
      <c r="C237" s="230"/>
      <c r="D237" s="230"/>
      <c r="E237" s="230"/>
      <c r="F237" s="230"/>
      <c r="G237" s="230"/>
      <c r="H237" s="230"/>
      <c r="I237" s="230"/>
      <c r="J237" s="230"/>
      <c r="K237" s="230"/>
      <c r="L237" s="230"/>
    </row>
    <row r="238" spans="1:12" s="56" customFormat="1" ht="11.25" customHeight="1" x14ac:dyDescent="0.2">
      <c r="A238" s="207" t="s">
        <v>211</v>
      </c>
      <c r="B238" s="207"/>
      <c r="C238" s="207"/>
      <c r="D238" s="207"/>
      <c r="E238" s="207"/>
      <c r="F238" s="207"/>
      <c r="G238" s="207"/>
      <c r="H238" s="207"/>
      <c r="I238" s="207"/>
      <c r="J238" s="207"/>
      <c r="K238" s="207"/>
      <c r="L238" s="207"/>
    </row>
    <row r="239" spans="1:12" s="75" customFormat="1" ht="11.25" customHeight="1" x14ac:dyDescent="0.2">
      <c r="A239" s="207"/>
      <c r="B239" s="207"/>
      <c r="C239" s="207"/>
      <c r="D239" s="207"/>
      <c r="E239" s="207"/>
      <c r="F239" s="207"/>
      <c r="G239" s="207"/>
      <c r="H239" s="207"/>
      <c r="I239" s="207"/>
      <c r="J239" s="207"/>
      <c r="K239" s="207"/>
      <c r="L239" s="207"/>
    </row>
    <row r="240" spans="1:12" s="75" customFormat="1" ht="11.25" customHeight="1" x14ac:dyDescent="0.2">
      <c r="A240" s="207"/>
      <c r="B240" s="207"/>
      <c r="C240" s="207"/>
      <c r="D240" s="207"/>
      <c r="E240" s="207"/>
      <c r="F240" s="207"/>
      <c r="G240" s="207"/>
      <c r="H240" s="207"/>
      <c r="I240" s="207"/>
      <c r="J240" s="207"/>
      <c r="K240" s="207"/>
      <c r="L240" s="207"/>
    </row>
    <row r="241" spans="1:12" s="75" customFormat="1" ht="11.25" customHeight="1" x14ac:dyDescent="0.2">
      <c r="A241" s="207"/>
      <c r="B241" s="207"/>
      <c r="C241" s="207"/>
      <c r="D241" s="207"/>
      <c r="E241" s="207"/>
      <c r="F241" s="207"/>
      <c r="G241" s="207"/>
      <c r="H241" s="207"/>
      <c r="I241" s="207"/>
      <c r="J241" s="207"/>
      <c r="K241" s="207"/>
      <c r="L241" s="207"/>
    </row>
    <row r="242" spans="1:12" s="56" customFormat="1" ht="11.25" customHeight="1" x14ac:dyDescent="0.2">
      <c r="A242" s="201" t="s">
        <v>74</v>
      </c>
      <c r="B242" s="201"/>
      <c r="C242" s="201"/>
      <c r="D242" s="201"/>
      <c r="F242" s="26"/>
      <c r="G242" s="26"/>
      <c r="H242" s="25"/>
      <c r="I242" s="25"/>
      <c r="J242" s="25"/>
      <c r="K242" s="25"/>
      <c r="L242" s="25"/>
    </row>
    <row r="243" spans="1:12" s="56" customFormat="1" ht="11.25" customHeight="1" x14ac:dyDescent="0.2">
      <c r="A243" s="171"/>
      <c r="D243" s="26"/>
      <c r="F243" s="26"/>
      <c r="G243" s="26"/>
      <c r="H243" s="25"/>
      <c r="I243" s="25"/>
      <c r="J243" s="25"/>
      <c r="K243" s="25"/>
      <c r="L243" s="25"/>
    </row>
    <row r="244" spans="1:12" s="56" customFormat="1" ht="11.25" customHeight="1" x14ac:dyDescent="0.2">
      <c r="A244" s="210" t="s">
        <v>258</v>
      </c>
      <c r="B244" s="210"/>
      <c r="D244" s="26"/>
      <c r="F244" s="26"/>
      <c r="G244" s="26"/>
      <c r="H244" s="25"/>
      <c r="I244" s="25"/>
      <c r="J244" s="25"/>
      <c r="K244" s="25"/>
      <c r="L244" s="25"/>
    </row>
  </sheetData>
  <mergeCells count="43">
    <mergeCell ref="A49:C49"/>
    <mergeCell ref="A237:L237"/>
    <mergeCell ref="O1:Q1"/>
    <mergeCell ref="H155:L156"/>
    <mergeCell ref="B155:F156"/>
    <mergeCell ref="H170:L171"/>
    <mergeCell ref="B170:F171"/>
    <mergeCell ref="H185:L186"/>
    <mergeCell ref="B185:F186"/>
    <mergeCell ref="H110:L111"/>
    <mergeCell ref="B110:F111"/>
    <mergeCell ref="H125:L126"/>
    <mergeCell ref="B125:F126"/>
    <mergeCell ref="H140:L141"/>
    <mergeCell ref="B140:F141"/>
    <mergeCell ref="H80:L81"/>
    <mergeCell ref="B80:F81"/>
    <mergeCell ref="H95:L96"/>
    <mergeCell ref="B95:F96"/>
    <mergeCell ref="B215:F216"/>
    <mergeCell ref="H200:L201"/>
    <mergeCell ref="B200:F201"/>
    <mergeCell ref="H215:L216"/>
    <mergeCell ref="A1:M2"/>
    <mergeCell ref="A19:B19"/>
    <mergeCell ref="A109:C109"/>
    <mergeCell ref="B5:F6"/>
    <mergeCell ref="H5:L6"/>
    <mergeCell ref="B20:F21"/>
    <mergeCell ref="H20:L21"/>
    <mergeCell ref="H35:L36"/>
    <mergeCell ref="B35:F36"/>
    <mergeCell ref="H50:L51"/>
    <mergeCell ref="B50:F51"/>
    <mergeCell ref="H65:L66"/>
    <mergeCell ref="B65:F66"/>
    <mergeCell ref="A244:B244"/>
    <mergeCell ref="A214:B214"/>
    <mergeCell ref="A242:D242"/>
    <mergeCell ref="A235:L236"/>
    <mergeCell ref="A238:L241"/>
    <mergeCell ref="A230:L232"/>
    <mergeCell ref="A233:L234"/>
  </mergeCells>
  <hyperlinks>
    <hyperlink ref="O1" location="Contents!A1" display="back to contents"/>
  </hyperlinks>
  <pageMargins left="0.39370078740157483" right="0.39370078740157483" top="0.36" bottom="0.37" header="0.19" footer="0.2"/>
  <pageSetup paperSize="9" scale="73" fitToHeight="4" orientation="portrait" r:id="rId1"/>
  <headerFooter alignWithMargins="0"/>
  <rowBreaks count="2" manualBreakCount="2">
    <brk id="78" max="16383" man="1"/>
    <brk id="16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50"/>
  <sheetViews>
    <sheetView showGridLines="0" zoomScaleNormal="100" workbookViewId="0">
      <selection sqref="A1:I2"/>
    </sheetView>
  </sheetViews>
  <sheetFormatPr defaultRowHeight="12.75" x14ac:dyDescent="0.2"/>
  <cols>
    <col min="1" max="1" width="16" style="2" customWidth="1"/>
    <col min="2" max="2" width="13.140625" style="2" customWidth="1"/>
    <col min="3" max="3" width="13.42578125" style="2" customWidth="1"/>
    <col min="4" max="4" width="12.85546875" style="2" customWidth="1"/>
    <col min="5" max="5" width="2.7109375" style="2" customWidth="1"/>
    <col min="6" max="7" width="13.7109375" style="2" customWidth="1"/>
    <col min="8" max="8" width="2.7109375" style="103" customWidth="1"/>
    <col min="9" max="9" width="13.7109375" style="103" customWidth="1"/>
    <col min="10" max="10" width="2.85546875" style="2" customWidth="1"/>
    <col min="11" max="16384" width="9.140625" style="2"/>
  </cols>
  <sheetData>
    <row r="1" spans="1:12" s="1" customFormat="1" ht="18" customHeight="1" x14ac:dyDescent="0.2">
      <c r="A1" s="229" t="s">
        <v>265</v>
      </c>
      <c r="B1" s="229"/>
      <c r="C1" s="229"/>
      <c r="D1" s="229"/>
      <c r="E1" s="229"/>
      <c r="F1" s="229"/>
      <c r="G1" s="229"/>
      <c r="H1" s="229"/>
      <c r="I1" s="229"/>
      <c r="K1" s="200" t="s">
        <v>313</v>
      </c>
      <c r="L1" s="200"/>
    </row>
    <row r="2" spans="1:12" s="1" customFormat="1" ht="18" customHeight="1" x14ac:dyDescent="0.2">
      <c r="A2" s="229"/>
      <c r="B2" s="229"/>
      <c r="C2" s="229"/>
      <c r="D2" s="229"/>
      <c r="E2" s="229"/>
      <c r="F2" s="229"/>
      <c r="G2" s="229"/>
      <c r="H2" s="229"/>
      <c r="I2" s="229"/>
      <c r="K2" s="113"/>
      <c r="L2" s="113"/>
    </row>
    <row r="3" spans="1:12" ht="15" customHeight="1" x14ac:dyDescent="0.2">
      <c r="A3" s="23"/>
      <c r="B3" s="24"/>
      <c r="C3" s="24"/>
      <c r="D3" s="24"/>
      <c r="E3" s="24"/>
      <c r="F3" s="24"/>
      <c r="G3" s="24"/>
      <c r="H3" s="24"/>
      <c r="I3" s="24"/>
    </row>
    <row r="4" spans="1:12" s="103" customFormat="1" x14ac:dyDescent="0.2">
      <c r="A4" s="20"/>
      <c r="B4" s="231" t="s">
        <v>97</v>
      </c>
      <c r="C4" s="231"/>
      <c r="D4" s="231"/>
      <c r="E4" s="6"/>
      <c r="F4" s="214" t="s">
        <v>255</v>
      </c>
      <c r="G4" s="214"/>
      <c r="H4" s="214"/>
      <c r="I4" s="214"/>
    </row>
    <row r="5" spans="1:12" s="103" customFormat="1" ht="15" customHeight="1" x14ac:dyDescent="0.2">
      <c r="A5" s="20"/>
      <c r="B5" s="232"/>
      <c r="C5" s="232"/>
      <c r="D5" s="232"/>
      <c r="E5" s="6"/>
      <c r="F5" s="219"/>
      <c r="G5" s="219"/>
      <c r="H5" s="219"/>
      <c r="I5" s="219"/>
    </row>
    <row r="6" spans="1:12" x14ac:dyDescent="0.2">
      <c r="A6" s="18"/>
      <c r="B6" s="233"/>
      <c r="C6" s="233"/>
      <c r="D6" s="233"/>
      <c r="E6" s="184"/>
      <c r="F6" s="219"/>
      <c r="G6" s="219"/>
      <c r="H6" s="219"/>
      <c r="I6" s="219"/>
    </row>
    <row r="7" spans="1:12" s="103" customFormat="1" ht="14.25" customHeight="1" x14ac:dyDescent="0.2">
      <c r="A7" s="18"/>
      <c r="B7" s="214" t="s">
        <v>137</v>
      </c>
      <c r="C7" s="214" t="s">
        <v>136</v>
      </c>
      <c r="D7" s="214" t="s">
        <v>133</v>
      </c>
      <c r="E7" s="184"/>
      <c r="F7" s="214" t="s">
        <v>94</v>
      </c>
      <c r="G7" s="214" t="s">
        <v>93</v>
      </c>
      <c r="H7" s="136"/>
      <c r="I7" s="214" t="s">
        <v>254</v>
      </c>
    </row>
    <row r="8" spans="1:12" s="103" customFormat="1" x14ac:dyDescent="0.2">
      <c r="A8" s="18"/>
      <c r="B8" s="219"/>
      <c r="C8" s="219"/>
      <c r="D8" s="219"/>
      <c r="E8" s="184"/>
      <c r="F8" s="219"/>
      <c r="G8" s="219"/>
      <c r="H8" s="136"/>
      <c r="I8" s="219"/>
    </row>
    <row r="9" spans="1:12" s="103" customFormat="1" x14ac:dyDescent="0.2">
      <c r="A9" s="18"/>
      <c r="B9" s="219"/>
      <c r="C9" s="219"/>
      <c r="D9" s="219"/>
      <c r="E9" s="184"/>
      <c r="F9" s="219"/>
      <c r="G9" s="219"/>
      <c r="H9" s="136"/>
      <c r="I9" s="219"/>
    </row>
    <row r="10" spans="1:12" s="103" customFormat="1" x14ac:dyDescent="0.2">
      <c r="A10" s="18"/>
      <c r="B10" s="219"/>
      <c r="C10" s="219"/>
      <c r="D10" s="219"/>
      <c r="E10" s="184"/>
      <c r="F10" s="219"/>
      <c r="G10" s="219"/>
      <c r="H10" s="136"/>
      <c r="I10" s="219"/>
    </row>
    <row r="11" spans="1:12" x14ac:dyDescent="0.2">
      <c r="A11" s="42" t="s">
        <v>96</v>
      </c>
      <c r="B11" s="215"/>
      <c r="C11" s="215"/>
      <c r="D11" s="215"/>
      <c r="E11" s="60"/>
      <c r="F11" s="215"/>
      <c r="G11" s="215"/>
      <c r="H11" s="136"/>
      <c r="I11" s="215"/>
    </row>
    <row r="12" spans="1:12" x14ac:dyDescent="0.2">
      <c r="A12" s="5" t="s">
        <v>5</v>
      </c>
      <c r="B12" s="15">
        <v>21859</v>
      </c>
      <c r="C12" s="15">
        <v>19103</v>
      </c>
      <c r="D12" s="15">
        <v>19752</v>
      </c>
      <c r="E12" s="15"/>
      <c r="F12" s="15">
        <f t="shared" ref="F12:F37" si="0">B12-AVERAGE(C12:D12)</f>
        <v>2431.5</v>
      </c>
      <c r="G12" s="41">
        <f t="shared" ref="G12:G37" si="1">ROUND(F12,-1)</f>
        <v>2430</v>
      </c>
      <c r="H12" s="41"/>
      <c r="I12" s="172">
        <f>100*F12/((C12+D12)/2)</f>
        <v>12.515763736970788</v>
      </c>
    </row>
    <row r="13" spans="1:12" x14ac:dyDescent="0.2">
      <c r="A13" s="5" t="s">
        <v>6</v>
      </c>
      <c r="B13" s="15">
        <v>22217</v>
      </c>
      <c r="C13" s="15">
        <v>19305</v>
      </c>
      <c r="D13" s="15">
        <v>19352</v>
      </c>
      <c r="E13" s="15"/>
      <c r="F13" s="15">
        <f t="shared" si="0"/>
        <v>2888.5</v>
      </c>
      <c r="G13" s="41">
        <f t="shared" si="1"/>
        <v>2890</v>
      </c>
      <c r="H13" s="41"/>
      <c r="I13" s="172">
        <f t="shared" ref="I13:I39" si="2">100*F13/((C13+D13)/2)</f>
        <v>14.944253304705487</v>
      </c>
    </row>
    <row r="14" spans="1:12" x14ac:dyDescent="0.2">
      <c r="A14" s="5" t="s">
        <v>7</v>
      </c>
      <c r="B14" s="15">
        <v>22416</v>
      </c>
      <c r="C14" s="15">
        <v>19417</v>
      </c>
      <c r="D14" s="15">
        <v>19929</v>
      </c>
      <c r="E14" s="15"/>
      <c r="F14" s="15">
        <f t="shared" si="0"/>
        <v>2743</v>
      </c>
      <c r="G14" s="41">
        <f t="shared" si="1"/>
        <v>2740</v>
      </c>
      <c r="H14" s="41"/>
      <c r="I14" s="172">
        <f t="shared" si="2"/>
        <v>13.94296751893458</v>
      </c>
    </row>
    <row r="15" spans="1:12" x14ac:dyDescent="0.2">
      <c r="A15" s="5" t="s">
        <v>8</v>
      </c>
      <c r="B15" s="15">
        <v>22504</v>
      </c>
      <c r="C15" s="15">
        <v>21104</v>
      </c>
      <c r="D15" s="15">
        <v>18732</v>
      </c>
      <c r="E15" s="15"/>
      <c r="F15" s="15">
        <f t="shared" si="0"/>
        <v>2586</v>
      </c>
      <c r="G15" s="41">
        <f t="shared" si="1"/>
        <v>2590</v>
      </c>
      <c r="H15" s="41"/>
      <c r="I15" s="172">
        <f t="shared" si="2"/>
        <v>12.983231248117281</v>
      </c>
    </row>
    <row r="16" spans="1:12" x14ac:dyDescent="0.2">
      <c r="A16" s="5" t="s">
        <v>9</v>
      </c>
      <c r="B16" s="15">
        <v>21510</v>
      </c>
      <c r="C16" s="15">
        <v>19103</v>
      </c>
      <c r="D16" s="15">
        <v>19301</v>
      </c>
      <c r="E16" s="15"/>
      <c r="F16" s="15">
        <f t="shared" si="0"/>
        <v>2308</v>
      </c>
      <c r="G16" s="41">
        <f t="shared" si="1"/>
        <v>2310</v>
      </c>
      <c r="H16" s="41"/>
      <c r="I16" s="172">
        <f t="shared" si="2"/>
        <v>12.019581293615248</v>
      </c>
    </row>
    <row r="17" spans="1:9" x14ac:dyDescent="0.2">
      <c r="A17" s="5" t="s">
        <v>10</v>
      </c>
      <c r="B17" s="15">
        <v>22821</v>
      </c>
      <c r="C17" s="15">
        <v>19074</v>
      </c>
      <c r="D17" s="15">
        <v>19260</v>
      </c>
      <c r="E17" s="15"/>
      <c r="F17" s="15">
        <f t="shared" si="0"/>
        <v>3654</v>
      </c>
      <c r="G17" s="41">
        <f t="shared" si="1"/>
        <v>3650</v>
      </c>
      <c r="H17" s="41"/>
      <c r="I17" s="172">
        <f t="shared" si="2"/>
        <v>19.064016277977775</v>
      </c>
    </row>
    <row r="18" spans="1:9" x14ac:dyDescent="0.2">
      <c r="A18" s="5" t="s">
        <v>11</v>
      </c>
      <c r="B18" s="15">
        <v>22438</v>
      </c>
      <c r="C18" s="15">
        <v>18585</v>
      </c>
      <c r="D18" s="15">
        <v>19005</v>
      </c>
      <c r="E18" s="15"/>
      <c r="F18" s="15">
        <f t="shared" si="0"/>
        <v>3643</v>
      </c>
      <c r="G18" s="41">
        <f t="shared" si="1"/>
        <v>3640</v>
      </c>
      <c r="H18" s="41"/>
      <c r="I18" s="172">
        <f t="shared" si="2"/>
        <v>19.382814578345304</v>
      </c>
    </row>
    <row r="19" spans="1:9" x14ac:dyDescent="0.2">
      <c r="A19" s="5" t="s">
        <v>12</v>
      </c>
      <c r="B19" s="15">
        <v>21320</v>
      </c>
      <c r="C19" s="15">
        <v>18311</v>
      </c>
      <c r="D19" s="15">
        <v>19105</v>
      </c>
      <c r="E19" s="15"/>
      <c r="F19" s="15">
        <f t="shared" si="0"/>
        <v>2612</v>
      </c>
      <c r="G19" s="41">
        <f t="shared" si="1"/>
        <v>2610</v>
      </c>
      <c r="H19" s="41"/>
      <c r="I19" s="172">
        <f t="shared" si="2"/>
        <v>13.961941415437247</v>
      </c>
    </row>
    <row r="20" spans="1:9" x14ac:dyDescent="0.2">
      <c r="A20" s="5" t="s">
        <v>13</v>
      </c>
      <c r="B20" s="15">
        <v>23163</v>
      </c>
      <c r="C20" s="15">
        <v>18856</v>
      </c>
      <c r="D20" s="15">
        <v>17973</v>
      </c>
      <c r="E20" s="15"/>
      <c r="F20" s="15">
        <f t="shared" si="0"/>
        <v>4748.5</v>
      </c>
      <c r="G20" s="41">
        <f t="shared" si="1"/>
        <v>4750</v>
      </c>
      <c r="H20" s="41"/>
      <c r="I20" s="172">
        <f t="shared" si="2"/>
        <v>25.786744141844743</v>
      </c>
    </row>
    <row r="21" spans="1:9" x14ac:dyDescent="0.2">
      <c r="A21" s="5" t="s">
        <v>14</v>
      </c>
      <c r="B21" s="15">
        <v>23379</v>
      </c>
      <c r="C21" s="15">
        <v>18407</v>
      </c>
      <c r="D21" s="15">
        <v>17974</v>
      </c>
      <c r="E21" s="15"/>
      <c r="F21" s="15">
        <f t="shared" si="0"/>
        <v>5188.5</v>
      </c>
      <c r="G21" s="41">
        <f t="shared" si="1"/>
        <v>5190</v>
      </c>
      <c r="H21" s="41"/>
      <c r="I21" s="172">
        <f t="shared" si="2"/>
        <v>28.523130205326957</v>
      </c>
    </row>
    <row r="22" spans="1:9" x14ac:dyDescent="0.2">
      <c r="A22" s="5" t="s">
        <v>15</v>
      </c>
      <c r="B22" s="15">
        <v>20388</v>
      </c>
      <c r="C22" s="15">
        <v>18061</v>
      </c>
      <c r="D22" s="15">
        <v>18281</v>
      </c>
      <c r="E22" s="15"/>
      <c r="F22" s="15">
        <f t="shared" si="0"/>
        <v>2217</v>
      </c>
      <c r="G22" s="41">
        <f t="shared" si="1"/>
        <v>2220</v>
      </c>
      <c r="H22" s="41"/>
      <c r="I22" s="172">
        <f t="shared" si="2"/>
        <v>12.200759451873864</v>
      </c>
    </row>
    <row r="23" spans="1:9" x14ac:dyDescent="0.2">
      <c r="A23" s="5" t="s">
        <v>16</v>
      </c>
      <c r="B23" s="15">
        <v>20366</v>
      </c>
      <c r="C23" s="15">
        <v>18239</v>
      </c>
      <c r="D23" s="15">
        <v>18815</v>
      </c>
      <c r="E23" s="15"/>
      <c r="F23" s="15">
        <f t="shared" si="0"/>
        <v>1839</v>
      </c>
      <c r="G23" s="41">
        <f t="shared" si="1"/>
        <v>1840</v>
      </c>
      <c r="H23" s="41"/>
      <c r="I23" s="172">
        <f t="shared" si="2"/>
        <v>9.926053867328763</v>
      </c>
    </row>
    <row r="24" spans="1:9" x14ac:dyDescent="0.2">
      <c r="A24" s="5" t="s">
        <v>17</v>
      </c>
      <c r="B24" s="15">
        <v>21058</v>
      </c>
      <c r="C24" s="15">
        <v>18599</v>
      </c>
      <c r="D24" s="15">
        <v>18499</v>
      </c>
      <c r="E24" s="15"/>
      <c r="F24" s="15">
        <f t="shared" si="0"/>
        <v>2509</v>
      </c>
      <c r="G24" s="41">
        <f t="shared" si="1"/>
        <v>2510</v>
      </c>
      <c r="H24" s="41"/>
      <c r="I24" s="172">
        <f t="shared" si="2"/>
        <v>13.526335651517602</v>
      </c>
    </row>
    <row r="25" spans="1:9" x14ac:dyDescent="0.2">
      <c r="A25" s="5" t="s">
        <v>18</v>
      </c>
      <c r="B25" s="15">
        <v>21024</v>
      </c>
      <c r="C25" s="15">
        <v>18616</v>
      </c>
      <c r="D25" s="15">
        <v>17749</v>
      </c>
      <c r="E25" s="15"/>
      <c r="F25" s="15">
        <f t="shared" si="0"/>
        <v>2841.5</v>
      </c>
      <c r="G25" s="41">
        <f t="shared" si="1"/>
        <v>2840</v>
      </c>
      <c r="H25" s="41"/>
      <c r="I25" s="172">
        <f t="shared" si="2"/>
        <v>15.627663962601403</v>
      </c>
    </row>
    <row r="26" spans="1:9" x14ac:dyDescent="0.2">
      <c r="A26" s="5" t="s">
        <v>19</v>
      </c>
      <c r="B26" s="15">
        <v>20658</v>
      </c>
      <c r="C26" s="15">
        <v>18064</v>
      </c>
      <c r="D26" s="15">
        <v>17736</v>
      </c>
      <c r="E26" s="15"/>
      <c r="F26" s="15">
        <f t="shared" si="0"/>
        <v>2758</v>
      </c>
      <c r="G26" s="41">
        <f t="shared" si="1"/>
        <v>2760</v>
      </c>
      <c r="H26" s="41"/>
      <c r="I26" s="172">
        <f t="shared" si="2"/>
        <v>15.407821229050279</v>
      </c>
    </row>
    <row r="27" spans="1:9" x14ac:dyDescent="0.2">
      <c r="A27" s="5" t="s">
        <v>20</v>
      </c>
      <c r="B27" s="15">
        <v>19651</v>
      </c>
      <c r="C27" s="15">
        <v>17619</v>
      </c>
      <c r="D27" s="15">
        <v>18127</v>
      </c>
      <c r="E27" s="15"/>
      <c r="F27" s="15">
        <f t="shared" si="0"/>
        <v>1778</v>
      </c>
      <c r="G27" s="41">
        <f t="shared" si="1"/>
        <v>1780</v>
      </c>
      <c r="H27" s="41"/>
      <c r="I27" s="172">
        <f t="shared" si="2"/>
        <v>9.9479662060090632</v>
      </c>
    </row>
    <row r="28" spans="1:9" x14ac:dyDescent="0.2">
      <c r="A28" s="40" t="s">
        <v>21</v>
      </c>
      <c r="B28" s="15">
        <v>20384</v>
      </c>
      <c r="C28" s="15">
        <v>17526</v>
      </c>
      <c r="D28" s="15">
        <v>17739</v>
      </c>
      <c r="E28" s="15"/>
      <c r="F28" s="15">
        <f t="shared" si="0"/>
        <v>2751.5</v>
      </c>
      <c r="G28" s="41">
        <f t="shared" si="1"/>
        <v>2750</v>
      </c>
      <c r="H28" s="41"/>
      <c r="I28" s="172">
        <f t="shared" si="2"/>
        <v>15.604707216787183</v>
      </c>
    </row>
    <row r="29" spans="1:9" x14ac:dyDescent="0.2">
      <c r="A29" s="40" t="s">
        <v>22</v>
      </c>
      <c r="B29" s="15">
        <v>19900</v>
      </c>
      <c r="C29" s="15">
        <v>17600</v>
      </c>
      <c r="D29" s="15">
        <v>17850</v>
      </c>
      <c r="E29" s="15"/>
      <c r="F29" s="15">
        <f t="shared" si="0"/>
        <v>2175</v>
      </c>
      <c r="G29" s="41">
        <f t="shared" si="1"/>
        <v>2180</v>
      </c>
      <c r="H29" s="41"/>
      <c r="I29" s="172">
        <f t="shared" si="2"/>
        <v>12.270803949224259</v>
      </c>
    </row>
    <row r="30" spans="1:9" x14ac:dyDescent="0.2">
      <c r="A30" s="40" t="s">
        <v>23</v>
      </c>
      <c r="B30" s="15">
        <v>20532</v>
      </c>
      <c r="C30" s="15">
        <v>17075</v>
      </c>
      <c r="D30" s="15">
        <v>16969</v>
      </c>
      <c r="E30" s="39"/>
      <c r="F30" s="39">
        <f t="shared" si="0"/>
        <v>3510</v>
      </c>
      <c r="G30" s="39">
        <f t="shared" si="1"/>
        <v>3510</v>
      </c>
      <c r="H30" s="39"/>
      <c r="I30" s="172">
        <f t="shared" si="2"/>
        <v>20.620373634120551</v>
      </c>
    </row>
    <row r="31" spans="1:9" x14ac:dyDescent="0.2">
      <c r="A31" s="40" t="s">
        <v>92</v>
      </c>
      <c r="B31" s="15">
        <v>19688</v>
      </c>
      <c r="C31" s="15">
        <v>17059</v>
      </c>
      <c r="D31" s="15">
        <v>16789</v>
      </c>
      <c r="E31" s="15"/>
      <c r="F31" s="39">
        <f t="shared" si="0"/>
        <v>2764</v>
      </c>
      <c r="G31" s="39">
        <f t="shared" si="1"/>
        <v>2760</v>
      </c>
      <c r="H31" s="39"/>
      <c r="I31" s="172">
        <f t="shared" si="2"/>
        <v>16.331836445284804</v>
      </c>
    </row>
    <row r="32" spans="1:9" x14ac:dyDescent="0.2">
      <c r="A32" s="40" t="s">
        <v>26</v>
      </c>
      <c r="B32" s="15">
        <v>19626</v>
      </c>
      <c r="C32" s="15">
        <v>17397</v>
      </c>
      <c r="D32" s="15">
        <v>16958</v>
      </c>
      <c r="E32" s="16"/>
      <c r="F32" s="39">
        <f t="shared" si="0"/>
        <v>2448.5</v>
      </c>
      <c r="G32" s="39">
        <f t="shared" si="1"/>
        <v>2450</v>
      </c>
      <c r="H32" s="39"/>
      <c r="I32" s="172">
        <f t="shared" si="2"/>
        <v>14.25411148304468</v>
      </c>
    </row>
    <row r="33" spans="1:12" x14ac:dyDescent="0.2">
      <c r="A33" s="40" t="s">
        <v>27</v>
      </c>
      <c r="B33" s="15">
        <v>19119</v>
      </c>
      <c r="C33" s="15">
        <v>17269</v>
      </c>
      <c r="D33" s="15">
        <v>18127</v>
      </c>
      <c r="E33" s="15"/>
      <c r="F33" s="39">
        <f t="shared" si="0"/>
        <v>1421</v>
      </c>
      <c r="G33" s="39">
        <f t="shared" si="1"/>
        <v>1420</v>
      </c>
      <c r="H33" s="39"/>
      <c r="I33" s="172">
        <f t="shared" si="2"/>
        <v>8.0291558368177203</v>
      </c>
    </row>
    <row r="34" spans="1:12" x14ac:dyDescent="0.2">
      <c r="A34" s="40" t="s">
        <v>28</v>
      </c>
      <c r="B34" s="15">
        <v>19908</v>
      </c>
      <c r="C34" s="15">
        <v>17773</v>
      </c>
      <c r="D34" s="15">
        <v>18045</v>
      </c>
      <c r="E34" s="15"/>
      <c r="F34" s="39">
        <f t="shared" si="0"/>
        <v>1999</v>
      </c>
      <c r="G34" s="39">
        <f t="shared" si="1"/>
        <v>2000</v>
      </c>
      <c r="H34" s="39"/>
      <c r="I34" s="172">
        <f t="shared" si="2"/>
        <v>11.161985593835501</v>
      </c>
    </row>
    <row r="35" spans="1:12" x14ac:dyDescent="0.2">
      <c r="A35" s="40" t="s">
        <v>128</v>
      </c>
      <c r="B35" s="15">
        <v>18675</v>
      </c>
      <c r="C35" s="15">
        <v>16848</v>
      </c>
      <c r="D35" s="15">
        <v>17297</v>
      </c>
      <c r="E35" s="15"/>
      <c r="F35" s="39">
        <f t="shared" si="0"/>
        <v>1602.5</v>
      </c>
      <c r="G35" s="39">
        <f t="shared" si="1"/>
        <v>1600</v>
      </c>
      <c r="H35" s="39"/>
      <c r="I35" s="172">
        <f t="shared" si="2"/>
        <v>9.3864401815785623</v>
      </c>
    </row>
    <row r="36" spans="1:12" x14ac:dyDescent="0.2">
      <c r="A36" s="40" t="s">
        <v>162</v>
      </c>
      <c r="B36" s="15">
        <v>22011</v>
      </c>
      <c r="C36" s="15">
        <v>17493</v>
      </c>
      <c r="D36" s="15">
        <v>18410</v>
      </c>
      <c r="E36" s="15"/>
      <c r="F36" s="39">
        <f t="shared" si="0"/>
        <v>4059.5</v>
      </c>
      <c r="G36" s="39">
        <f t="shared" si="1"/>
        <v>4060</v>
      </c>
      <c r="H36" s="39"/>
      <c r="I36" s="172">
        <f t="shared" si="2"/>
        <v>22.613709160794361</v>
      </c>
    </row>
    <row r="37" spans="1:12" x14ac:dyDescent="0.2">
      <c r="A37" s="40" t="s">
        <v>198</v>
      </c>
      <c r="B37" s="15">
        <v>20506</v>
      </c>
      <c r="C37" s="15">
        <v>17625</v>
      </c>
      <c r="D37" s="15">
        <v>17686</v>
      </c>
      <c r="E37" s="15"/>
      <c r="F37" s="39">
        <f t="shared" si="0"/>
        <v>2850.5</v>
      </c>
      <c r="G37" s="39">
        <f t="shared" si="1"/>
        <v>2850</v>
      </c>
      <c r="H37" s="39"/>
      <c r="I37" s="172">
        <f t="shared" si="2"/>
        <v>16.145110588768372</v>
      </c>
    </row>
    <row r="38" spans="1:12" s="101" customFormat="1" x14ac:dyDescent="0.2">
      <c r="A38" s="40" t="s">
        <v>205</v>
      </c>
      <c r="B38" s="16">
        <v>20935</v>
      </c>
      <c r="C38" s="16">
        <v>18335</v>
      </c>
      <c r="D38" s="16">
        <v>18096</v>
      </c>
      <c r="E38" s="16"/>
      <c r="F38" s="39">
        <f t="shared" ref="F38" si="3">B38-AVERAGE(C38:D38)</f>
        <v>2719.5</v>
      </c>
      <c r="G38" s="39">
        <f t="shared" ref="G38" si="4">ROUND(F38,-1)</f>
        <v>2720</v>
      </c>
      <c r="H38" s="39"/>
      <c r="I38" s="172">
        <f t="shared" si="2"/>
        <v>14.929592929098844</v>
      </c>
    </row>
    <row r="39" spans="1:12" s="103" customFormat="1" x14ac:dyDescent="0.2">
      <c r="A39" s="40" t="s">
        <v>256</v>
      </c>
      <c r="B39" s="16">
        <v>23153</v>
      </c>
      <c r="C39" s="16">
        <v>18694</v>
      </c>
      <c r="D39" s="16">
        <v>17986</v>
      </c>
      <c r="E39" s="16"/>
      <c r="F39" s="39">
        <f t="shared" ref="F39" si="5">B39-AVERAGE(C39:D39)</f>
        <v>4813</v>
      </c>
      <c r="G39" s="39">
        <f t="shared" ref="G39" si="6">ROUND(F39,-1)</f>
        <v>4810</v>
      </c>
      <c r="H39" s="39"/>
      <c r="I39" s="173">
        <f t="shared" si="2"/>
        <v>26.243184296619411</v>
      </c>
    </row>
    <row r="40" spans="1:12" s="103" customFormat="1" x14ac:dyDescent="0.2">
      <c r="A40" s="40" t="s">
        <v>257</v>
      </c>
      <c r="B40" s="16">
        <v>20188</v>
      </c>
      <c r="C40" s="16">
        <v>17864</v>
      </c>
      <c r="D40" s="16">
        <v>18398</v>
      </c>
      <c r="E40" s="16"/>
      <c r="F40" s="39">
        <f t="shared" ref="F40" si="7">B40-AVERAGE(C40:D40)</f>
        <v>2057</v>
      </c>
      <c r="G40" s="39">
        <f t="shared" ref="G40" si="8">ROUND(F40,-1)</f>
        <v>2060</v>
      </c>
      <c r="H40" s="39"/>
      <c r="I40" s="173">
        <f t="shared" ref="I40" si="9">100*F40/((C40+D40)/2)</f>
        <v>11.345209861563069</v>
      </c>
    </row>
    <row r="41" spans="1:12" x14ac:dyDescent="0.2">
      <c r="A41" s="12"/>
      <c r="B41" s="24"/>
      <c r="C41" s="24"/>
      <c r="D41" s="24"/>
      <c r="E41" s="24"/>
      <c r="F41" s="24"/>
      <c r="G41" s="24"/>
      <c r="H41" s="24"/>
      <c r="I41" s="24"/>
    </row>
    <row r="42" spans="1:12" ht="11.25" customHeight="1" x14ac:dyDescent="0.2"/>
    <row r="43" spans="1:12" s="56" customFormat="1" ht="11.25" customHeight="1" x14ac:dyDescent="0.2">
      <c r="A43" s="10" t="s">
        <v>91</v>
      </c>
      <c r="H43" s="132"/>
      <c r="I43" s="132"/>
    </row>
    <row r="44" spans="1:12" s="56" customFormat="1" ht="11.25" customHeight="1" x14ac:dyDescent="0.2">
      <c r="A44" s="207" t="s">
        <v>148</v>
      </c>
      <c r="B44" s="207"/>
      <c r="C44" s="207"/>
      <c r="D44" s="207"/>
      <c r="E44" s="207"/>
      <c r="F44" s="207"/>
      <c r="G44" s="207"/>
      <c r="H44" s="207"/>
      <c r="I44" s="133"/>
      <c r="J44" s="38"/>
    </row>
    <row r="45" spans="1:12" s="75" customFormat="1" ht="11.25" customHeight="1" x14ac:dyDescent="0.2">
      <c r="A45" s="207"/>
      <c r="B45" s="207"/>
      <c r="C45" s="207"/>
      <c r="D45" s="207"/>
      <c r="E45" s="207"/>
      <c r="F45" s="207"/>
      <c r="G45" s="207"/>
      <c r="H45" s="207"/>
      <c r="I45" s="133"/>
      <c r="J45" s="38"/>
    </row>
    <row r="46" spans="1:12" s="75" customFormat="1" ht="11.25" customHeight="1" x14ac:dyDescent="0.2">
      <c r="A46" s="207"/>
      <c r="B46" s="207"/>
      <c r="C46" s="207"/>
      <c r="D46" s="207"/>
      <c r="E46" s="207"/>
      <c r="F46" s="207"/>
      <c r="G46" s="207"/>
      <c r="H46" s="207"/>
      <c r="I46" s="133"/>
      <c r="J46" s="38"/>
    </row>
    <row r="47" spans="1:12" s="132" customFormat="1" ht="11.25" customHeight="1" x14ac:dyDescent="0.2">
      <c r="A47" s="207" t="s">
        <v>283</v>
      </c>
      <c r="B47" s="207"/>
      <c r="C47" s="207"/>
      <c r="D47" s="207"/>
      <c r="E47" s="207"/>
      <c r="F47" s="207"/>
      <c r="G47" s="207"/>
      <c r="H47" s="207"/>
      <c r="I47" s="38"/>
      <c r="J47" s="38"/>
      <c r="K47" s="38"/>
      <c r="L47" s="38"/>
    </row>
    <row r="48" spans="1:12" s="132" customFormat="1" ht="11.25" customHeight="1" x14ac:dyDescent="0.2">
      <c r="A48" s="207"/>
      <c r="B48" s="207"/>
      <c r="C48" s="207"/>
      <c r="D48" s="207"/>
      <c r="E48" s="207"/>
      <c r="F48" s="207"/>
      <c r="G48" s="207"/>
      <c r="H48" s="207"/>
      <c r="I48" s="38"/>
      <c r="J48" s="38"/>
      <c r="K48" s="38"/>
      <c r="L48" s="38"/>
    </row>
    <row r="49" spans="1:10" s="132" customFormat="1" ht="11.25" customHeight="1" x14ac:dyDescent="0.2">
      <c r="A49" s="38"/>
      <c r="B49" s="38"/>
      <c r="C49" s="38"/>
      <c r="D49" s="38"/>
      <c r="E49" s="38"/>
      <c r="F49" s="38"/>
      <c r="G49" s="38"/>
      <c r="H49" s="38"/>
      <c r="I49" s="38"/>
      <c r="J49" s="38"/>
    </row>
    <row r="50" spans="1:10" s="56" customFormat="1" ht="11.25" customHeight="1" x14ac:dyDescent="0.2">
      <c r="A50" s="210" t="s">
        <v>258</v>
      </c>
      <c r="B50" s="210"/>
      <c r="H50" s="132"/>
      <c r="I50" s="132"/>
    </row>
  </sheetData>
  <mergeCells count="13">
    <mergeCell ref="K1:L1"/>
    <mergeCell ref="A50:B50"/>
    <mergeCell ref="A1:I2"/>
    <mergeCell ref="B4:D6"/>
    <mergeCell ref="F4:I6"/>
    <mergeCell ref="B7:B11"/>
    <mergeCell ref="C7:C11"/>
    <mergeCell ref="D7:D11"/>
    <mergeCell ref="F7:F11"/>
    <mergeCell ref="G7:G11"/>
    <mergeCell ref="I7:I11"/>
    <mergeCell ref="A44:H46"/>
    <mergeCell ref="A47:H48"/>
  </mergeCells>
  <hyperlinks>
    <hyperlink ref="K1" location="Contents!A1" display="back to contents"/>
  </hyperlinks>
  <pageMargins left="0.75" right="0.75"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04"/>
  <sheetViews>
    <sheetView showGridLines="0" zoomScaleNormal="100" workbookViewId="0">
      <selection sqref="A1:H2"/>
    </sheetView>
  </sheetViews>
  <sheetFormatPr defaultRowHeight="12.75" x14ac:dyDescent="0.2"/>
  <cols>
    <col min="1" max="1" width="10.7109375" style="2" customWidth="1"/>
    <col min="2" max="2" width="17.7109375" style="36" customWidth="1"/>
    <col min="3" max="5" width="12.7109375" style="2" customWidth="1"/>
    <col min="6" max="6" width="2.7109375" style="2" customWidth="1"/>
    <col min="7" max="8" width="14.42578125" style="2" customWidth="1"/>
    <col min="9" max="16384" width="9.140625" style="2"/>
  </cols>
  <sheetData>
    <row r="1" spans="1:11" s="1" customFormat="1" ht="18" customHeight="1" x14ac:dyDescent="0.2">
      <c r="A1" s="229" t="s">
        <v>266</v>
      </c>
      <c r="B1" s="229"/>
      <c r="C1" s="229"/>
      <c r="D1" s="229"/>
      <c r="E1" s="229"/>
      <c r="F1" s="229"/>
      <c r="G1" s="229"/>
      <c r="H1" s="229"/>
      <c r="J1" s="200" t="s">
        <v>313</v>
      </c>
      <c r="K1" s="200"/>
    </row>
    <row r="2" spans="1:11" s="1" customFormat="1" ht="18" customHeight="1" x14ac:dyDescent="0.2">
      <c r="A2" s="229"/>
      <c r="B2" s="229"/>
      <c r="C2" s="229"/>
      <c r="D2" s="229"/>
      <c r="E2" s="229"/>
      <c r="F2" s="229"/>
      <c r="G2" s="229"/>
      <c r="H2" s="229"/>
      <c r="J2" s="113"/>
      <c r="K2" s="113"/>
    </row>
    <row r="3" spans="1:11" x14ac:dyDescent="0.2">
      <c r="A3" s="24"/>
      <c r="B3" s="61"/>
      <c r="C3" s="24"/>
      <c r="D3" s="24"/>
      <c r="E3" s="24"/>
      <c r="F3" s="24"/>
      <c r="G3" s="24"/>
      <c r="H3" s="24"/>
    </row>
    <row r="4" spans="1:11" s="103" customFormat="1" ht="14.25" customHeight="1" x14ac:dyDescent="0.2">
      <c r="A4" s="6"/>
      <c r="B4" s="185"/>
      <c r="C4" s="231" t="s">
        <v>97</v>
      </c>
      <c r="D4" s="231"/>
      <c r="E4" s="231"/>
      <c r="F4" s="6"/>
      <c r="G4" s="214" t="s">
        <v>142</v>
      </c>
      <c r="H4" s="214"/>
    </row>
    <row r="5" spans="1:11" s="103" customFormat="1" x14ac:dyDescent="0.2">
      <c r="A5" s="6"/>
      <c r="B5" s="185"/>
      <c r="C5" s="232"/>
      <c r="D5" s="232"/>
      <c r="E5" s="232"/>
      <c r="F5" s="6"/>
      <c r="G5" s="219"/>
      <c r="H5" s="219"/>
    </row>
    <row r="6" spans="1:11" s="103" customFormat="1" x14ac:dyDescent="0.2">
      <c r="A6" s="6"/>
      <c r="B6" s="185"/>
      <c r="C6" s="232"/>
      <c r="D6" s="232"/>
      <c r="E6" s="232"/>
      <c r="F6" s="6"/>
      <c r="G6" s="219"/>
      <c r="H6" s="219"/>
    </row>
    <row r="7" spans="1:11" x14ac:dyDescent="0.2">
      <c r="A7" s="18"/>
      <c r="B7" s="164"/>
      <c r="C7" s="233"/>
      <c r="D7" s="233"/>
      <c r="E7" s="233"/>
      <c r="F7" s="184"/>
      <c r="G7" s="215"/>
      <c r="H7" s="215"/>
    </row>
    <row r="8" spans="1:11" s="103" customFormat="1" x14ac:dyDescent="0.2">
      <c r="A8" s="18"/>
      <c r="B8" s="164"/>
      <c r="C8" s="214" t="s">
        <v>135</v>
      </c>
      <c r="D8" s="214" t="s">
        <v>136</v>
      </c>
      <c r="E8" s="214" t="s">
        <v>99</v>
      </c>
      <c r="F8" s="184"/>
      <c r="G8" s="234" t="s">
        <v>94</v>
      </c>
      <c r="H8" s="234" t="s">
        <v>93</v>
      </c>
    </row>
    <row r="9" spans="1:11" s="103" customFormat="1" x14ac:dyDescent="0.2">
      <c r="A9" s="18"/>
      <c r="B9" s="164"/>
      <c r="C9" s="219"/>
      <c r="D9" s="219"/>
      <c r="E9" s="219"/>
      <c r="F9" s="184"/>
      <c r="G9" s="221"/>
      <c r="H9" s="221"/>
    </row>
    <row r="10" spans="1:11" s="103" customFormat="1" x14ac:dyDescent="0.2">
      <c r="A10" s="235" t="s">
        <v>208</v>
      </c>
      <c r="B10" s="164"/>
      <c r="C10" s="219"/>
      <c r="D10" s="219"/>
      <c r="E10" s="219"/>
      <c r="F10" s="184"/>
      <c r="G10" s="221"/>
      <c r="H10" s="221"/>
    </row>
    <row r="11" spans="1:11" x14ac:dyDescent="0.2">
      <c r="A11" s="236"/>
      <c r="B11" s="165" t="s">
        <v>96</v>
      </c>
      <c r="C11" s="215"/>
      <c r="D11" s="215"/>
      <c r="E11" s="215"/>
      <c r="F11" s="60"/>
      <c r="G11" s="222"/>
      <c r="H11" s="222"/>
    </row>
    <row r="12" spans="1:11" ht="15" customHeight="1" x14ac:dyDescent="0.2">
      <c r="B12" s="166"/>
      <c r="C12" s="48"/>
      <c r="D12" s="48"/>
      <c r="E12" s="48"/>
      <c r="F12" s="47"/>
      <c r="G12" s="46"/>
      <c r="H12" s="46"/>
    </row>
    <row r="13" spans="1:11" ht="12.95" customHeight="1" x14ac:dyDescent="0.2">
      <c r="A13" s="227" t="s">
        <v>221</v>
      </c>
      <c r="B13" s="227"/>
      <c r="C13" s="48"/>
      <c r="D13" s="48"/>
      <c r="E13" s="48"/>
      <c r="F13" s="47"/>
      <c r="G13" s="46"/>
      <c r="H13" s="46"/>
    </row>
    <row r="14" spans="1:11" ht="12.95" customHeight="1" x14ac:dyDescent="0.2">
      <c r="B14" s="167" t="s">
        <v>198</v>
      </c>
      <c r="C14" s="45">
        <v>1588</v>
      </c>
      <c r="D14" s="45">
        <v>1436</v>
      </c>
      <c r="E14" s="45">
        <v>1377</v>
      </c>
      <c r="F14" s="15"/>
      <c r="G14" s="43">
        <f>C14-AVERAGE(D14:E14)</f>
        <v>181.5</v>
      </c>
      <c r="H14" s="43">
        <f>ROUND(G14,-1)</f>
        <v>180</v>
      </c>
    </row>
    <row r="15" spans="1:11" s="101" customFormat="1" ht="12.95" customHeight="1" x14ac:dyDescent="0.2">
      <c r="B15" s="167" t="s">
        <v>205</v>
      </c>
      <c r="C15" s="45">
        <v>1660</v>
      </c>
      <c r="D15" s="45">
        <v>1460</v>
      </c>
      <c r="E15" s="45">
        <v>1374</v>
      </c>
      <c r="F15" s="16"/>
      <c r="G15" s="43">
        <f>C15-AVERAGE(D15:E15)</f>
        <v>243</v>
      </c>
      <c r="H15" s="43">
        <f>ROUND(G15,-1)</f>
        <v>240</v>
      </c>
    </row>
    <row r="16" spans="1:11" s="103" customFormat="1" ht="12.95" customHeight="1" x14ac:dyDescent="0.2">
      <c r="B16" s="167" t="s">
        <v>261</v>
      </c>
      <c r="C16" s="45">
        <v>1865</v>
      </c>
      <c r="D16" s="45">
        <v>1505</v>
      </c>
      <c r="E16" s="45">
        <v>1535</v>
      </c>
      <c r="F16" s="15"/>
      <c r="G16" s="43">
        <f>C16-AVERAGE(D16:E16)</f>
        <v>345</v>
      </c>
      <c r="H16" s="43">
        <f>ROUND(G16,-1)</f>
        <v>350</v>
      </c>
    </row>
    <row r="17" spans="1:8" s="103" customFormat="1" ht="12.95" customHeight="1" x14ac:dyDescent="0.2">
      <c r="B17" s="167" t="s">
        <v>257</v>
      </c>
      <c r="C17" s="45">
        <v>1603</v>
      </c>
      <c r="D17" s="45">
        <v>1404</v>
      </c>
      <c r="E17" s="45">
        <v>1517</v>
      </c>
      <c r="F17" s="15"/>
      <c r="G17" s="43">
        <f>C17-AVERAGE(D17:E17)</f>
        <v>142.5</v>
      </c>
      <c r="H17" s="43">
        <f>ROUND(G17,-1)</f>
        <v>140</v>
      </c>
    </row>
    <row r="18" spans="1:8" ht="12.95" customHeight="1" x14ac:dyDescent="0.2">
      <c r="B18" s="167"/>
      <c r="C18" s="44"/>
      <c r="D18" s="44"/>
      <c r="E18" s="44"/>
      <c r="F18" s="15"/>
      <c r="G18" s="15"/>
      <c r="H18" s="41"/>
    </row>
    <row r="19" spans="1:8" ht="12.95" customHeight="1" x14ac:dyDescent="0.2">
      <c r="A19" s="59" t="s">
        <v>89</v>
      </c>
      <c r="B19" s="166"/>
      <c r="C19" s="44"/>
      <c r="D19" s="44"/>
      <c r="E19" s="44"/>
      <c r="F19" s="15"/>
      <c r="G19" s="15"/>
      <c r="H19" s="41"/>
    </row>
    <row r="20" spans="1:8" ht="12.95" customHeight="1" x14ac:dyDescent="0.2">
      <c r="B20" s="167" t="s">
        <v>198</v>
      </c>
      <c r="C20" s="44">
        <v>467</v>
      </c>
      <c r="D20" s="44">
        <v>382</v>
      </c>
      <c r="E20" s="44">
        <v>405</v>
      </c>
      <c r="F20" s="15"/>
      <c r="G20" s="43">
        <f>C20-AVERAGE(D20:E20)</f>
        <v>73.5</v>
      </c>
      <c r="H20" s="43">
        <f>ROUND(G20,-1)</f>
        <v>70</v>
      </c>
    </row>
    <row r="21" spans="1:8" s="101" customFormat="1" ht="12.95" customHeight="1" x14ac:dyDescent="0.2">
      <c r="B21" s="167" t="s">
        <v>205</v>
      </c>
      <c r="C21" s="44">
        <v>476</v>
      </c>
      <c r="D21" s="44">
        <v>420</v>
      </c>
      <c r="E21" s="44">
        <v>416</v>
      </c>
      <c r="F21" s="15"/>
      <c r="G21" s="43">
        <f>C21-AVERAGE(D21:E21)</f>
        <v>58</v>
      </c>
      <c r="H21" s="43">
        <f>ROUND(G21,-1)</f>
        <v>60</v>
      </c>
    </row>
    <row r="22" spans="1:8" s="103" customFormat="1" ht="12.95" customHeight="1" x14ac:dyDescent="0.2">
      <c r="B22" s="167" t="s">
        <v>261</v>
      </c>
      <c r="C22" s="44">
        <v>570</v>
      </c>
      <c r="D22" s="44">
        <v>404</v>
      </c>
      <c r="E22" s="44">
        <v>465</v>
      </c>
      <c r="F22" s="15"/>
      <c r="G22" s="43">
        <f>C22-AVERAGE(D22:E22)</f>
        <v>135.5</v>
      </c>
      <c r="H22" s="43">
        <f>ROUND(G22,-1)</f>
        <v>140</v>
      </c>
    </row>
    <row r="23" spans="1:8" s="103" customFormat="1" ht="12.95" customHeight="1" x14ac:dyDescent="0.2">
      <c r="B23" s="167" t="s">
        <v>257</v>
      </c>
      <c r="C23" s="44">
        <v>455</v>
      </c>
      <c r="D23" s="44">
        <v>436</v>
      </c>
      <c r="E23" s="44">
        <v>404</v>
      </c>
      <c r="F23" s="15"/>
      <c r="G23" s="43">
        <f>C23-AVERAGE(D23:E23)</f>
        <v>35</v>
      </c>
      <c r="H23" s="43">
        <f>ROUND(G23,-1)</f>
        <v>40</v>
      </c>
    </row>
    <row r="24" spans="1:8" ht="12.95" customHeight="1" x14ac:dyDescent="0.2">
      <c r="B24" s="167"/>
      <c r="C24" s="44"/>
      <c r="D24" s="44"/>
      <c r="E24" s="44"/>
      <c r="F24" s="15"/>
      <c r="G24" s="15"/>
      <c r="H24" s="41"/>
    </row>
    <row r="25" spans="1:8" ht="12.95" customHeight="1" x14ac:dyDescent="0.2">
      <c r="A25" s="227" t="s">
        <v>222</v>
      </c>
      <c r="B25" s="227"/>
      <c r="C25" s="44"/>
      <c r="D25" s="44"/>
      <c r="E25" s="44"/>
      <c r="F25" s="15"/>
      <c r="G25" s="15"/>
      <c r="H25" s="41"/>
    </row>
    <row r="26" spans="1:8" ht="12.95" customHeight="1" x14ac:dyDescent="0.2">
      <c r="B26" s="167" t="s">
        <v>198</v>
      </c>
      <c r="C26" s="104">
        <v>701</v>
      </c>
      <c r="D26" s="104">
        <v>556</v>
      </c>
      <c r="E26" s="104">
        <v>587</v>
      </c>
      <c r="F26" s="15"/>
      <c r="G26" s="43">
        <f>C26-AVERAGE(D26:E26)</f>
        <v>129.5</v>
      </c>
      <c r="H26" s="43">
        <f>ROUND(G26,-1)</f>
        <v>130</v>
      </c>
    </row>
    <row r="27" spans="1:8" s="101" customFormat="1" ht="12.95" customHeight="1" x14ac:dyDescent="0.2">
      <c r="B27" s="167" t="s">
        <v>205</v>
      </c>
      <c r="C27" s="104">
        <v>723</v>
      </c>
      <c r="D27" s="104">
        <v>567</v>
      </c>
      <c r="E27" s="104">
        <v>617</v>
      </c>
      <c r="F27" s="15"/>
      <c r="G27" s="43">
        <f>C27-AVERAGE(D27:E27)</f>
        <v>131</v>
      </c>
      <c r="H27" s="43">
        <f>ROUND(G27,-1)</f>
        <v>130</v>
      </c>
    </row>
    <row r="28" spans="1:8" s="103" customFormat="1" ht="12.95" customHeight="1" x14ac:dyDescent="0.2">
      <c r="B28" s="167" t="s">
        <v>261</v>
      </c>
      <c r="C28" s="104">
        <v>803</v>
      </c>
      <c r="D28" s="104">
        <v>623</v>
      </c>
      <c r="E28" s="104">
        <v>605</v>
      </c>
      <c r="F28" s="15"/>
      <c r="G28" s="43">
        <f>C28-AVERAGE(D28:E28)</f>
        <v>189</v>
      </c>
      <c r="H28" s="43">
        <f>ROUND(G28,-1)</f>
        <v>190</v>
      </c>
    </row>
    <row r="29" spans="1:8" s="103" customFormat="1" ht="12.95" customHeight="1" x14ac:dyDescent="0.2">
      <c r="B29" s="167" t="s">
        <v>257</v>
      </c>
      <c r="C29" s="104">
        <v>647</v>
      </c>
      <c r="D29" s="104">
        <v>582</v>
      </c>
      <c r="E29" s="104">
        <v>601</v>
      </c>
      <c r="F29" s="15"/>
      <c r="G29" s="43">
        <f>C29-AVERAGE(D29:E29)</f>
        <v>55.5</v>
      </c>
      <c r="H29" s="43">
        <f>ROUND(G29,-1)</f>
        <v>60</v>
      </c>
    </row>
    <row r="30" spans="1:8" ht="12.95" customHeight="1" x14ac:dyDescent="0.2">
      <c r="B30" s="167"/>
      <c r="C30" s="44"/>
      <c r="D30" s="44"/>
      <c r="E30" s="44"/>
      <c r="F30" s="15"/>
      <c r="G30" s="15"/>
      <c r="H30" s="41"/>
    </row>
    <row r="31" spans="1:8" ht="12.95" customHeight="1" x14ac:dyDescent="0.2">
      <c r="A31" s="59" t="s">
        <v>88</v>
      </c>
      <c r="B31" s="166"/>
      <c r="C31" s="44"/>
      <c r="D31" s="44"/>
      <c r="E31" s="44"/>
      <c r="F31" s="15"/>
      <c r="G31" s="15"/>
      <c r="H31" s="41"/>
    </row>
    <row r="32" spans="1:8" ht="12.95" customHeight="1" x14ac:dyDescent="0.2">
      <c r="B32" s="167" t="s">
        <v>198</v>
      </c>
      <c r="C32" s="105">
        <v>1477</v>
      </c>
      <c r="D32" s="105">
        <v>1208</v>
      </c>
      <c r="E32" s="105">
        <v>1285</v>
      </c>
      <c r="F32" s="15"/>
      <c r="G32" s="43">
        <f>C32-AVERAGE(D32:E32)</f>
        <v>230.5</v>
      </c>
      <c r="H32" s="43">
        <f>ROUND(G32,-1)</f>
        <v>230</v>
      </c>
    </row>
    <row r="33" spans="1:8" s="101" customFormat="1" ht="12.95" customHeight="1" x14ac:dyDescent="0.2">
      <c r="B33" s="167" t="s">
        <v>205</v>
      </c>
      <c r="C33" s="105">
        <v>1501</v>
      </c>
      <c r="D33" s="105">
        <v>1293</v>
      </c>
      <c r="E33" s="105">
        <v>1384</v>
      </c>
      <c r="F33" s="15"/>
      <c r="G33" s="43">
        <f>C33-AVERAGE(D33:E33)</f>
        <v>162.5</v>
      </c>
      <c r="H33" s="43">
        <f>ROUND(G33,-1)</f>
        <v>160</v>
      </c>
    </row>
    <row r="34" spans="1:8" s="103" customFormat="1" ht="12.95" customHeight="1" x14ac:dyDescent="0.2">
      <c r="B34" s="167" t="s">
        <v>261</v>
      </c>
      <c r="C34" s="105">
        <v>1622</v>
      </c>
      <c r="D34" s="105">
        <v>1312</v>
      </c>
      <c r="E34" s="105">
        <v>1187</v>
      </c>
      <c r="F34" s="15"/>
      <c r="G34" s="43">
        <f>C34-AVERAGE(D34:E34)</f>
        <v>372.5</v>
      </c>
      <c r="H34" s="43">
        <f>ROUND(G34,-1)</f>
        <v>370</v>
      </c>
    </row>
    <row r="35" spans="1:8" s="103" customFormat="1" ht="12.95" customHeight="1" x14ac:dyDescent="0.2">
      <c r="B35" s="167" t="s">
        <v>257</v>
      </c>
      <c r="C35" s="105">
        <v>1475</v>
      </c>
      <c r="D35" s="105">
        <v>1267</v>
      </c>
      <c r="E35" s="105">
        <v>1311</v>
      </c>
      <c r="F35" s="15"/>
      <c r="G35" s="43">
        <f>C35-AVERAGE(D35:E35)</f>
        <v>186</v>
      </c>
      <c r="H35" s="43">
        <f>ROUND(G35,-1)</f>
        <v>190</v>
      </c>
    </row>
    <row r="36" spans="1:8" ht="12.95" customHeight="1" x14ac:dyDescent="0.2">
      <c r="B36" s="167"/>
      <c r="C36" s="44"/>
      <c r="D36" s="44"/>
      <c r="E36" s="44"/>
      <c r="F36" s="15"/>
      <c r="G36" s="15"/>
      <c r="H36" s="41"/>
    </row>
    <row r="37" spans="1:8" ht="12.95" customHeight="1" x14ac:dyDescent="0.2">
      <c r="A37" s="227" t="s">
        <v>87</v>
      </c>
      <c r="B37" s="227"/>
      <c r="C37" s="44"/>
      <c r="D37" s="44"/>
      <c r="E37" s="44"/>
      <c r="F37" s="15"/>
      <c r="G37" s="15"/>
      <c r="H37" s="41"/>
    </row>
    <row r="38" spans="1:8" ht="12.95" customHeight="1" x14ac:dyDescent="0.2">
      <c r="B38" s="167" t="s">
        <v>198</v>
      </c>
      <c r="C38" s="105">
        <v>1134</v>
      </c>
      <c r="D38" s="104">
        <v>980</v>
      </c>
      <c r="E38" s="104">
        <v>992</v>
      </c>
      <c r="F38" s="15"/>
      <c r="G38" s="43">
        <f>C38-AVERAGE(D38:E38)</f>
        <v>148</v>
      </c>
      <c r="H38" s="43">
        <f>ROUND(G38,-1)</f>
        <v>150</v>
      </c>
    </row>
    <row r="39" spans="1:8" ht="12.95" customHeight="1" x14ac:dyDescent="0.2">
      <c r="B39" s="167" t="s">
        <v>205</v>
      </c>
      <c r="C39" s="105">
        <v>1076</v>
      </c>
      <c r="D39" s="105">
        <v>1053</v>
      </c>
      <c r="E39" s="104">
        <v>960</v>
      </c>
      <c r="F39" s="15"/>
      <c r="G39" s="43">
        <f>C39-AVERAGE(D39:E39)</f>
        <v>69.5</v>
      </c>
      <c r="H39" s="43">
        <f>ROUND(G39,-1)</f>
        <v>70</v>
      </c>
    </row>
    <row r="40" spans="1:8" s="103" customFormat="1" ht="12.95" customHeight="1" x14ac:dyDescent="0.2">
      <c r="B40" s="167" t="s">
        <v>261</v>
      </c>
      <c r="C40" s="105">
        <v>1255</v>
      </c>
      <c r="D40" s="104">
        <v>984</v>
      </c>
      <c r="E40" s="104">
        <v>991</v>
      </c>
      <c r="F40" s="15"/>
      <c r="G40" s="43">
        <f>C40-AVERAGE(D40:E40)</f>
        <v>267.5</v>
      </c>
      <c r="H40" s="43">
        <f>ROUND(G40,-1)</f>
        <v>270</v>
      </c>
    </row>
    <row r="41" spans="1:8" s="103" customFormat="1" ht="12.95" customHeight="1" x14ac:dyDescent="0.2">
      <c r="B41" s="167" t="s">
        <v>257</v>
      </c>
      <c r="C41" s="105">
        <v>1139</v>
      </c>
      <c r="D41" s="105">
        <v>1001</v>
      </c>
      <c r="E41" s="105">
        <v>1073</v>
      </c>
      <c r="F41" s="15"/>
      <c r="G41" s="43">
        <f>C41-AVERAGE(D41:E41)</f>
        <v>102</v>
      </c>
      <c r="H41" s="43">
        <f>ROUND(G41,-1)</f>
        <v>100</v>
      </c>
    </row>
    <row r="42" spans="1:8" s="103" customFormat="1" ht="12.95" customHeight="1" x14ac:dyDescent="0.2">
      <c r="B42" s="167"/>
      <c r="C42" s="105"/>
      <c r="D42" s="105"/>
      <c r="E42" s="104"/>
      <c r="F42" s="15"/>
      <c r="G42" s="43"/>
      <c r="H42" s="43"/>
    </row>
    <row r="43" spans="1:8" ht="12.95" customHeight="1" x14ac:dyDescent="0.2">
      <c r="A43" s="59" t="s">
        <v>86</v>
      </c>
      <c r="B43" s="166"/>
      <c r="C43" s="44"/>
      <c r="D43" s="44"/>
      <c r="E43" s="44"/>
      <c r="F43" s="15"/>
      <c r="G43" s="15"/>
      <c r="H43" s="41"/>
    </row>
    <row r="44" spans="1:8" ht="12.95" customHeight="1" x14ac:dyDescent="0.2">
      <c r="B44" s="167" t="s">
        <v>198</v>
      </c>
      <c r="C44" s="105">
        <v>2013</v>
      </c>
      <c r="D44" s="105">
        <v>1786</v>
      </c>
      <c r="E44" s="105">
        <v>1707</v>
      </c>
      <c r="F44" s="15"/>
      <c r="G44" s="43">
        <f>C44-AVERAGE(D44:E44)</f>
        <v>266.5</v>
      </c>
      <c r="H44" s="43">
        <f>ROUND(G44,-1)</f>
        <v>270</v>
      </c>
    </row>
    <row r="45" spans="1:8" s="101" customFormat="1" ht="12.95" customHeight="1" x14ac:dyDescent="0.2">
      <c r="B45" s="167" t="s">
        <v>205</v>
      </c>
      <c r="C45" s="105">
        <v>2031</v>
      </c>
      <c r="D45" s="105">
        <v>1774</v>
      </c>
      <c r="E45" s="105">
        <v>1726</v>
      </c>
      <c r="F45" s="15"/>
      <c r="G45" s="43">
        <f>C45-AVERAGE(D45:E45)</f>
        <v>281</v>
      </c>
      <c r="H45" s="43">
        <f>ROUND(G45,-1)</f>
        <v>280</v>
      </c>
    </row>
    <row r="46" spans="1:8" s="103" customFormat="1" ht="12.95" customHeight="1" x14ac:dyDescent="0.2">
      <c r="B46" s="167" t="s">
        <v>261</v>
      </c>
      <c r="C46" s="105">
        <v>2274</v>
      </c>
      <c r="D46" s="105">
        <v>1803</v>
      </c>
      <c r="E46" s="105">
        <v>1752</v>
      </c>
      <c r="F46" s="15"/>
      <c r="G46" s="43">
        <f>C46-AVERAGE(D46:E46)</f>
        <v>496.5</v>
      </c>
      <c r="H46" s="43">
        <f>ROUND(G46,-1)</f>
        <v>500</v>
      </c>
    </row>
    <row r="47" spans="1:8" s="103" customFormat="1" ht="12.95" customHeight="1" x14ac:dyDescent="0.2">
      <c r="B47" s="167" t="s">
        <v>257</v>
      </c>
      <c r="C47" s="105">
        <v>2024</v>
      </c>
      <c r="D47" s="105">
        <v>1693</v>
      </c>
      <c r="E47" s="105">
        <v>1819</v>
      </c>
      <c r="F47" s="15"/>
      <c r="G47" s="43">
        <f>C47-AVERAGE(D47:E47)</f>
        <v>268</v>
      </c>
      <c r="H47" s="43">
        <f>ROUND(G47,-1)</f>
        <v>270</v>
      </c>
    </row>
    <row r="48" spans="1:8" ht="12.95" customHeight="1" x14ac:dyDescent="0.2">
      <c r="B48" s="167"/>
      <c r="C48" s="44"/>
      <c r="D48" s="44"/>
      <c r="E48" s="44"/>
      <c r="F48" s="15"/>
      <c r="G48" s="15"/>
      <c r="H48" s="41"/>
    </row>
    <row r="49" spans="1:8" ht="12.95" customHeight="1" x14ac:dyDescent="0.2">
      <c r="A49" s="227" t="s">
        <v>223</v>
      </c>
      <c r="B49" s="227"/>
      <c r="C49" s="44"/>
      <c r="D49" s="44"/>
      <c r="E49" s="44"/>
      <c r="F49" s="15"/>
      <c r="G49" s="15"/>
      <c r="H49" s="41"/>
    </row>
    <row r="50" spans="1:8" ht="12.95" customHeight="1" x14ac:dyDescent="0.2">
      <c r="B50" s="167" t="s">
        <v>198</v>
      </c>
      <c r="C50" s="105">
        <v>4429</v>
      </c>
      <c r="D50" s="105">
        <v>3792</v>
      </c>
      <c r="E50" s="105">
        <v>3950</v>
      </c>
      <c r="F50" s="15"/>
      <c r="G50" s="43">
        <f>C50-AVERAGE(D50:E50)</f>
        <v>558</v>
      </c>
      <c r="H50" s="43">
        <f>ROUND(G50,-1)</f>
        <v>560</v>
      </c>
    </row>
    <row r="51" spans="1:8" s="101" customFormat="1" ht="12.95" customHeight="1" x14ac:dyDescent="0.2">
      <c r="B51" s="167" t="s">
        <v>205</v>
      </c>
      <c r="C51" s="105">
        <v>4559</v>
      </c>
      <c r="D51" s="105">
        <v>4020</v>
      </c>
      <c r="E51" s="105">
        <v>4027</v>
      </c>
      <c r="F51" s="15"/>
      <c r="G51" s="43">
        <f>C51-AVERAGE(D51:E51)</f>
        <v>535.5</v>
      </c>
      <c r="H51" s="43">
        <f>ROUND(G51,-1)</f>
        <v>540</v>
      </c>
    </row>
    <row r="52" spans="1:8" s="103" customFormat="1" ht="12.95" customHeight="1" x14ac:dyDescent="0.2">
      <c r="B52" s="167" t="s">
        <v>261</v>
      </c>
      <c r="C52" s="105">
        <v>5045</v>
      </c>
      <c r="D52" s="105">
        <v>4103</v>
      </c>
      <c r="E52" s="105">
        <v>3831</v>
      </c>
      <c r="F52" s="15"/>
      <c r="G52" s="43">
        <f>C52-AVERAGE(D52:E52)</f>
        <v>1078</v>
      </c>
      <c r="H52" s="43">
        <f>ROUND(G52,-1)</f>
        <v>1080</v>
      </c>
    </row>
    <row r="53" spans="1:8" s="103" customFormat="1" ht="12.95" customHeight="1" x14ac:dyDescent="0.2">
      <c r="B53" s="167" t="s">
        <v>257</v>
      </c>
      <c r="C53" s="105">
        <v>4414</v>
      </c>
      <c r="D53" s="105">
        <v>3860</v>
      </c>
      <c r="E53" s="105">
        <v>4003</v>
      </c>
      <c r="F53" s="15"/>
      <c r="G53" s="43">
        <f>C53-AVERAGE(D53:E53)</f>
        <v>482.5</v>
      </c>
      <c r="H53" s="43">
        <f>ROUND(G53,-1)</f>
        <v>480</v>
      </c>
    </row>
    <row r="54" spans="1:8" ht="12.95" customHeight="1" x14ac:dyDescent="0.2">
      <c r="B54" s="167"/>
      <c r="C54" s="44"/>
      <c r="D54" s="44"/>
      <c r="E54" s="44"/>
      <c r="F54" s="15"/>
      <c r="G54" s="15"/>
      <c r="H54" s="41"/>
    </row>
    <row r="55" spans="1:8" ht="12.95" customHeight="1" x14ac:dyDescent="0.2">
      <c r="A55" s="59" t="s">
        <v>98</v>
      </c>
      <c r="B55" s="166"/>
      <c r="C55" s="44"/>
      <c r="D55" s="44"/>
      <c r="E55" s="44"/>
      <c r="F55" s="15"/>
      <c r="G55" s="15"/>
      <c r="H55" s="41"/>
    </row>
    <row r="56" spans="1:8" ht="12.95" customHeight="1" x14ac:dyDescent="0.2">
      <c r="B56" s="167" t="s">
        <v>198</v>
      </c>
      <c r="C56" s="105">
        <v>1352</v>
      </c>
      <c r="D56" s="105">
        <v>1137</v>
      </c>
      <c r="E56" s="104">
        <v>993</v>
      </c>
      <c r="F56" s="15"/>
      <c r="G56" s="43">
        <f>C56-AVERAGE(D56:E56)</f>
        <v>287</v>
      </c>
      <c r="H56" s="43">
        <f>ROUND(G56,-1)</f>
        <v>290</v>
      </c>
    </row>
    <row r="57" spans="1:8" s="101" customFormat="1" ht="12.95" customHeight="1" x14ac:dyDescent="0.2">
      <c r="B57" s="167" t="s">
        <v>205</v>
      </c>
      <c r="C57" s="105">
        <v>1346</v>
      </c>
      <c r="D57" s="105">
        <v>1191</v>
      </c>
      <c r="E57" s="105">
        <v>1116</v>
      </c>
      <c r="F57" s="15"/>
      <c r="G57" s="43">
        <f>C57-AVERAGE(D57:E57)</f>
        <v>192.5</v>
      </c>
      <c r="H57" s="43">
        <f>ROUND(G57,-1)</f>
        <v>190</v>
      </c>
    </row>
    <row r="58" spans="1:8" s="103" customFormat="1" ht="12.95" customHeight="1" x14ac:dyDescent="0.2">
      <c r="B58" s="167" t="s">
        <v>261</v>
      </c>
      <c r="C58" s="105">
        <v>1406</v>
      </c>
      <c r="D58" s="105">
        <v>1187</v>
      </c>
      <c r="E58" s="105">
        <v>1178</v>
      </c>
      <c r="F58" s="15"/>
      <c r="G58" s="43">
        <f>C58-AVERAGE(D58:E58)</f>
        <v>223.5</v>
      </c>
      <c r="H58" s="43">
        <f>ROUND(G58,-1)</f>
        <v>220</v>
      </c>
    </row>
    <row r="59" spans="1:8" s="103" customFormat="1" ht="12.95" customHeight="1" x14ac:dyDescent="0.2">
      <c r="B59" s="167" t="s">
        <v>257</v>
      </c>
      <c r="C59" s="105">
        <v>1274</v>
      </c>
      <c r="D59" s="105">
        <v>1211</v>
      </c>
      <c r="E59" s="105">
        <v>1202</v>
      </c>
      <c r="F59" s="15"/>
      <c r="G59" s="43">
        <f>C59-AVERAGE(D59:E59)</f>
        <v>67.5</v>
      </c>
      <c r="H59" s="43">
        <f>ROUND(G59,-1)</f>
        <v>70</v>
      </c>
    </row>
    <row r="60" spans="1:8" ht="12.95" customHeight="1" x14ac:dyDescent="0.2">
      <c r="B60" s="167"/>
      <c r="C60" s="44"/>
      <c r="D60" s="44"/>
      <c r="E60" s="44"/>
      <c r="F60" s="15"/>
      <c r="G60" s="15"/>
      <c r="H60" s="41"/>
    </row>
    <row r="61" spans="1:8" ht="12.95" customHeight="1" x14ac:dyDescent="0.2">
      <c r="A61" s="227" t="s">
        <v>85</v>
      </c>
      <c r="B61" s="227"/>
      <c r="C61" s="44"/>
      <c r="D61" s="44"/>
      <c r="E61" s="44"/>
      <c r="F61" s="15"/>
      <c r="G61" s="15"/>
      <c r="H61" s="41"/>
    </row>
    <row r="62" spans="1:8" ht="12.95" customHeight="1" x14ac:dyDescent="0.2">
      <c r="B62" s="167" t="s">
        <v>198</v>
      </c>
      <c r="C62" s="105">
        <v>2549</v>
      </c>
      <c r="D62" s="105">
        <v>2205</v>
      </c>
      <c r="E62" s="105">
        <v>2168</v>
      </c>
      <c r="F62" s="15"/>
      <c r="G62" s="43">
        <f>C62-AVERAGE(D62:E62)</f>
        <v>362.5</v>
      </c>
      <c r="H62" s="43">
        <f>ROUND(G62,-1)</f>
        <v>360</v>
      </c>
    </row>
    <row r="63" spans="1:8" s="101" customFormat="1" ht="12.95" customHeight="1" x14ac:dyDescent="0.2">
      <c r="B63" s="167" t="s">
        <v>205</v>
      </c>
      <c r="C63" s="105">
        <v>2612</v>
      </c>
      <c r="D63" s="105">
        <v>2294</v>
      </c>
      <c r="E63" s="105">
        <v>2251</v>
      </c>
      <c r="F63" s="15"/>
      <c r="G63" s="43">
        <f>C63-AVERAGE(D63:E63)</f>
        <v>339.5</v>
      </c>
      <c r="H63" s="43">
        <f>ROUND(G63,-1)</f>
        <v>340</v>
      </c>
    </row>
    <row r="64" spans="1:8" s="103" customFormat="1" ht="12.95" customHeight="1" x14ac:dyDescent="0.2">
      <c r="B64" s="167" t="s">
        <v>261</v>
      </c>
      <c r="C64" s="105">
        <v>2875</v>
      </c>
      <c r="D64" s="105">
        <v>2353</v>
      </c>
      <c r="E64" s="105">
        <v>2249</v>
      </c>
      <c r="F64" s="15"/>
      <c r="G64" s="43">
        <f>C64-AVERAGE(D64:E64)</f>
        <v>574</v>
      </c>
      <c r="H64" s="43">
        <f>ROUND(G64,-1)</f>
        <v>570</v>
      </c>
    </row>
    <row r="65" spans="1:8" s="103" customFormat="1" ht="12.95" customHeight="1" x14ac:dyDescent="0.2">
      <c r="B65" s="167" t="s">
        <v>257</v>
      </c>
      <c r="C65" s="105">
        <v>2453</v>
      </c>
      <c r="D65" s="105">
        <v>2174</v>
      </c>
      <c r="E65" s="105">
        <v>2299</v>
      </c>
      <c r="F65" s="15"/>
      <c r="G65" s="43">
        <f>C65-AVERAGE(D65:E65)</f>
        <v>216.5</v>
      </c>
      <c r="H65" s="43">
        <f>ROUND(G65,-1)</f>
        <v>220</v>
      </c>
    </row>
    <row r="66" spans="1:8" ht="12.95" customHeight="1" x14ac:dyDescent="0.2">
      <c r="B66" s="167"/>
      <c r="C66" s="44"/>
      <c r="D66" s="44"/>
      <c r="E66" s="44"/>
      <c r="F66" s="15"/>
      <c r="G66" s="15"/>
      <c r="H66" s="41"/>
    </row>
    <row r="67" spans="1:8" ht="12.95" customHeight="1" x14ac:dyDescent="0.2">
      <c r="A67" s="59" t="s">
        <v>84</v>
      </c>
      <c r="B67" s="166"/>
      <c r="C67" s="44"/>
      <c r="D67" s="44"/>
      <c r="E67" s="44"/>
      <c r="F67" s="15"/>
      <c r="G67" s="15"/>
      <c r="H67" s="41"/>
    </row>
    <row r="68" spans="1:8" ht="12.95" customHeight="1" x14ac:dyDescent="0.2">
      <c r="B68" s="167" t="s">
        <v>198</v>
      </c>
      <c r="C68" s="105">
        <v>2773</v>
      </c>
      <c r="D68" s="105">
        <v>2426</v>
      </c>
      <c r="E68" s="105">
        <v>2478</v>
      </c>
      <c r="F68" s="15"/>
      <c r="G68" s="43">
        <f>C68-AVERAGE(D68:E68)</f>
        <v>321</v>
      </c>
      <c r="H68" s="43">
        <f>ROUND(G68,-1)</f>
        <v>320</v>
      </c>
    </row>
    <row r="69" spans="1:8" s="101" customFormat="1" ht="12.95" customHeight="1" x14ac:dyDescent="0.2">
      <c r="B69" s="167" t="s">
        <v>205</v>
      </c>
      <c r="C69" s="105">
        <v>2800</v>
      </c>
      <c r="D69" s="105">
        <v>2518</v>
      </c>
      <c r="E69" s="105">
        <v>2444</v>
      </c>
      <c r="F69" s="15"/>
      <c r="G69" s="43">
        <f>C69-AVERAGE(D69:E69)</f>
        <v>319</v>
      </c>
      <c r="H69" s="43">
        <f>ROUND(G69,-1)</f>
        <v>320</v>
      </c>
    </row>
    <row r="70" spans="1:8" s="103" customFormat="1" ht="12.95" customHeight="1" x14ac:dyDescent="0.2">
      <c r="B70" s="167" t="s">
        <v>261</v>
      </c>
      <c r="C70" s="105">
        <v>3142</v>
      </c>
      <c r="D70" s="105">
        <v>2614</v>
      </c>
      <c r="E70" s="105">
        <v>2509</v>
      </c>
      <c r="F70" s="15"/>
      <c r="G70" s="43">
        <f>C70-AVERAGE(D70:E70)</f>
        <v>580.5</v>
      </c>
      <c r="H70" s="43">
        <f>ROUND(G70,-1)</f>
        <v>580</v>
      </c>
    </row>
    <row r="71" spans="1:8" s="103" customFormat="1" ht="12.95" customHeight="1" x14ac:dyDescent="0.2">
      <c r="B71" s="167" t="s">
        <v>257</v>
      </c>
      <c r="C71" s="105">
        <v>2718</v>
      </c>
      <c r="D71" s="105">
        <v>2523</v>
      </c>
      <c r="E71" s="105">
        <v>2488</v>
      </c>
      <c r="F71" s="15"/>
      <c r="G71" s="43">
        <f>C71-AVERAGE(D71:E71)</f>
        <v>212.5</v>
      </c>
      <c r="H71" s="43">
        <f>ROUND(G71,-1)</f>
        <v>210</v>
      </c>
    </row>
    <row r="72" spans="1:8" ht="12.95" customHeight="1" x14ac:dyDescent="0.2">
      <c r="B72" s="167"/>
      <c r="C72" s="44"/>
      <c r="D72" s="44"/>
      <c r="E72" s="44"/>
      <c r="F72" s="15"/>
      <c r="G72" s="15"/>
      <c r="H72" s="41"/>
    </row>
    <row r="73" spans="1:8" ht="12.95" customHeight="1" x14ac:dyDescent="0.2">
      <c r="A73" s="59" t="s">
        <v>83</v>
      </c>
      <c r="B73" s="166"/>
      <c r="C73" s="44"/>
      <c r="D73" s="44"/>
      <c r="E73" s="44"/>
      <c r="F73" s="15"/>
      <c r="G73" s="15"/>
      <c r="H73" s="41"/>
    </row>
    <row r="74" spans="1:8" ht="12.95" customHeight="1" x14ac:dyDescent="0.2">
      <c r="B74" s="167" t="s">
        <v>198</v>
      </c>
      <c r="C74" s="104">
        <v>75</v>
      </c>
      <c r="D74" s="104">
        <v>67</v>
      </c>
      <c r="E74" s="104">
        <v>75</v>
      </c>
      <c r="F74" s="15"/>
      <c r="G74" s="43">
        <f>C74-AVERAGE(D74:E74)</f>
        <v>4</v>
      </c>
      <c r="H74" s="43">
        <f>ROUND(G74,-1)</f>
        <v>0</v>
      </c>
    </row>
    <row r="75" spans="1:8" s="101" customFormat="1" ht="12.95" customHeight="1" x14ac:dyDescent="0.2">
      <c r="B75" s="167" t="s">
        <v>205</v>
      </c>
      <c r="C75" s="104">
        <v>82</v>
      </c>
      <c r="D75" s="104">
        <v>77</v>
      </c>
      <c r="E75" s="104">
        <v>91</v>
      </c>
      <c r="F75" s="15"/>
      <c r="G75" s="43">
        <f>C75-AVERAGE(D75:E75)</f>
        <v>-2</v>
      </c>
      <c r="H75" s="43">
        <f>ROUND(G75,-1)</f>
        <v>0</v>
      </c>
    </row>
    <row r="76" spans="1:8" s="103" customFormat="1" ht="12.95" customHeight="1" x14ac:dyDescent="0.2">
      <c r="B76" s="167" t="s">
        <v>261</v>
      </c>
      <c r="C76" s="104">
        <v>95</v>
      </c>
      <c r="D76" s="104">
        <v>86</v>
      </c>
      <c r="E76" s="104">
        <v>71</v>
      </c>
      <c r="F76" s="15"/>
      <c r="G76" s="43">
        <f>C76-AVERAGE(D76:E76)</f>
        <v>16.5</v>
      </c>
      <c r="H76" s="43">
        <f>ROUND(G76,-1)</f>
        <v>20</v>
      </c>
    </row>
    <row r="77" spans="1:8" s="103" customFormat="1" ht="12.95" customHeight="1" x14ac:dyDescent="0.2">
      <c r="B77" s="167" t="s">
        <v>257</v>
      </c>
      <c r="C77" s="104">
        <v>87</v>
      </c>
      <c r="D77" s="104">
        <v>70</v>
      </c>
      <c r="E77" s="104">
        <v>86</v>
      </c>
      <c r="F77" s="15"/>
      <c r="G77" s="43">
        <f>C77-AVERAGE(D77:E77)</f>
        <v>9</v>
      </c>
      <c r="H77" s="43">
        <f>ROUND(G77,-1)</f>
        <v>10</v>
      </c>
    </row>
    <row r="78" spans="1:8" ht="12.95" customHeight="1" x14ac:dyDescent="0.2">
      <c r="B78" s="167"/>
      <c r="C78" s="44"/>
      <c r="D78" s="44"/>
      <c r="E78" s="44"/>
      <c r="F78" s="15"/>
      <c r="G78" s="15"/>
      <c r="H78" s="41"/>
    </row>
    <row r="79" spans="1:8" ht="12.95" customHeight="1" x14ac:dyDescent="0.2">
      <c r="A79" s="59" t="s">
        <v>82</v>
      </c>
      <c r="B79" s="167"/>
      <c r="C79" s="44"/>
      <c r="D79" s="44"/>
      <c r="E79" s="44"/>
      <c r="F79" s="15"/>
      <c r="G79" s="15"/>
      <c r="H79" s="41"/>
    </row>
    <row r="80" spans="1:8" ht="12.95" customHeight="1" x14ac:dyDescent="0.2">
      <c r="B80" s="167" t="s">
        <v>198</v>
      </c>
      <c r="C80" s="104">
        <v>84</v>
      </c>
      <c r="D80" s="104">
        <v>87</v>
      </c>
      <c r="E80" s="104">
        <v>68</v>
      </c>
      <c r="F80" s="15"/>
      <c r="G80" s="43">
        <f>C80-AVERAGE(D80:E80)</f>
        <v>6.5</v>
      </c>
      <c r="H80" s="43">
        <f>ROUND(G80,-1)</f>
        <v>10</v>
      </c>
    </row>
    <row r="81" spans="1:8" s="101" customFormat="1" ht="12.95" customHeight="1" x14ac:dyDescent="0.2">
      <c r="B81" s="167" t="s">
        <v>205</v>
      </c>
      <c r="C81" s="104">
        <v>85</v>
      </c>
      <c r="D81" s="104">
        <v>78</v>
      </c>
      <c r="E81" s="104">
        <v>67</v>
      </c>
      <c r="F81" s="15"/>
      <c r="G81" s="43">
        <f>C81-AVERAGE(D81:E81)</f>
        <v>12.5</v>
      </c>
      <c r="H81" s="43">
        <f>ROUND(G81,-1)</f>
        <v>10</v>
      </c>
    </row>
    <row r="82" spans="1:8" s="103" customFormat="1" ht="12.95" customHeight="1" x14ac:dyDescent="0.2">
      <c r="B82" s="167" t="s">
        <v>261</v>
      </c>
      <c r="C82" s="104">
        <v>90</v>
      </c>
      <c r="D82" s="104">
        <v>60</v>
      </c>
      <c r="E82" s="104">
        <v>81</v>
      </c>
      <c r="F82" s="15"/>
      <c r="G82" s="43">
        <f>C82-AVERAGE(D82:E82)</f>
        <v>19.5</v>
      </c>
      <c r="H82" s="43">
        <f>ROUND(G82,-1)</f>
        <v>20</v>
      </c>
    </row>
    <row r="83" spans="1:8" s="103" customFormat="1" ht="12.95" customHeight="1" x14ac:dyDescent="0.2">
      <c r="B83" s="167" t="s">
        <v>257</v>
      </c>
      <c r="C83" s="104">
        <v>67</v>
      </c>
      <c r="D83" s="104">
        <v>52</v>
      </c>
      <c r="E83" s="104">
        <v>49</v>
      </c>
      <c r="F83" s="15"/>
      <c r="G83" s="43">
        <f>C83-AVERAGE(D83:E83)</f>
        <v>16.5</v>
      </c>
      <c r="H83" s="43">
        <f>ROUND(G83,-1)</f>
        <v>20</v>
      </c>
    </row>
    <row r="84" spans="1:8" ht="12.95" customHeight="1" x14ac:dyDescent="0.2">
      <c r="B84" s="167"/>
      <c r="C84" s="44"/>
      <c r="D84" s="44"/>
      <c r="E84" s="44"/>
      <c r="F84" s="15"/>
      <c r="G84" s="15"/>
      <c r="H84" s="41"/>
    </row>
    <row r="85" spans="1:8" ht="12.95" customHeight="1" x14ac:dyDescent="0.2">
      <c r="A85" s="59" t="s">
        <v>81</v>
      </c>
      <c r="B85" s="166"/>
      <c r="C85" s="44"/>
      <c r="D85" s="44"/>
      <c r="E85" s="44"/>
      <c r="F85" s="15"/>
      <c r="G85" s="15"/>
      <c r="H85" s="41"/>
    </row>
    <row r="86" spans="1:8" ht="12.95" customHeight="1" x14ac:dyDescent="0.2">
      <c r="B86" s="167" t="s">
        <v>198</v>
      </c>
      <c r="C86" s="105">
        <v>1726</v>
      </c>
      <c r="D86" s="105">
        <v>1472</v>
      </c>
      <c r="E86" s="105">
        <v>1492</v>
      </c>
      <c r="F86" s="15"/>
      <c r="G86" s="43">
        <f>C86-AVERAGE(D86:E86)</f>
        <v>244</v>
      </c>
      <c r="H86" s="43">
        <f>ROUND(G86,-1)</f>
        <v>240</v>
      </c>
    </row>
    <row r="87" spans="1:8" s="101" customFormat="1" ht="12.95" customHeight="1" x14ac:dyDescent="0.2">
      <c r="B87" s="167" t="s">
        <v>205</v>
      </c>
      <c r="C87" s="105">
        <v>1843</v>
      </c>
      <c r="D87" s="105">
        <v>1479</v>
      </c>
      <c r="E87" s="105">
        <v>1519</v>
      </c>
      <c r="F87" s="15"/>
      <c r="G87" s="43">
        <f>C87-AVERAGE(D87:E87)</f>
        <v>344</v>
      </c>
      <c r="H87" s="43">
        <f>ROUND(G87,-1)</f>
        <v>340</v>
      </c>
    </row>
    <row r="88" spans="1:8" s="103" customFormat="1" ht="12.95" customHeight="1" x14ac:dyDescent="0.2">
      <c r="B88" s="167" t="s">
        <v>261</v>
      </c>
      <c r="C88" s="105">
        <v>1972</v>
      </c>
      <c r="D88" s="105">
        <v>1552</v>
      </c>
      <c r="E88" s="105">
        <v>1428</v>
      </c>
      <c r="F88" s="15"/>
      <c r="G88" s="43">
        <f>C88-AVERAGE(D88:E88)</f>
        <v>482</v>
      </c>
      <c r="H88" s="43">
        <f>ROUND(G88,-1)</f>
        <v>480</v>
      </c>
    </row>
    <row r="89" spans="1:8" s="103" customFormat="1" ht="12.95" customHeight="1" x14ac:dyDescent="0.2">
      <c r="B89" s="167" t="s">
        <v>257</v>
      </c>
      <c r="C89" s="105">
        <v>1709</v>
      </c>
      <c r="D89" s="105">
        <v>1481</v>
      </c>
      <c r="E89" s="105">
        <v>1441</v>
      </c>
      <c r="F89" s="15"/>
      <c r="G89" s="43">
        <f>C89-AVERAGE(D89:E89)</f>
        <v>248</v>
      </c>
      <c r="H89" s="43">
        <f>ROUND(G89,-1)</f>
        <v>250</v>
      </c>
    </row>
    <row r="90" spans="1:8" s="103" customFormat="1" ht="12.95" customHeight="1" x14ac:dyDescent="0.2">
      <c r="B90" s="167"/>
      <c r="C90" s="44"/>
      <c r="D90" s="44"/>
      <c r="E90" s="44"/>
      <c r="F90" s="15"/>
      <c r="G90" s="15"/>
      <c r="H90" s="41"/>
    </row>
    <row r="91" spans="1:8" ht="12.95" customHeight="1" x14ac:dyDescent="0.2">
      <c r="A91" s="227" t="s">
        <v>80</v>
      </c>
      <c r="B91" s="227"/>
      <c r="C91" s="44"/>
      <c r="D91" s="44"/>
      <c r="E91" s="44"/>
      <c r="F91" s="15"/>
      <c r="G91" s="15"/>
      <c r="H91" s="41"/>
    </row>
    <row r="92" spans="1:8" ht="12.95" customHeight="1" x14ac:dyDescent="0.2">
      <c r="B92" s="167" t="s">
        <v>198</v>
      </c>
      <c r="C92" s="104">
        <v>138</v>
      </c>
      <c r="D92" s="104">
        <v>91</v>
      </c>
      <c r="E92" s="104">
        <v>109</v>
      </c>
      <c r="F92" s="15"/>
      <c r="G92" s="43">
        <f>C92-AVERAGE(D92:E92)</f>
        <v>38</v>
      </c>
      <c r="H92" s="43">
        <f>ROUND(G92,-1)</f>
        <v>40</v>
      </c>
    </row>
    <row r="93" spans="1:8" s="101" customFormat="1" ht="12.95" customHeight="1" x14ac:dyDescent="0.2">
      <c r="B93" s="167" t="s">
        <v>205</v>
      </c>
      <c r="C93" s="123">
        <v>141</v>
      </c>
      <c r="D93" s="123">
        <v>111</v>
      </c>
      <c r="E93" s="123">
        <v>104</v>
      </c>
      <c r="F93" s="16"/>
      <c r="G93" s="43">
        <f>C93-AVERAGE(D93:E93)</f>
        <v>33.5</v>
      </c>
      <c r="H93" s="43">
        <f>ROUND(G93,-1)</f>
        <v>30</v>
      </c>
    </row>
    <row r="94" spans="1:8" s="103" customFormat="1" ht="12.95" customHeight="1" x14ac:dyDescent="0.2">
      <c r="B94" s="167" t="s">
        <v>261</v>
      </c>
      <c r="C94" s="123">
        <v>139</v>
      </c>
      <c r="D94" s="123">
        <v>108</v>
      </c>
      <c r="E94" s="123">
        <v>104</v>
      </c>
      <c r="F94" s="15"/>
      <c r="G94" s="43">
        <f>C94-AVERAGE(D94:E94)</f>
        <v>33</v>
      </c>
      <c r="H94" s="43">
        <f>ROUND(G94,-1)</f>
        <v>30</v>
      </c>
    </row>
    <row r="95" spans="1:8" s="103" customFormat="1" ht="12.95" customHeight="1" x14ac:dyDescent="0.2">
      <c r="B95" s="167" t="s">
        <v>257</v>
      </c>
      <c r="C95" s="123">
        <v>123</v>
      </c>
      <c r="D95" s="123">
        <v>110</v>
      </c>
      <c r="E95" s="123">
        <v>105</v>
      </c>
      <c r="F95" s="15"/>
      <c r="G95" s="43">
        <f>C95-AVERAGE(D95:E95)</f>
        <v>15.5</v>
      </c>
      <c r="H95" s="43">
        <f>ROUND(G95,-1)</f>
        <v>20</v>
      </c>
    </row>
    <row r="96" spans="1:8" ht="12.95" customHeight="1" x14ac:dyDescent="0.2">
      <c r="A96" s="24"/>
      <c r="B96" s="168"/>
      <c r="C96" s="24"/>
      <c r="D96" s="24"/>
      <c r="E96" s="24"/>
      <c r="F96" s="24"/>
      <c r="G96" s="24"/>
      <c r="H96" s="24"/>
    </row>
    <row r="97" spans="1:11" ht="12.95" customHeight="1" x14ac:dyDescent="0.2"/>
    <row r="98" spans="1:11" s="56" customFormat="1" ht="11.25" customHeight="1" x14ac:dyDescent="0.2">
      <c r="A98" s="10" t="s">
        <v>24</v>
      </c>
      <c r="B98" s="163"/>
    </row>
    <row r="99" spans="1:11" s="56" customFormat="1" ht="11.25" customHeight="1" x14ac:dyDescent="0.2">
      <c r="A99" s="207" t="s">
        <v>195</v>
      </c>
      <c r="B99" s="207"/>
      <c r="C99" s="207"/>
      <c r="D99" s="207"/>
      <c r="E99" s="207"/>
      <c r="F99" s="207"/>
      <c r="G99" s="207"/>
      <c r="H99" s="207"/>
      <c r="I99" s="38"/>
      <c r="J99" s="38"/>
      <c r="K99" s="38"/>
    </row>
    <row r="100" spans="1:11" s="75" customFormat="1" ht="11.25" customHeight="1" x14ac:dyDescent="0.2">
      <c r="A100" s="207"/>
      <c r="B100" s="207"/>
      <c r="C100" s="207"/>
      <c r="D100" s="207"/>
      <c r="E100" s="207"/>
      <c r="F100" s="207"/>
      <c r="G100" s="207"/>
      <c r="H100" s="207"/>
      <c r="I100" s="38"/>
      <c r="J100" s="38"/>
      <c r="K100" s="38"/>
    </row>
    <row r="101" spans="1:11" s="75" customFormat="1" ht="11.25" customHeight="1" x14ac:dyDescent="0.2">
      <c r="A101" s="207"/>
      <c r="B101" s="207"/>
      <c r="C101" s="207"/>
      <c r="D101" s="207"/>
      <c r="E101" s="207"/>
      <c r="F101" s="207"/>
      <c r="G101" s="207"/>
      <c r="H101" s="207"/>
      <c r="I101" s="38"/>
      <c r="J101" s="38"/>
      <c r="K101" s="38"/>
    </row>
    <row r="102" spans="1:11" s="75" customFormat="1" ht="11.25" customHeight="1" x14ac:dyDescent="0.2">
      <c r="A102" s="207"/>
      <c r="B102" s="207"/>
      <c r="C102" s="207"/>
      <c r="D102" s="207"/>
      <c r="E102" s="207"/>
      <c r="F102" s="207"/>
      <c r="G102" s="207"/>
      <c r="H102" s="207"/>
      <c r="I102" s="38"/>
      <c r="J102" s="38"/>
      <c r="K102" s="38"/>
    </row>
    <row r="103" spans="1:11" s="75" customFormat="1" ht="11.25" customHeight="1" x14ac:dyDescent="0.2">
      <c r="A103" s="109"/>
      <c r="B103" s="162"/>
      <c r="C103" s="109"/>
      <c r="D103" s="109"/>
      <c r="E103" s="109"/>
      <c r="F103" s="109"/>
      <c r="G103" s="109"/>
      <c r="H103" s="109"/>
      <c r="I103" s="38"/>
      <c r="J103" s="38"/>
      <c r="K103" s="38"/>
    </row>
    <row r="104" spans="1:11" s="56" customFormat="1" ht="11.25" customHeight="1" x14ac:dyDescent="0.2">
      <c r="A104" s="201" t="s">
        <v>258</v>
      </c>
      <c r="B104" s="201"/>
    </row>
  </sheetData>
  <mergeCells count="18">
    <mergeCell ref="E8:E11"/>
    <mergeCell ref="G8:G11"/>
    <mergeCell ref="H8:H11"/>
    <mergeCell ref="A10:A11"/>
    <mergeCell ref="J1:K1"/>
    <mergeCell ref="A1:H2"/>
    <mergeCell ref="C4:E7"/>
    <mergeCell ref="G4:H7"/>
    <mergeCell ref="C8:C11"/>
    <mergeCell ref="D8:D11"/>
    <mergeCell ref="A104:B104"/>
    <mergeCell ref="A13:B13"/>
    <mergeCell ref="A25:B25"/>
    <mergeCell ref="A37:B37"/>
    <mergeCell ref="A49:B49"/>
    <mergeCell ref="A91:B91"/>
    <mergeCell ref="A61:B61"/>
    <mergeCell ref="A99:H102"/>
  </mergeCells>
  <hyperlinks>
    <hyperlink ref="J1" location="Contents!A1" display="back to contents"/>
  </hyperlinks>
  <pageMargins left="0.75" right="0.75" top="0.65" bottom="0.42" header="0.23" footer="0.17"/>
  <pageSetup paperSize="9" scale="83" fitToHeight="2" orientation="portrait" r:id="rId1"/>
  <headerFooter alignWithMargins="0"/>
  <rowBreaks count="1" manualBreakCount="1">
    <brk id="72"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463"/>
  <sheetViews>
    <sheetView showGridLines="0" zoomScaleNormal="100" zoomScaleSheetLayoutView="50" workbookViewId="0">
      <selection sqref="A1:M2"/>
    </sheetView>
  </sheetViews>
  <sheetFormatPr defaultRowHeight="15.75" customHeight="1" x14ac:dyDescent="0.2"/>
  <cols>
    <col min="1" max="1" width="10.7109375" style="149" customWidth="1"/>
    <col min="2" max="2" width="12.140625" style="2" customWidth="1"/>
    <col min="3" max="3" width="8.7109375" style="2" customWidth="1"/>
    <col min="4" max="4" width="8.7109375" style="31" customWidth="1"/>
    <col min="5" max="5" width="8.7109375" style="2" customWidth="1"/>
    <col min="6" max="6" width="8.7109375" style="31" customWidth="1"/>
    <col min="7" max="7" width="4.7109375" style="31" customWidth="1"/>
    <col min="8" max="12" width="8.7109375" style="35" customWidth="1"/>
    <col min="13" max="13" width="2.7109375" style="2" customWidth="1"/>
    <col min="14" max="14" width="16.42578125" style="2" customWidth="1"/>
    <col min="15" max="15" width="6.42578125" style="2" customWidth="1"/>
    <col min="16" max="16" width="7" style="2" customWidth="1"/>
    <col min="17" max="17" width="5.5703125" style="2" customWidth="1"/>
    <col min="18" max="19" width="5.42578125" style="2" customWidth="1"/>
    <col min="20" max="20" width="5" style="2" customWidth="1"/>
    <col min="21" max="16384" width="9.140625" style="2"/>
  </cols>
  <sheetData>
    <row r="1" spans="1:16" s="1" customFormat="1" ht="18" customHeight="1" x14ac:dyDescent="0.2">
      <c r="A1" s="237" t="s">
        <v>267</v>
      </c>
      <c r="B1" s="237"/>
      <c r="C1" s="237"/>
      <c r="D1" s="237"/>
      <c r="E1" s="237"/>
      <c r="F1" s="237"/>
      <c r="G1" s="237"/>
      <c r="H1" s="237"/>
      <c r="I1" s="237"/>
      <c r="J1" s="237"/>
      <c r="K1" s="237"/>
      <c r="L1" s="237"/>
      <c r="M1" s="237"/>
      <c r="N1" s="192" t="s">
        <v>313</v>
      </c>
      <c r="O1" s="192"/>
      <c r="P1" s="192"/>
    </row>
    <row r="2" spans="1:16" s="1" customFormat="1" ht="18" customHeight="1" x14ac:dyDescent="0.2">
      <c r="A2" s="237"/>
      <c r="B2" s="237"/>
      <c r="C2" s="237"/>
      <c r="D2" s="237"/>
      <c r="E2" s="237"/>
      <c r="F2" s="237"/>
      <c r="G2" s="237"/>
      <c r="H2" s="237"/>
      <c r="I2" s="237"/>
      <c r="J2" s="237"/>
      <c r="K2" s="237"/>
      <c r="L2" s="237"/>
      <c r="M2" s="237"/>
      <c r="O2" s="113"/>
      <c r="P2" s="113"/>
    </row>
    <row r="3" spans="1:16" ht="15" customHeight="1" x14ac:dyDescent="0.2">
      <c r="A3"/>
    </row>
    <row r="4" spans="1:16" ht="12.95" customHeight="1" x14ac:dyDescent="0.2">
      <c r="A4" s="227" t="s">
        <v>122</v>
      </c>
      <c r="B4" s="227"/>
    </row>
    <row r="5" spans="1:16" ht="12.75" customHeight="1" x14ac:dyDescent="0.2">
      <c r="A5" s="164"/>
      <c r="B5" s="203" t="s">
        <v>146</v>
      </c>
      <c r="C5" s="203"/>
      <c r="D5" s="203"/>
      <c r="E5" s="203"/>
      <c r="F5" s="203"/>
      <c r="G5" s="58"/>
      <c r="H5" s="238" t="s">
        <v>145</v>
      </c>
      <c r="I5" s="238"/>
      <c r="J5" s="238"/>
      <c r="K5" s="238"/>
      <c r="L5" s="238"/>
    </row>
    <row r="6" spans="1:16" ht="12.95" customHeight="1" x14ac:dyDescent="0.2">
      <c r="A6" s="150"/>
      <c r="B6" s="34" t="s">
        <v>4</v>
      </c>
      <c r="C6" s="34" t="s">
        <v>0</v>
      </c>
      <c r="D6" s="34" t="s">
        <v>1</v>
      </c>
      <c r="E6" s="34" t="s">
        <v>2</v>
      </c>
      <c r="F6" s="34" t="s">
        <v>3</v>
      </c>
      <c r="G6" s="34"/>
      <c r="H6" s="33" t="s">
        <v>4</v>
      </c>
      <c r="I6" s="33" t="s">
        <v>0</v>
      </c>
      <c r="J6" s="33" t="s">
        <v>1</v>
      </c>
      <c r="K6" s="33" t="s">
        <v>2</v>
      </c>
      <c r="L6" s="33" t="s">
        <v>3</v>
      </c>
    </row>
    <row r="7" spans="1:16" ht="12.95" customHeight="1" x14ac:dyDescent="0.2">
      <c r="A7" s="152" t="s">
        <v>92</v>
      </c>
      <c r="B7" s="30">
        <v>30</v>
      </c>
      <c r="C7" s="30">
        <v>20</v>
      </c>
      <c r="D7" s="30">
        <v>10</v>
      </c>
      <c r="E7" s="30">
        <v>-10</v>
      </c>
      <c r="F7" s="30">
        <v>0</v>
      </c>
      <c r="G7" s="29"/>
      <c r="H7" s="28">
        <v>4</v>
      </c>
      <c r="I7" s="28">
        <v>15</v>
      </c>
      <c r="J7" s="28">
        <v>9</v>
      </c>
      <c r="K7" s="28" t="s">
        <v>78</v>
      </c>
      <c r="L7" s="28">
        <v>1</v>
      </c>
    </row>
    <row r="8" spans="1:16" ht="12.95" customHeight="1" x14ac:dyDescent="0.2">
      <c r="A8" s="152" t="s">
        <v>79</v>
      </c>
      <c r="B8" s="30">
        <v>120</v>
      </c>
      <c r="C8" s="30">
        <v>10</v>
      </c>
      <c r="D8" s="30">
        <v>10</v>
      </c>
      <c r="E8" s="30">
        <v>40</v>
      </c>
      <c r="F8" s="30">
        <v>60</v>
      </c>
      <c r="G8" s="29"/>
      <c r="H8" s="28">
        <v>19</v>
      </c>
      <c r="I8" s="28">
        <v>7</v>
      </c>
      <c r="J8" s="28">
        <v>9</v>
      </c>
      <c r="K8" s="28">
        <v>18</v>
      </c>
      <c r="L8" s="28">
        <v>32</v>
      </c>
    </row>
    <row r="9" spans="1:16" ht="12.95" customHeight="1" x14ac:dyDescent="0.2">
      <c r="A9" s="152" t="s">
        <v>27</v>
      </c>
      <c r="B9" s="30">
        <v>90</v>
      </c>
      <c r="C9" s="30">
        <v>40</v>
      </c>
      <c r="D9" s="30">
        <v>0</v>
      </c>
      <c r="E9" s="30">
        <v>10</v>
      </c>
      <c r="F9" s="30">
        <v>40</v>
      </c>
      <c r="G9" s="29"/>
      <c r="H9" s="28">
        <v>14</v>
      </c>
      <c r="I9" s="28">
        <v>33</v>
      </c>
      <c r="J9" s="28">
        <v>1</v>
      </c>
      <c r="K9" s="28">
        <v>7</v>
      </c>
      <c r="L9" s="28">
        <v>17</v>
      </c>
    </row>
    <row r="10" spans="1:16" ht="12.95" customHeight="1" x14ac:dyDescent="0.2">
      <c r="A10" s="152" t="s">
        <v>28</v>
      </c>
      <c r="B10" s="30">
        <v>80</v>
      </c>
      <c r="C10" s="30">
        <v>20</v>
      </c>
      <c r="D10" s="30">
        <v>20</v>
      </c>
      <c r="E10" s="30">
        <v>-20</v>
      </c>
      <c r="F10" s="30">
        <v>60</v>
      </c>
      <c r="G10" s="29"/>
      <c r="H10" s="28">
        <v>12</v>
      </c>
      <c r="I10" s="28">
        <v>12</v>
      </c>
      <c r="J10" s="28">
        <v>16</v>
      </c>
      <c r="K10" s="28" t="s">
        <v>78</v>
      </c>
      <c r="L10" s="28">
        <v>31</v>
      </c>
    </row>
    <row r="11" spans="1:16" ht="12.95" customHeight="1" x14ac:dyDescent="0.2">
      <c r="A11" s="152" t="s">
        <v>128</v>
      </c>
      <c r="B11" s="30">
        <v>110</v>
      </c>
      <c r="C11" s="30">
        <v>0</v>
      </c>
      <c r="D11" s="30">
        <v>30</v>
      </c>
      <c r="E11" s="30">
        <v>30</v>
      </c>
      <c r="F11" s="30">
        <v>50</v>
      </c>
      <c r="G11" s="29"/>
      <c r="H11" s="28">
        <v>17</v>
      </c>
      <c r="I11" s="28">
        <v>0</v>
      </c>
      <c r="J11" s="28">
        <v>25</v>
      </c>
      <c r="K11" s="28">
        <v>16</v>
      </c>
      <c r="L11" s="28">
        <v>25</v>
      </c>
    </row>
    <row r="12" spans="1:16" ht="12.95" customHeight="1" x14ac:dyDescent="0.2">
      <c r="A12" s="152" t="s">
        <v>162</v>
      </c>
      <c r="B12" s="30">
        <v>160</v>
      </c>
      <c r="C12" s="30">
        <v>20</v>
      </c>
      <c r="D12" s="30">
        <v>20</v>
      </c>
      <c r="E12" s="30">
        <v>30</v>
      </c>
      <c r="F12" s="30">
        <v>90</v>
      </c>
      <c r="G12" s="29"/>
      <c r="H12" s="28">
        <v>23</v>
      </c>
      <c r="I12" s="28">
        <v>13</v>
      </c>
      <c r="J12" s="28">
        <v>18</v>
      </c>
      <c r="K12" s="28">
        <v>17</v>
      </c>
      <c r="L12" s="28">
        <v>37</v>
      </c>
    </row>
    <row r="13" spans="1:16" ht="12.95" customHeight="1" x14ac:dyDescent="0.2">
      <c r="A13" s="152" t="s">
        <v>198</v>
      </c>
      <c r="B13" s="30">
        <v>90</v>
      </c>
      <c r="C13" s="30">
        <v>20</v>
      </c>
      <c r="D13" s="30">
        <v>0</v>
      </c>
      <c r="E13" s="30">
        <v>30</v>
      </c>
      <c r="F13" s="30">
        <v>40</v>
      </c>
      <c r="G13" s="29"/>
      <c r="H13" s="28">
        <v>14</v>
      </c>
      <c r="I13" s="28">
        <v>14</v>
      </c>
      <c r="J13" s="28">
        <v>1</v>
      </c>
      <c r="K13" s="28">
        <v>18</v>
      </c>
      <c r="L13" s="28">
        <v>17</v>
      </c>
    </row>
    <row r="14" spans="1:16" s="101" customFormat="1" ht="12.95" customHeight="1" x14ac:dyDescent="0.2">
      <c r="A14" s="152" t="s">
        <v>205</v>
      </c>
      <c r="B14" s="30">
        <v>60</v>
      </c>
      <c r="C14" s="30">
        <v>0</v>
      </c>
      <c r="D14" s="30">
        <v>-20</v>
      </c>
      <c r="E14" s="30">
        <v>40</v>
      </c>
      <c r="F14" s="30">
        <v>30</v>
      </c>
      <c r="G14" s="118"/>
      <c r="H14" s="119">
        <v>8</v>
      </c>
      <c r="I14" s="119">
        <v>1</v>
      </c>
      <c r="J14" s="119" t="s">
        <v>78</v>
      </c>
      <c r="K14" s="119">
        <v>21</v>
      </c>
      <c r="L14" s="119">
        <v>13</v>
      </c>
    </row>
    <row r="15" spans="1:16" s="103" customFormat="1" ht="12.95" customHeight="1" x14ac:dyDescent="0.2">
      <c r="A15" s="152" t="s">
        <v>261</v>
      </c>
      <c r="B15" s="30">
        <v>250</v>
      </c>
      <c r="C15" s="30">
        <v>50</v>
      </c>
      <c r="D15" s="30">
        <v>30</v>
      </c>
      <c r="E15" s="30">
        <v>60</v>
      </c>
      <c r="F15" s="30">
        <v>110</v>
      </c>
      <c r="G15" s="118"/>
      <c r="H15" s="119">
        <v>37</v>
      </c>
      <c r="I15" s="119">
        <v>35</v>
      </c>
      <c r="J15" s="119">
        <v>24</v>
      </c>
      <c r="K15" s="119">
        <v>37</v>
      </c>
      <c r="L15" s="119">
        <v>46</v>
      </c>
    </row>
    <row r="16" spans="1:16" s="103" customFormat="1" ht="12.95" customHeight="1" x14ac:dyDescent="0.2">
      <c r="A16" s="152" t="s">
        <v>264</v>
      </c>
      <c r="B16" s="30">
        <v>110</v>
      </c>
      <c r="C16" s="30">
        <v>40</v>
      </c>
      <c r="D16" s="30">
        <v>20</v>
      </c>
      <c r="E16" s="30">
        <v>20</v>
      </c>
      <c r="F16" s="30">
        <v>40</v>
      </c>
      <c r="G16" s="118"/>
      <c r="H16" s="119">
        <v>17</v>
      </c>
      <c r="I16" s="119">
        <v>30</v>
      </c>
      <c r="J16" s="119">
        <v>16</v>
      </c>
      <c r="K16" s="119">
        <v>8</v>
      </c>
      <c r="L16" s="119">
        <v>18</v>
      </c>
    </row>
    <row r="17" spans="1:12" ht="12.95" customHeight="1" x14ac:dyDescent="0.2">
      <c r="A17" s="143"/>
    </row>
    <row r="18" spans="1:12" ht="12.95" customHeight="1" x14ac:dyDescent="0.2">
      <c r="A18" s="227" t="s">
        <v>121</v>
      </c>
      <c r="B18" s="227"/>
    </row>
    <row r="19" spans="1:12" ht="12.95" customHeight="1" x14ac:dyDescent="0.2">
      <c r="A19" s="164"/>
      <c r="B19" s="203" t="s">
        <v>146</v>
      </c>
      <c r="C19" s="203"/>
      <c r="D19" s="203"/>
      <c r="E19" s="203"/>
      <c r="F19" s="203"/>
      <c r="G19" s="58"/>
      <c r="H19" s="238" t="s">
        <v>145</v>
      </c>
      <c r="I19" s="238"/>
      <c r="J19" s="238"/>
      <c r="K19" s="238"/>
      <c r="L19" s="238"/>
    </row>
    <row r="20" spans="1:12" ht="12.95" customHeight="1" x14ac:dyDescent="0.2">
      <c r="A20" s="150"/>
      <c r="B20" s="34" t="s">
        <v>4</v>
      </c>
      <c r="C20" s="34" t="s">
        <v>0</v>
      </c>
      <c r="D20" s="34" t="s">
        <v>1</v>
      </c>
      <c r="E20" s="34" t="s">
        <v>2</v>
      </c>
      <c r="F20" s="34" t="s">
        <v>3</v>
      </c>
      <c r="G20" s="34"/>
      <c r="H20" s="33" t="s">
        <v>4</v>
      </c>
      <c r="I20" s="33" t="s">
        <v>0</v>
      </c>
      <c r="J20" s="33" t="s">
        <v>1</v>
      </c>
      <c r="K20" s="33" t="s">
        <v>2</v>
      </c>
      <c r="L20" s="33" t="s">
        <v>3</v>
      </c>
    </row>
    <row r="21" spans="1:12" ht="12.95" customHeight="1" x14ac:dyDescent="0.2">
      <c r="A21" s="152" t="s">
        <v>92</v>
      </c>
      <c r="B21" s="30">
        <v>120</v>
      </c>
      <c r="C21" s="30">
        <v>20</v>
      </c>
      <c r="D21" s="30">
        <v>0</v>
      </c>
      <c r="E21" s="30">
        <v>40</v>
      </c>
      <c r="F21" s="30">
        <v>60</v>
      </c>
      <c r="G21" s="29"/>
      <c r="H21" s="28">
        <v>17</v>
      </c>
      <c r="I21" s="28">
        <v>13</v>
      </c>
      <c r="J21" s="28">
        <v>1</v>
      </c>
      <c r="K21" s="28">
        <v>16</v>
      </c>
      <c r="L21" s="28">
        <v>28</v>
      </c>
    </row>
    <row r="22" spans="1:12" ht="12.95" customHeight="1" x14ac:dyDescent="0.2">
      <c r="A22" s="152" t="s">
        <v>79</v>
      </c>
      <c r="B22" s="30">
        <v>90</v>
      </c>
      <c r="C22" s="30">
        <v>0</v>
      </c>
      <c r="D22" s="30">
        <v>20</v>
      </c>
      <c r="E22" s="30">
        <v>30</v>
      </c>
      <c r="F22" s="30">
        <v>40</v>
      </c>
      <c r="G22" s="29"/>
      <c r="H22" s="28">
        <v>13</v>
      </c>
      <c r="I22" s="28" t="s">
        <v>78</v>
      </c>
      <c r="J22" s="28">
        <v>18</v>
      </c>
      <c r="K22" s="28">
        <v>14</v>
      </c>
      <c r="L22" s="28">
        <v>17</v>
      </c>
    </row>
    <row r="23" spans="1:12" ht="12.95" customHeight="1" x14ac:dyDescent="0.2">
      <c r="A23" s="152" t="s">
        <v>27</v>
      </c>
      <c r="B23" s="30">
        <v>70</v>
      </c>
      <c r="C23" s="30">
        <v>-10</v>
      </c>
      <c r="D23" s="30">
        <v>10</v>
      </c>
      <c r="E23" s="30">
        <v>50</v>
      </c>
      <c r="F23" s="30">
        <v>20</v>
      </c>
      <c r="G23" s="29"/>
      <c r="H23" s="28">
        <v>10</v>
      </c>
      <c r="I23" s="28" t="s">
        <v>78</v>
      </c>
      <c r="J23" s="28">
        <v>8</v>
      </c>
      <c r="K23" s="28">
        <v>24</v>
      </c>
      <c r="L23" s="28">
        <v>7</v>
      </c>
    </row>
    <row r="24" spans="1:12" ht="12.95" customHeight="1" x14ac:dyDescent="0.2">
      <c r="A24" s="152" t="s">
        <v>28</v>
      </c>
      <c r="B24" s="30">
        <v>80</v>
      </c>
      <c r="C24" s="30">
        <v>10</v>
      </c>
      <c r="D24" s="30">
        <v>10</v>
      </c>
      <c r="E24" s="30">
        <v>20</v>
      </c>
      <c r="F24" s="30">
        <v>50</v>
      </c>
      <c r="G24" s="29"/>
      <c r="H24" s="28">
        <v>11</v>
      </c>
      <c r="I24" s="28">
        <v>4</v>
      </c>
      <c r="J24" s="28">
        <v>5</v>
      </c>
      <c r="K24" s="28">
        <v>7</v>
      </c>
      <c r="L24" s="28">
        <v>20</v>
      </c>
    </row>
    <row r="25" spans="1:12" ht="12.95" customHeight="1" x14ac:dyDescent="0.2">
      <c r="A25" s="152" t="s">
        <v>128</v>
      </c>
      <c r="B25" s="30">
        <v>60</v>
      </c>
      <c r="C25" s="30">
        <v>10</v>
      </c>
      <c r="D25" s="30">
        <v>20</v>
      </c>
      <c r="E25" s="30">
        <v>0</v>
      </c>
      <c r="F25" s="30">
        <v>30</v>
      </c>
      <c r="G25" s="29"/>
      <c r="H25" s="28">
        <v>8</v>
      </c>
      <c r="I25" s="28">
        <v>8</v>
      </c>
      <c r="J25" s="28">
        <v>15</v>
      </c>
      <c r="K25" s="28" t="s">
        <v>78</v>
      </c>
      <c r="L25" s="28">
        <v>13</v>
      </c>
    </row>
    <row r="26" spans="1:12" ht="12.95" customHeight="1" x14ac:dyDescent="0.2">
      <c r="A26" s="152" t="s">
        <v>162</v>
      </c>
      <c r="B26" s="30">
        <v>180</v>
      </c>
      <c r="C26" s="30">
        <v>-10</v>
      </c>
      <c r="D26" s="30">
        <v>20</v>
      </c>
      <c r="E26" s="30">
        <v>40</v>
      </c>
      <c r="F26" s="30">
        <v>130</v>
      </c>
      <c r="G26" s="29"/>
      <c r="H26" s="28">
        <v>23</v>
      </c>
      <c r="I26" s="28" t="s">
        <v>78</v>
      </c>
      <c r="J26" s="28">
        <v>14</v>
      </c>
      <c r="K26" s="28">
        <v>16</v>
      </c>
      <c r="L26" s="28">
        <v>49</v>
      </c>
    </row>
    <row r="27" spans="1:12" ht="12.95" customHeight="1" x14ac:dyDescent="0.2">
      <c r="A27" s="152" t="s">
        <v>198</v>
      </c>
      <c r="B27" s="30">
        <v>110</v>
      </c>
      <c r="C27" s="30">
        <v>10</v>
      </c>
      <c r="D27" s="30">
        <v>30</v>
      </c>
      <c r="E27" s="30">
        <v>0</v>
      </c>
      <c r="F27" s="30">
        <v>60</v>
      </c>
      <c r="G27" s="29"/>
      <c r="H27" s="28">
        <v>14</v>
      </c>
      <c r="I27" s="28">
        <v>8</v>
      </c>
      <c r="J27" s="28">
        <v>24</v>
      </c>
      <c r="K27" s="28">
        <v>1</v>
      </c>
      <c r="L27" s="28">
        <v>24</v>
      </c>
    </row>
    <row r="28" spans="1:12" s="101" customFormat="1" ht="12.95" customHeight="1" x14ac:dyDescent="0.2">
      <c r="A28" s="152" t="s">
        <v>205</v>
      </c>
      <c r="B28" s="30">
        <v>160</v>
      </c>
      <c r="C28" s="30">
        <v>20</v>
      </c>
      <c r="D28" s="30">
        <v>-10</v>
      </c>
      <c r="E28" s="30">
        <v>50</v>
      </c>
      <c r="F28" s="30">
        <v>100</v>
      </c>
      <c r="G28" s="29"/>
      <c r="H28" s="28">
        <v>22</v>
      </c>
      <c r="I28" s="28">
        <v>18</v>
      </c>
      <c r="J28" s="28" t="s">
        <v>78</v>
      </c>
      <c r="K28" s="28">
        <v>22</v>
      </c>
      <c r="L28" s="28">
        <v>39</v>
      </c>
    </row>
    <row r="29" spans="1:12" s="103" customFormat="1" ht="12.95" customHeight="1" x14ac:dyDescent="0.2">
      <c r="A29" s="152" t="s">
        <v>261</v>
      </c>
      <c r="B29" s="30">
        <v>170</v>
      </c>
      <c r="C29" s="30">
        <v>0</v>
      </c>
      <c r="D29" s="30">
        <v>0</v>
      </c>
      <c r="E29" s="30">
        <v>50</v>
      </c>
      <c r="F29" s="30">
        <v>120</v>
      </c>
      <c r="G29" s="29"/>
      <c r="H29" s="28">
        <v>22</v>
      </c>
      <c r="I29" s="28">
        <v>3</v>
      </c>
      <c r="J29" s="28">
        <v>2</v>
      </c>
      <c r="K29" s="28">
        <v>21</v>
      </c>
      <c r="L29" s="28">
        <v>44</v>
      </c>
    </row>
    <row r="30" spans="1:12" s="103" customFormat="1" ht="12.95" customHeight="1" x14ac:dyDescent="0.2">
      <c r="A30" s="152" t="s">
        <v>264</v>
      </c>
      <c r="B30" s="30">
        <v>80</v>
      </c>
      <c r="C30" s="30">
        <v>10</v>
      </c>
      <c r="D30" s="30">
        <v>30</v>
      </c>
      <c r="E30" s="30">
        <v>10</v>
      </c>
      <c r="F30" s="30">
        <v>40</v>
      </c>
      <c r="G30" s="29"/>
      <c r="H30" s="28">
        <v>11</v>
      </c>
      <c r="I30" s="28">
        <v>5</v>
      </c>
      <c r="J30" s="28">
        <v>22</v>
      </c>
      <c r="K30" s="28">
        <v>3</v>
      </c>
      <c r="L30" s="28">
        <v>14</v>
      </c>
    </row>
    <row r="31" spans="1:12" ht="12.95" customHeight="1" x14ac:dyDescent="0.2"/>
    <row r="32" spans="1:12" ht="12.95" customHeight="1" x14ac:dyDescent="0.2">
      <c r="A32" s="227" t="s">
        <v>120</v>
      </c>
      <c r="B32" s="227"/>
    </row>
    <row r="33" spans="1:12" ht="12.95" customHeight="1" x14ac:dyDescent="0.2">
      <c r="A33" s="164"/>
      <c r="B33" s="203" t="s">
        <v>146</v>
      </c>
      <c r="C33" s="203"/>
      <c r="D33" s="203"/>
      <c r="E33" s="203"/>
      <c r="F33" s="203"/>
      <c r="G33" s="58"/>
      <c r="H33" s="238" t="s">
        <v>145</v>
      </c>
      <c r="I33" s="238"/>
      <c r="J33" s="238"/>
      <c r="K33" s="238"/>
      <c r="L33" s="238"/>
    </row>
    <row r="34" spans="1:12" ht="12.95" customHeight="1" x14ac:dyDescent="0.2">
      <c r="A34" s="150"/>
      <c r="B34" s="34" t="s">
        <v>4</v>
      </c>
      <c r="C34" s="34" t="s">
        <v>0</v>
      </c>
      <c r="D34" s="34" t="s">
        <v>1</v>
      </c>
      <c r="E34" s="34" t="s">
        <v>2</v>
      </c>
      <c r="F34" s="34" t="s">
        <v>3</v>
      </c>
      <c r="G34" s="34"/>
      <c r="H34" s="33" t="s">
        <v>4</v>
      </c>
      <c r="I34" s="33" t="s">
        <v>0</v>
      </c>
      <c r="J34" s="33" t="s">
        <v>1</v>
      </c>
      <c r="K34" s="33" t="s">
        <v>2</v>
      </c>
      <c r="L34" s="33" t="s">
        <v>3</v>
      </c>
    </row>
    <row r="35" spans="1:12" ht="12.95" customHeight="1" x14ac:dyDescent="0.2">
      <c r="A35" s="152" t="s">
        <v>92</v>
      </c>
      <c r="B35" s="30">
        <v>100</v>
      </c>
      <c r="C35" s="30">
        <v>0</v>
      </c>
      <c r="D35" s="30">
        <v>20</v>
      </c>
      <c r="E35" s="30">
        <v>30</v>
      </c>
      <c r="F35" s="30">
        <v>50</v>
      </c>
      <c r="G35" s="29"/>
      <c r="H35" s="28">
        <v>25</v>
      </c>
      <c r="I35" s="28" t="s">
        <v>78</v>
      </c>
      <c r="J35" s="28">
        <v>31</v>
      </c>
      <c r="K35" s="28">
        <v>28</v>
      </c>
      <c r="L35" s="28">
        <v>38</v>
      </c>
    </row>
    <row r="36" spans="1:12" ht="12.95" customHeight="1" x14ac:dyDescent="0.2">
      <c r="A36" s="152" t="s">
        <v>79</v>
      </c>
      <c r="B36" s="30">
        <v>30</v>
      </c>
      <c r="C36" s="30">
        <v>-10</v>
      </c>
      <c r="D36" s="30">
        <v>0</v>
      </c>
      <c r="E36" s="30">
        <v>0</v>
      </c>
      <c r="F36" s="30">
        <v>40</v>
      </c>
      <c r="G36" s="29"/>
      <c r="H36" s="28">
        <v>8</v>
      </c>
      <c r="I36" s="28" t="s">
        <v>78</v>
      </c>
      <c r="J36" s="28">
        <v>2</v>
      </c>
      <c r="K36" s="28" t="s">
        <v>78</v>
      </c>
      <c r="L36" s="28">
        <v>37</v>
      </c>
    </row>
    <row r="37" spans="1:12" ht="12.95" customHeight="1" x14ac:dyDescent="0.2">
      <c r="A37" s="152" t="s">
        <v>27</v>
      </c>
      <c r="B37" s="30">
        <v>40</v>
      </c>
      <c r="C37" s="30">
        <v>10</v>
      </c>
      <c r="D37" s="30">
        <v>-10</v>
      </c>
      <c r="E37" s="30">
        <v>20</v>
      </c>
      <c r="F37" s="30">
        <v>20</v>
      </c>
      <c r="G37" s="29"/>
      <c r="H37" s="28">
        <v>10</v>
      </c>
      <c r="I37" s="28">
        <v>10</v>
      </c>
      <c r="J37" s="28" t="s">
        <v>78</v>
      </c>
      <c r="K37" s="28">
        <v>15</v>
      </c>
      <c r="L37" s="28">
        <v>15</v>
      </c>
    </row>
    <row r="38" spans="1:12" ht="12.95" customHeight="1" x14ac:dyDescent="0.2">
      <c r="A38" s="152" t="s">
        <v>28</v>
      </c>
      <c r="B38" s="30">
        <v>70</v>
      </c>
      <c r="C38" s="30">
        <v>0</v>
      </c>
      <c r="D38" s="30">
        <v>10</v>
      </c>
      <c r="E38" s="30">
        <v>0</v>
      </c>
      <c r="F38" s="30">
        <v>60</v>
      </c>
      <c r="G38" s="29"/>
      <c r="H38" s="28">
        <v>16</v>
      </c>
      <c r="I38" s="28">
        <v>7</v>
      </c>
      <c r="J38" s="28">
        <v>12</v>
      </c>
      <c r="K38" s="28" t="s">
        <v>78</v>
      </c>
      <c r="L38" s="28">
        <v>42</v>
      </c>
    </row>
    <row r="39" spans="1:12" ht="12.95" customHeight="1" x14ac:dyDescent="0.2">
      <c r="A39" s="152" t="s">
        <v>128</v>
      </c>
      <c r="B39" s="30">
        <v>20</v>
      </c>
      <c r="C39" s="30">
        <v>0</v>
      </c>
      <c r="D39" s="30">
        <v>0</v>
      </c>
      <c r="E39" s="30">
        <v>0</v>
      </c>
      <c r="F39" s="30">
        <v>10</v>
      </c>
      <c r="G39" s="29"/>
      <c r="H39" s="28">
        <v>5</v>
      </c>
      <c r="I39" s="28">
        <v>4</v>
      </c>
      <c r="J39" s="28">
        <v>5</v>
      </c>
      <c r="K39" s="28">
        <v>2</v>
      </c>
      <c r="L39" s="28">
        <v>9</v>
      </c>
    </row>
    <row r="40" spans="1:12" ht="12.95" customHeight="1" x14ac:dyDescent="0.2">
      <c r="A40" s="152" t="s">
        <v>162</v>
      </c>
      <c r="B40" s="30">
        <v>120</v>
      </c>
      <c r="C40" s="30">
        <v>10</v>
      </c>
      <c r="D40" s="30">
        <v>10</v>
      </c>
      <c r="E40" s="30">
        <v>20</v>
      </c>
      <c r="F40" s="30">
        <v>80</v>
      </c>
      <c r="G40" s="29"/>
      <c r="H40" s="28">
        <v>28</v>
      </c>
      <c r="I40" s="28">
        <v>14</v>
      </c>
      <c r="J40" s="28">
        <v>8</v>
      </c>
      <c r="K40" s="28">
        <v>15</v>
      </c>
      <c r="L40" s="28">
        <v>55</v>
      </c>
    </row>
    <row r="41" spans="1:12" ht="12.95" customHeight="1" x14ac:dyDescent="0.2">
      <c r="A41" s="152" t="s">
        <v>198</v>
      </c>
      <c r="B41" s="30">
        <v>60</v>
      </c>
      <c r="C41" s="30">
        <v>10</v>
      </c>
      <c r="D41" s="30">
        <v>0</v>
      </c>
      <c r="E41" s="30">
        <v>30</v>
      </c>
      <c r="F41" s="30">
        <v>20</v>
      </c>
      <c r="G41" s="29"/>
      <c r="H41" s="28">
        <v>13</v>
      </c>
      <c r="I41" s="28">
        <v>7</v>
      </c>
      <c r="J41" s="28">
        <v>2</v>
      </c>
      <c r="K41" s="28">
        <v>26</v>
      </c>
      <c r="L41" s="28">
        <v>10</v>
      </c>
    </row>
    <row r="42" spans="1:12" s="101" customFormat="1" ht="12.95" customHeight="1" x14ac:dyDescent="0.2">
      <c r="A42" s="152" t="s">
        <v>205</v>
      </c>
      <c r="B42" s="30">
        <v>110</v>
      </c>
      <c r="C42" s="30">
        <v>0</v>
      </c>
      <c r="D42" s="30">
        <v>10</v>
      </c>
      <c r="E42" s="30">
        <v>40</v>
      </c>
      <c r="F42" s="30">
        <v>60</v>
      </c>
      <c r="G42" s="29"/>
      <c r="H42" s="28">
        <v>25</v>
      </c>
      <c r="I42" s="28" t="s">
        <v>78</v>
      </c>
      <c r="J42" s="28">
        <v>10</v>
      </c>
      <c r="K42" s="28">
        <v>33</v>
      </c>
      <c r="L42" s="28">
        <v>41</v>
      </c>
    </row>
    <row r="43" spans="1:12" s="103" customFormat="1" ht="12.95" customHeight="1" x14ac:dyDescent="0.2">
      <c r="A43" s="152" t="s">
        <v>261</v>
      </c>
      <c r="B43" s="30">
        <v>140</v>
      </c>
      <c r="C43" s="30">
        <v>10</v>
      </c>
      <c r="D43" s="30">
        <v>10</v>
      </c>
      <c r="E43" s="30">
        <v>50</v>
      </c>
      <c r="F43" s="30">
        <v>80</v>
      </c>
      <c r="G43" s="29"/>
      <c r="H43" s="28">
        <v>34</v>
      </c>
      <c r="I43" s="28">
        <v>12</v>
      </c>
      <c r="J43" s="28">
        <v>10</v>
      </c>
      <c r="K43" s="28">
        <v>41</v>
      </c>
      <c r="L43" s="28">
        <v>49</v>
      </c>
    </row>
    <row r="44" spans="1:12" s="103" customFormat="1" ht="12.95" customHeight="1" x14ac:dyDescent="0.2">
      <c r="A44" s="152" t="s">
        <v>264</v>
      </c>
      <c r="B44" s="30">
        <v>80</v>
      </c>
      <c r="C44" s="30">
        <v>20</v>
      </c>
      <c r="D44" s="30">
        <v>0</v>
      </c>
      <c r="E44" s="30">
        <v>30</v>
      </c>
      <c r="F44" s="30">
        <v>30</v>
      </c>
      <c r="G44" s="29"/>
      <c r="H44" s="28">
        <v>19</v>
      </c>
      <c r="I44" s="28">
        <v>39</v>
      </c>
      <c r="J44" s="28" t="s">
        <v>78</v>
      </c>
      <c r="K44" s="28">
        <v>25</v>
      </c>
      <c r="L44" s="28">
        <v>18</v>
      </c>
    </row>
    <row r="45" spans="1:12" ht="12.95" customHeight="1" x14ac:dyDescent="0.2"/>
    <row r="46" spans="1:12" ht="12.95" customHeight="1" x14ac:dyDescent="0.2">
      <c r="A46" s="227" t="s">
        <v>224</v>
      </c>
      <c r="B46" s="227"/>
    </row>
    <row r="47" spans="1:12" ht="12.95" customHeight="1" x14ac:dyDescent="0.2">
      <c r="A47" s="164"/>
      <c r="B47" s="203" t="s">
        <v>146</v>
      </c>
      <c r="C47" s="203"/>
      <c r="D47" s="203"/>
      <c r="E47" s="203"/>
      <c r="F47" s="203"/>
      <c r="G47" s="58"/>
      <c r="H47" s="238" t="s">
        <v>145</v>
      </c>
      <c r="I47" s="238"/>
      <c r="J47" s="238"/>
      <c r="K47" s="238"/>
      <c r="L47" s="238"/>
    </row>
    <row r="48" spans="1:12" ht="12.95" customHeight="1" x14ac:dyDescent="0.2">
      <c r="A48" s="150"/>
      <c r="B48" s="34" t="s">
        <v>4</v>
      </c>
      <c r="C48" s="34" t="s">
        <v>0</v>
      </c>
      <c r="D48" s="34" t="s">
        <v>1</v>
      </c>
      <c r="E48" s="34" t="s">
        <v>2</v>
      </c>
      <c r="F48" s="34" t="s">
        <v>3</v>
      </c>
      <c r="G48" s="34"/>
      <c r="H48" s="33" t="s">
        <v>4</v>
      </c>
      <c r="I48" s="33" t="s">
        <v>0</v>
      </c>
      <c r="J48" s="33" t="s">
        <v>1</v>
      </c>
      <c r="K48" s="33" t="s">
        <v>2</v>
      </c>
      <c r="L48" s="33" t="s">
        <v>3</v>
      </c>
    </row>
    <row r="49" spans="1:12" ht="12.95" customHeight="1" x14ac:dyDescent="0.2">
      <c r="A49" s="152" t="s">
        <v>92</v>
      </c>
      <c r="B49" s="30">
        <v>60</v>
      </c>
      <c r="C49" s="30">
        <v>10</v>
      </c>
      <c r="D49" s="30">
        <v>10</v>
      </c>
      <c r="E49" s="30">
        <v>30</v>
      </c>
      <c r="F49" s="30">
        <v>20</v>
      </c>
      <c r="G49" s="29"/>
      <c r="H49" s="28">
        <v>17</v>
      </c>
      <c r="I49" s="28">
        <v>13</v>
      </c>
      <c r="J49" s="28">
        <v>10</v>
      </c>
      <c r="K49" s="28">
        <v>27</v>
      </c>
      <c r="L49" s="28">
        <v>14</v>
      </c>
    </row>
    <row r="50" spans="1:12" ht="12.95" customHeight="1" x14ac:dyDescent="0.2">
      <c r="A50" s="152" t="s">
        <v>79</v>
      </c>
      <c r="B50" s="29">
        <v>10</v>
      </c>
      <c r="C50" s="29">
        <v>-10</v>
      </c>
      <c r="D50" s="29">
        <v>10</v>
      </c>
      <c r="E50" s="29">
        <v>0</v>
      </c>
      <c r="F50" s="29">
        <v>10</v>
      </c>
      <c r="G50" s="51"/>
      <c r="H50" s="50">
        <v>3</v>
      </c>
      <c r="I50" s="50" t="s">
        <v>78</v>
      </c>
      <c r="J50" s="50">
        <v>21</v>
      </c>
      <c r="K50" s="50" t="s">
        <v>78</v>
      </c>
      <c r="L50" s="50">
        <v>9</v>
      </c>
    </row>
    <row r="51" spans="1:12" ht="12.95" customHeight="1" x14ac:dyDescent="0.2">
      <c r="A51" s="152" t="s">
        <v>27</v>
      </c>
      <c r="B51" s="29">
        <v>30</v>
      </c>
      <c r="C51" s="29">
        <v>10</v>
      </c>
      <c r="D51" s="29">
        <v>0</v>
      </c>
      <c r="E51" s="29">
        <v>10</v>
      </c>
      <c r="F51" s="29">
        <v>10</v>
      </c>
      <c r="G51" s="51"/>
      <c r="H51" s="50">
        <v>9</v>
      </c>
      <c r="I51" s="50">
        <v>16</v>
      </c>
      <c r="J51" s="50" t="s">
        <v>78</v>
      </c>
      <c r="K51" s="50">
        <v>12</v>
      </c>
      <c r="L51" s="50">
        <v>10</v>
      </c>
    </row>
    <row r="52" spans="1:12" ht="12.95" customHeight="1" x14ac:dyDescent="0.2">
      <c r="A52" s="152" t="s">
        <v>28</v>
      </c>
      <c r="B52" s="29">
        <v>50</v>
      </c>
      <c r="C52" s="29">
        <v>10</v>
      </c>
      <c r="D52" s="29">
        <v>0</v>
      </c>
      <c r="E52" s="29">
        <v>20</v>
      </c>
      <c r="F52" s="29">
        <v>20</v>
      </c>
      <c r="G52" s="51"/>
      <c r="H52" s="50">
        <v>15</v>
      </c>
      <c r="I52" s="50">
        <v>33</v>
      </c>
      <c r="J52" s="50">
        <v>0</v>
      </c>
      <c r="K52" s="50">
        <v>18</v>
      </c>
      <c r="L52" s="50">
        <v>15</v>
      </c>
    </row>
    <row r="53" spans="1:12" ht="12.95" customHeight="1" x14ac:dyDescent="0.2">
      <c r="A53" s="152" t="s">
        <v>128</v>
      </c>
      <c r="B53" s="29">
        <v>40</v>
      </c>
      <c r="C53" s="29">
        <v>10</v>
      </c>
      <c r="D53" s="29">
        <v>10</v>
      </c>
      <c r="E53" s="29">
        <v>20</v>
      </c>
      <c r="F53" s="29">
        <v>0</v>
      </c>
      <c r="G53" s="51"/>
      <c r="H53" s="50">
        <v>11</v>
      </c>
      <c r="I53" s="50">
        <v>13</v>
      </c>
      <c r="J53" s="50">
        <v>19</v>
      </c>
      <c r="K53" s="50">
        <v>20</v>
      </c>
      <c r="L53" s="50" t="s">
        <v>78</v>
      </c>
    </row>
    <row r="54" spans="1:12" ht="12.95" customHeight="1" x14ac:dyDescent="0.2">
      <c r="A54" s="152" t="s">
        <v>162</v>
      </c>
      <c r="B54" s="29">
        <v>70</v>
      </c>
      <c r="C54" s="29">
        <v>0</v>
      </c>
      <c r="D54" s="29">
        <v>10</v>
      </c>
      <c r="E54" s="29">
        <v>20</v>
      </c>
      <c r="F54" s="29">
        <v>30</v>
      </c>
      <c r="G54" s="51"/>
      <c r="H54" s="50">
        <v>18</v>
      </c>
      <c r="I54" s="50">
        <v>6</v>
      </c>
      <c r="J54" s="50">
        <v>22</v>
      </c>
      <c r="K54" s="50">
        <v>17</v>
      </c>
      <c r="L54" s="50">
        <v>22</v>
      </c>
    </row>
    <row r="55" spans="1:12" ht="12.95" customHeight="1" x14ac:dyDescent="0.2">
      <c r="A55" s="152" t="s">
        <v>198</v>
      </c>
      <c r="B55" s="29">
        <v>70</v>
      </c>
      <c r="C55" s="29">
        <v>10</v>
      </c>
      <c r="D55" s="29">
        <v>10</v>
      </c>
      <c r="E55" s="29">
        <v>20</v>
      </c>
      <c r="F55" s="29">
        <v>20</v>
      </c>
      <c r="G55" s="51"/>
      <c r="H55" s="50">
        <v>20</v>
      </c>
      <c r="I55" s="50">
        <v>27</v>
      </c>
      <c r="J55" s="50">
        <v>16</v>
      </c>
      <c r="K55" s="50">
        <v>19</v>
      </c>
      <c r="L55" s="50">
        <v>20</v>
      </c>
    </row>
    <row r="56" spans="1:12" s="101" customFormat="1" ht="12.95" customHeight="1" x14ac:dyDescent="0.2">
      <c r="A56" s="152" t="s">
        <v>205</v>
      </c>
      <c r="B56" s="29">
        <v>70</v>
      </c>
      <c r="C56" s="29">
        <v>10</v>
      </c>
      <c r="D56" s="29">
        <v>-10</v>
      </c>
      <c r="E56" s="29">
        <v>30</v>
      </c>
      <c r="F56" s="29">
        <v>40</v>
      </c>
      <c r="G56" s="51"/>
      <c r="H56" s="50">
        <v>22</v>
      </c>
      <c r="I56" s="50">
        <v>16</v>
      </c>
      <c r="J56" s="50" t="s">
        <v>78</v>
      </c>
      <c r="K56" s="50">
        <v>36</v>
      </c>
      <c r="L56" s="50">
        <v>31</v>
      </c>
    </row>
    <row r="57" spans="1:12" s="103" customFormat="1" ht="12.95" customHeight="1" x14ac:dyDescent="0.2">
      <c r="A57" s="152" t="s">
        <v>261</v>
      </c>
      <c r="B57" s="29">
        <v>60</v>
      </c>
      <c r="C57" s="29">
        <v>-10</v>
      </c>
      <c r="D57" s="29">
        <v>10</v>
      </c>
      <c r="E57" s="29">
        <v>20</v>
      </c>
      <c r="F57" s="29">
        <v>50</v>
      </c>
      <c r="G57" s="114"/>
      <c r="H57" s="50">
        <v>18</v>
      </c>
      <c r="I57" s="50" t="s">
        <v>78</v>
      </c>
      <c r="J57" s="50">
        <v>8</v>
      </c>
      <c r="K57" s="50">
        <v>22</v>
      </c>
      <c r="L57" s="50">
        <v>38</v>
      </c>
    </row>
    <row r="58" spans="1:12" s="103" customFormat="1" ht="12.95" customHeight="1" x14ac:dyDescent="0.2">
      <c r="A58" s="152" t="s">
        <v>264</v>
      </c>
      <c r="B58" s="29">
        <v>20</v>
      </c>
      <c r="C58" s="29">
        <v>-10</v>
      </c>
      <c r="D58" s="29">
        <v>0</v>
      </c>
      <c r="E58" s="29">
        <v>10</v>
      </c>
      <c r="F58" s="29">
        <v>20</v>
      </c>
      <c r="G58" s="114"/>
      <c r="H58" s="50">
        <v>5</v>
      </c>
      <c r="I58" s="50" t="s">
        <v>78</v>
      </c>
      <c r="J58" s="50">
        <v>6</v>
      </c>
      <c r="K58" s="50">
        <v>5</v>
      </c>
      <c r="L58" s="50">
        <v>17</v>
      </c>
    </row>
    <row r="59" spans="1:12" ht="12.95" customHeight="1" x14ac:dyDescent="0.2">
      <c r="D59" s="2"/>
      <c r="F59" s="2"/>
    </row>
    <row r="60" spans="1:12" s="101" customFormat="1" ht="12.95" customHeight="1" x14ac:dyDescent="0.2">
      <c r="A60" s="227" t="s">
        <v>209</v>
      </c>
      <c r="B60" s="227"/>
      <c r="D60" s="31"/>
      <c r="F60" s="31"/>
      <c r="G60" s="31"/>
      <c r="H60" s="35"/>
      <c r="I60" s="35"/>
      <c r="J60" s="35"/>
      <c r="K60" s="35"/>
      <c r="L60" s="35"/>
    </row>
    <row r="61" spans="1:12" s="101" customFormat="1" ht="12.95" customHeight="1" x14ac:dyDescent="0.2">
      <c r="A61" s="164"/>
      <c r="B61" s="203" t="s">
        <v>146</v>
      </c>
      <c r="C61" s="203"/>
      <c r="D61" s="203"/>
      <c r="E61" s="203"/>
      <c r="F61" s="203"/>
      <c r="G61" s="100"/>
      <c r="H61" s="238" t="s">
        <v>145</v>
      </c>
      <c r="I61" s="238"/>
      <c r="J61" s="238"/>
      <c r="K61" s="238"/>
      <c r="L61" s="238"/>
    </row>
    <row r="62" spans="1:12" s="101" customFormat="1" ht="12.95" customHeight="1" x14ac:dyDescent="0.2">
      <c r="A62" s="149"/>
      <c r="B62" s="100" t="s">
        <v>4</v>
      </c>
      <c r="C62" s="100" t="s">
        <v>0</v>
      </c>
      <c r="D62" s="100" t="s">
        <v>1</v>
      </c>
      <c r="E62" s="100" t="s">
        <v>2</v>
      </c>
      <c r="F62" s="100" t="s">
        <v>3</v>
      </c>
      <c r="G62" s="100"/>
      <c r="H62" s="33" t="s">
        <v>4</v>
      </c>
      <c r="I62" s="33" t="s">
        <v>0</v>
      </c>
      <c r="J62" s="33" t="s">
        <v>1</v>
      </c>
      <c r="K62" s="33" t="s">
        <v>2</v>
      </c>
      <c r="L62" s="33" t="s">
        <v>3</v>
      </c>
    </row>
    <row r="63" spans="1:12" s="101" customFormat="1" ht="12.95" customHeight="1" x14ac:dyDescent="0.2">
      <c r="A63" s="152" t="s">
        <v>92</v>
      </c>
      <c r="B63" s="30">
        <v>210</v>
      </c>
      <c r="C63" s="30">
        <v>30</v>
      </c>
      <c r="D63" s="30">
        <v>20</v>
      </c>
      <c r="E63" s="30">
        <v>40</v>
      </c>
      <c r="F63" s="30">
        <v>120</v>
      </c>
      <c r="G63" s="29"/>
      <c r="H63" s="28">
        <v>16</v>
      </c>
      <c r="I63" s="28">
        <v>11</v>
      </c>
      <c r="J63" s="28">
        <v>11</v>
      </c>
      <c r="K63" s="28">
        <v>10</v>
      </c>
      <c r="L63" s="28">
        <v>28</v>
      </c>
    </row>
    <row r="64" spans="1:12" s="101" customFormat="1" ht="12.95" customHeight="1" x14ac:dyDescent="0.2">
      <c r="A64" s="152" t="s">
        <v>79</v>
      </c>
      <c r="B64" s="30">
        <v>190</v>
      </c>
      <c r="C64" s="30">
        <v>50</v>
      </c>
      <c r="D64" s="30">
        <v>30</v>
      </c>
      <c r="E64" s="30">
        <v>80</v>
      </c>
      <c r="F64" s="30">
        <v>30</v>
      </c>
      <c r="G64" s="29"/>
      <c r="H64" s="28">
        <v>14</v>
      </c>
      <c r="I64" s="28">
        <v>19</v>
      </c>
      <c r="J64" s="28">
        <v>15</v>
      </c>
      <c r="K64" s="28">
        <v>19</v>
      </c>
      <c r="L64" s="28">
        <v>7</v>
      </c>
    </row>
    <row r="65" spans="1:12" s="101" customFormat="1" ht="12.95" customHeight="1" x14ac:dyDescent="0.2">
      <c r="A65" s="152" t="s">
        <v>27</v>
      </c>
      <c r="B65" s="30">
        <v>80</v>
      </c>
      <c r="C65" s="30">
        <v>20</v>
      </c>
      <c r="D65" s="30">
        <v>10</v>
      </c>
      <c r="E65" s="30">
        <v>10</v>
      </c>
      <c r="F65" s="30">
        <v>40</v>
      </c>
      <c r="G65" s="29"/>
      <c r="H65" s="28">
        <v>6</v>
      </c>
      <c r="I65" s="28">
        <v>6</v>
      </c>
      <c r="J65" s="28">
        <v>5</v>
      </c>
      <c r="K65" s="28">
        <v>2</v>
      </c>
      <c r="L65" s="28">
        <v>8</v>
      </c>
    </row>
    <row r="66" spans="1:12" s="101" customFormat="1" ht="12.95" customHeight="1" x14ac:dyDescent="0.2">
      <c r="A66" s="152" t="s">
        <v>28</v>
      </c>
      <c r="B66" s="30">
        <v>160</v>
      </c>
      <c r="C66" s="30">
        <v>0</v>
      </c>
      <c r="D66" s="30">
        <v>20</v>
      </c>
      <c r="E66" s="30">
        <v>30</v>
      </c>
      <c r="F66" s="30">
        <v>120</v>
      </c>
      <c r="G66" s="29"/>
      <c r="H66" s="28">
        <v>11</v>
      </c>
      <c r="I66" s="28" t="s">
        <v>78</v>
      </c>
      <c r="J66" s="28">
        <v>7</v>
      </c>
      <c r="K66" s="28">
        <v>6</v>
      </c>
      <c r="L66" s="28">
        <v>24</v>
      </c>
    </row>
    <row r="67" spans="1:12" s="101" customFormat="1" ht="12.95" customHeight="1" x14ac:dyDescent="0.2">
      <c r="A67" s="152" t="s">
        <v>128</v>
      </c>
      <c r="B67" s="30">
        <v>150</v>
      </c>
      <c r="C67" s="30">
        <v>10</v>
      </c>
      <c r="D67" s="30">
        <v>-10</v>
      </c>
      <c r="E67" s="30">
        <v>70</v>
      </c>
      <c r="F67" s="30">
        <v>90</v>
      </c>
      <c r="G67" s="29"/>
      <c r="H67" s="28">
        <v>11</v>
      </c>
      <c r="I67" s="28">
        <v>3</v>
      </c>
      <c r="J67" s="28" t="s">
        <v>78</v>
      </c>
      <c r="K67" s="28">
        <v>18</v>
      </c>
      <c r="L67" s="28">
        <v>19</v>
      </c>
    </row>
    <row r="68" spans="1:12" s="101" customFormat="1" ht="12.95" customHeight="1" x14ac:dyDescent="0.2">
      <c r="A68" s="152" t="s">
        <v>162</v>
      </c>
      <c r="B68" s="30">
        <v>310</v>
      </c>
      <c r="C68" s="30">
        <v>10</v>
      </c>
      <c r="D68" s="30">
        <v>40</v>
      </c>
      <c r="E68" s="30">
        <v>130</v>
      </c>
      <c r="F68" s="30">
        <v>140</v>
      </c>
      <c r="G68" s="29"/>
      <c r="H68" s="28">
        <v>23</v>
      </c>
      <c r="I68" s="28">
        <v>6</v>
      </c>
      <c r="J68" s="28">
        <v>17</v>
      </c>
      <c r="K68" s="28">
        <v>33</v>
      </c>
      <c r="L68" s="28">
        <v>28</v>
      </c>
    </row>
    <row r="69" spans="1:12" s="101" customFormat="1" ht="12.95" customHeight="1" x14ac:dyDescent="0.2">
      <c r="A69" s="152" t="s">
        <v>198</v>
      </c>
      <c r="B69" s="30">
        <v>190</v>
      </c>
      <c r="C69" s="30">
        <v>20</v>
      </c>
      <c r="D69" s="30">
        <v>70</v>
      </c>
      <c r="E69" s="30">
        <v>60</v>
      </c>
      <c r="F69" s="30">
        <v>40</v>
      </c>
      <c r="G69" s="29"/>
      <c r="H69" s="28">
        <v>14</v>
      </c>
      <c r="I69" s="28">
        <v>8</v>
      </c>
      <c r="J69" s="28">
        <v>30</v>
      </c>
      <c r="K69" s="28">
        <v>17</v>
      </c>
      <c r="L69" s="28">
        <v>7</v>
      </c>
    </row>
    <row r="70" spans="1:12" s="101" customFormat="1" ht="12.95" customHeight="1" x14ac:dyDescent="0.2">
      <c r="A70" s="152" t="s">
        <v>205</v>
      </c>
      <c r="B70" s="30">
        <v>180</v>
      </c>
      <c r="C70" s="30">
        <v>20</v>
      </c>
      <c r="D70" s="30">
        <v>30</v>
      </c>
      <c r="E70" s="30">
        <v>20</v>
      </c>
      <c r="F70" s="30">
        <v>100</v>
      </c>
      <c r="G70" s="29"/>
      <c r="H70" s="28">
        <v>13</v>
      </c>
      <c r="I70" s="28">
        <v>9</v>
      </c>
      <c r="J70" s="28">
        <v>16</v>
      </c>
      <c r="K70" s="28">
        <v>4</v>
      </c>
      <c r="L70" s="28">
        <v>20</v>
      </c>
    </row>
    <row r="71" spans="1:12" s="103" customFormat="1" ht="12.95" customHeight="1" x14ac:dyDescent="0.2">
      <c r="A71" s="152" t="s">
        <v>261</v>
      </c>
      <c r="B71" s="30">
        <v>340</v>
      </c>
      <c r="C71" s="30">
        <v>50</v>
      </c>
      <c r="D71" s="30">
        <v>0</v>
      </c>
      <c r="E71" s="30">
        <v>110</v>
      </c>
      <c r="F71" s="30">
        <v>180</v>
      </c>
      <c r="G71" s="29"/>
      <c r="H71" s="28">
        <v>25</v>
      </c>
      <c r="I71" s="28">
        <v>18</v>
      </c>
      <c r="J71" s="28">
        <v>1</v>
      </c>
      <c r="K71" s="28">
        <v>31</v>
      </c>
      <c r="L71" s="28">
        <v>35</v>
      </c>
    </row>
    <row r="72" spans="1:12" s="103" customFormat="1" ht="12.95" customHeight="1" x14ac:dyDescent="0.2">
      <c r="A72" s="152" t="s">
        <v>264</v>
      </c>
      <c r="B72" s="30">
        <v>50</v>
      </c>
      <c r="C72" s="30">
        <v>10</v>
      </c>
      <c r="D72" s="30">
        <v>-10</v>
      </c>
      <c r="E72" s="30">
        <v>10</v>
      </c>
      <c r="F72" s="30">
        <v>40</v>
      </c>
      <c r="G72" s="29"/>
      <c r="H72" s="28">
        <v>4</v>
      </c>
      <c r="I72" s="28">
        <v>3</v>
      </c>
      <c r="J72" s="28" t="s">
        <v>78</v>
      </c>
      <c r="K72" s="28">
        <v>4</v>
      </c>
      <c r="L72" s="28">
        <v>7</v>
      </c>
    </row>
    <row r="73" spans="1:12" s="101" customFormat="1" ht="12.95" customHeight="1" x14ac:dyDescent="0.2">
      <c r="A73" s="149"/>
      <c r="G73" s="31"/>
      <c r="H73" s="35"/>
      <c r="I73" s="35"/>
      <c r="J73" s="35"/>
      <c r="K73" s="35"/>
      <c r="L73" s="35"/>
    </row>
    <row r="74" spans="1:12" ht="12.95" customHeight="1" x14ac:dyDescent="0.2">
      <c r="A74" s="227" t="s">
        <v>119</v>
      </c>
      <c r="B74" s="227"/>
    </row>
    <row r="75" spans="1:12" ht="12.95" customHeight="1" x14ac:dyDescent="0.2">
      <c r="A75" s="164"/>
      <c r="B75" s="203" t="s">
        <v>146</v>
      </c>
      <c r="C75" s="203"/>
      <c r="D75" s="203"/>
      <c r="E75" s="203"/>
      <c r="F75" s="203"/>
      <c r="G75" s="58"/>
      <c r="H75" s="238" t="s">
        <v>145</v>
      </c>
      <c r="I75" s="238"/>
      <c r="J75" s="238"/>
      <c r="K75" s="238"/>
      <c r="L75" s="238"/>
    </row>
    <row r="76" spans="1:12" ht="12.95" customHeight="1" x14ac:dyDescent="0.2">
      <c r="A76" s="150"/>
      <c r="B76" s="34" t="s">
        <v>4</v>
      </c>
      <c r="C76" s="34" t="s">
        <v>0</v>
      </c>
      <c r="D76" s="34" t="s">
        <v>1</v>
      </c>
      <c r="E76" s="34" t="s">
        <v>2</v>
      </c>
      <c r="F76" s="34" t="s">
        <v>3</v>
      </c>
      <c r="G76" s="34"/>
      <c r="H76" s="33" t="s">
        <v>4</v>
      </c>
      <c r="I76" s="33" t="s">
        <v>0</v>
      </c>
      <c r="J76" s="33" t="s">
        <v>1</v>
      </c>
      <c r="K76" s="33" t="s">
        <v>2</v>
      </c>
      <c r="L76" s="33" t="s">
        <v>3</v>
      </c>
    </row>
    <row r="77" spans="1:12" ht="12.95" customHeight="1" x14ac:dyDescent="0.2">
      <c r="A77" s="152" t="s">
        <v>92</v>
      </c>
      <c r="B77" s="30">
        <v>10</v>
      </c>
      <c r="C77" s="30">
        <v>0</v>
      </c>
      <c r="D77" s="30">
        <v>10</v>
      </c>
      <c r="E77" s="30">
        <v>-10</v>
      </c>
      <c r="F77" s="30">
        <v>10</v>
      </c>
      <c r="G77" s="29"/>
      <c r="H77" s="28">
        <v>9</v>
      </c>
      <c r="I77" s="28">
        <v>10</v>
      </c>
      <c r="J77" s="28">
        <v>57</v>
      </c>
      <c r="K77" s="28" t="s">
        <v>78</v>
      </c>
      <c r="L77" s="28">
        <v>21</v>
      </c>
    </row>
    <row r="78" spans="1:12" ht="12.95" customHeight="1" x14ac:dyDescent="0.2">
      <c r="A78" s="152" t="s">
        <v>79</v>
      </c>
      <c r="B78" s="29">
        <v>10</v>
      </c>
      <c r="C78" s="29">
        <v>0</v>
      </c>
      <c r="D78" s="29">
        <v>0</v>
      </c>
      <c r="E78" s="29">
        <v>0</v>
      </c>
      <c r="F78" s="29">
        <v>10</v>
      </c>
      <c r="G78" s="51"/>
      <c r="H78" s="50">
        <v>5</v>
      </c>
      <c r="I78" s="50" t="s">
        <v>78</v>
      </c>
      <c r="J78" s="50">
        <v>3</v>
      </c>
      <c r="K78" s="50" t="s">
        <v>78</v>
      </c>
      <c r="L78" s="50">
        <v>24</v>
      </c>
    </row>
    <row r="79" spans="1:12" ht="12.95" customHeight="1" x14ac:dyDescent="0.2">
      <c r="A79" s="152" t="s">
        <v>27</v>
      </c>
      <c r="B79" s="29">
        <v>0</v>
      </c>
      <c r="C79" s="29">
        <v>0</v>
      </c>
      <c r="D79" s="29">
        <v>0</v>
      </c>
      <c r="E79" s="29">
        <v>0</v>
      </c>
      <c r="F79" s="29">
        <v>0</v>
      </c>
      <c r="G79" s="51"/>
      <c r="H79" s="50">
        <v>1</v>
      </c>
      <c r="I79" s="50" t="s">
        <v>78</v>
      </c>
      <c r="J79" s="50" t="s">
        <v>78</v>
      </c>
      <c r="K79" s="50">
        <v>2</v>
      </c>
      <c r="L79" s="50">
        <v>5</v>
      </c>
    </row>
    <row r="80" spans="1:12" ht="12.95" customHeight="1" x14ac:dyDescent="0.2">
      <c r="A80" s="152" t="s">
        <v>28</v>
      </c>
      <c r="B80" s="29">
        <v>20</v>
      </c>
      <c r="C80" s="29">
        <v>0</v>
      </c>
      <c r="D80" s="29">
        <v>0</v>
      </c>
      <c r="E80" s="29">
        <v>20</v>
      </c>
      <c r="F80" s="29">
        <v>0</v>
      </c>
      <c r="G80" s="51"/>
      <c r="H80" s="50">
        <v>8</v>
      </c>
      <c r="I80" s="50">
        <v>2</v>
      </c>
      <c r="J80" s="50" t="s">
        <v>78</v>
      </c>
      <c r="K80" s="50">
        <v>31</v>
      </c>
      <c r="L80" s="50" t="s">
        <v>78</v>
      </c>
    </row>
    <row r="81" spans="1:12" ht="12.95" customHeight="1" x14ac:dyDescent="0.2">
      <c r="A81" s="152" t="s">
        <v>128</v>
      </c>
      <c r="B81" s="29">
        <v>-10</v>
      </c>
      <c r="C81" s="29">
        <v>-10</v>
      </c>
      <c r="D81" s="29">
        <v>-10</v>
      </c>
      <c r="E81" s="29">
        <v>0</v>
      </c>
      <c r="F81" s="29">
        <v>0</v>
      </c>
      <c r="G81" s="51"/>
      <c r="H81" s="50" t="s">
        <v>78</v>
      </c>
      <c r="I81" s="50" t="s">
        <v>78</v>
      </c>
      <c r="J81" s="50" t="s">
        <v>78</v>
      </c>
      <c r="K81" s="50" t="s">
        <v>78</v>
      </c>
      <c r="L81" s="50">
        <v>5</v>
      </c>
    </row>
    <row r="82" spans="1:12" ht="12.95" customHeight="1" x14ac:dyDescent="0.2">
      <c r="A82" s="152" t="s">
        <v>162</v>
      </c>
      <c r="B82" s="29">
        <v>40</v>
      </c>
      <c r="C82" s="29">
        <v>0</v>
      </c>
      <c r="D82" s="29">
        <v>0</v>
      </c>
      <c r="E82" s="29">
        <v>20</v>
      </c>
      <c r="F82" s="29">
        <v>30</v>
      </c>
      <c r="G82" s="51"/>
      <c r="H82" s="50">
        <v>26</v>
      </c>
      <c r="I82" s="50">
        <v>2</v>
      </c>
      <c r="J82" s="50" t="s">
        <v>78</v>
      </c>
      <c r="K82" s="50">
        <v>38</v>
      </c>
      <c r="L82" s="50">
        <v>66</v>
      </c>
    </row>
    <row r="83" spans="1:12" ht="12.95" customHeight="1" x14ac:dyDescent="0.2">
      <c r="A83" s="152" t="s">
        <v>198</v>
      </c>
      <c r="B83" s="29">
        <v>20</v>
      </c>
      <c r="C83" s="29">
        <v>10</v>
      </c>
      <c r="D83" s="29">
        <v>0</v>
      </c>
      <c r="E83" s="29">
        <v>10</v>
      </c>
      <c r="F83" s="29">
        <v>0</v>
      </c>
      <c r="G83" s="51"/>
      <c r="H83" s="50">
        <v>13</v>
      </c>
      <c r="I83" s="50">
        <v>34</v>
      </c>
      <c r="J83" s="50">
        <v>0</v>
      </c>
      <c r="K83" s="50">
        <v>12</v>
      </c>
      <c r="L83" s="50">
        <v>8</v>
      </c>
    </row>
    <row r="84" spans="1:12" s="101" customFormat="1" ht="12.95" customHeight="1" x14ac:dyDescent="0.2">
      <c r="A84" s="152" t="s">
        <v>205</v>
      </c>
      <c r="B84" s="29">
        <v>20</v>
      </c>
      <c r="C84" s="29">
        <v>0</v>
      </c>
      <c r="D84" s="29">
        <v>10</v>
      </c>
      <c r="E84" s="29">
        <v>-10</v>
      </c>
      <c r="F84" s="29">
        <v>20</v>
      </c>
      <c r="G84" s="51"/>
      <c r="H84" s="50">
        <v>12</v>
      </c>
      <c r="I84" s="50">
        <v>4</v>
      </c>
      <c r="J84" s="50">
        <v>23</v>
      </c>
      <c r="K84" s="50" t="s">
        <v>78</v>
      </c>
      <c r="L84" s="50">
        <v>35</v>
      </c>
    </row>
    <row r="85" spans="1:12" s="103" customFormat="1" ht="12.95" customHeight="1" x14ac:dyDescent="0.2">
      <c r="A85" s="152" t="s">
        <v>261</v>
      </c>
      <c r="B85" s="29">
        <v>40</v>
      </c>
      <c r="C85" s="29">
        <v>0</v>
      </c>
      <c r="D85" s="29">
        <v>10</v>
      </c>
      <c r="E85" s="29">
        <v>10</v>
      </c>
      <c r="F85" s="29">
        <v>20</v>
      </c>
      <c r="G85" s="114"/>
      <c r="H85" s="50">
        <v>22</v>
      </c>
      <c r="I85" s="50" t="s">
        <v>78</v>
      </c>
      <c r="J85" s="50">
        <v>51</v>
      </c>
      <c r="K85" s="50">
        <v>10</v>
      </c>
      <c r="L85" s="50">
        <v>45</v>
      </c>
    </row>
    <row r="86" spans="1:12" s="103" customFormat="1" ht="12.95" customHeight="1" x14ac:dyDescent="0.2">
      <c r="A86" s="152" t="s">
        <v>264</v>
      </c>
      <c r="B86" s="29">
        <v>40</v>
      </c>
      <c r="C86" s="29">
        <v>10</v>
      </c>
      <c r="D86" s="29">
        <v>-10</v>
      </c>
      <c r="E86" s="29">
        <v>30</v>
      </c>
      <c r="F86" s="29">
        <v>10</v>
      </c>
      <c r="G86" s="114"/>
      <c r="H86" s="50">
        <v>26</v>
      </c>
      <c r="I86" s="50">
        <v>39</v>
      </c>
      <c r="J86" s="50" t="s">
        <v>78</v>
      </c>
      <c r="K86" s="50">
        <v>57</v>
      </c>
      <c r="L86" s="50">
        <v>23</v>
      </c>
    </row>
    <row r="87" spans="1:12" ht="12.95" customHeight="1" x14ac:dyDescent="0.2"/>
    <row r="88" spans="1:12" ht="12.95" customHeight="1" x14ac:dyDescent="0.2">
      <c r="A88" s="227" t="s">
        <v>222</v>
      </c>
      <c r="B88" s="227"/>
    </row>
    <row r="89" spans="1:12" ht="12.95" customHeight="1" x14ac:dyDescent="0.2">
      <c r="A89" s="164"/>
      <c r="B89" s="203" t="s">
        <v>146</v>
      </c>
      <c r="C89" s="203"/>
      <c r="D89" s="203"/>
      <c r="E89" s="203"/>
      <c r="F89" s="203"/>
      <c r="G89" s="58"/>
      <c r="H89" s="238" t="s">
        <v>145</v>
      </c>
      <c r="I89" s="238"/>
      <c r="J89" s="238"/>
      <c r="K89" s="238"/>
      <c r="L89" s="238"/>
    </row>
    <row r="90" spans="1:12" ht="12.95" customHeight="1" x14ac:dyDescent="0.2">
      <c r="A90" s="150"/>
      <c r="B90" s="34" t="s">
        <v>4</v>
      </c>
      <c r="C90" s="34" t="s">
        <v>0</v>
      </c>
      <c r="D90" s="34" t="s">
        <v>1</v>
      </c>
      <c r="E90" s="34" t="s">
        <v>2</v>
      </c>
      <c r="F90" s="34" t="s">
        <v>3</v>
      </c>
      <c r="G90" s="34"/>
      <c r="H90" s="33" t="s">
        <v>4</v>
      </c>
      <c r="I90" s="33" t="s">
        <v>0</v>
      </c>
      <c r="J90" s="33" t="s">
        <v>1</v>
      </c>
      <c r="K90" s="33" t="s">
        <v>2</v>
      </c>
      <c r="L90" s="33" t="s">
        <v>3</v>
      </c>
    </row>
    <row r="91" spans="1:12" ht="12.95" customHeight="1" x14ac:dyDescent="0.2">
      <c r="A91" s="152" t="s">
        <v>92</v>
      </c>
      <c r="B91" s="30">
        <v>100</v>
      </c>
      <c r="C91" s="30">
        <v>10</v>
      </c>
      <c r="D91" s="30">
        <v>10</v>
      </c>
      <c r="E91" s="30">
        <v>30</v>
      </c>
      <c r="F91" s="30">
        <v>50</v>
      </c>
      <c r="G91" s="29"/>
      <c r="H91" s="28">
        <v>18</v>
      </c>
      <c r="I91" s="28">
        <v>12</v>
      </c>
      <c r="J91" s="28">
        <v>12</v>
      </c>
      <c r="K91" s="28">
        <v>17</v>
      </c>
      <c r="L91" s="28">
        <v>27</v>
      </c>
    </row>
    <row r="92" spans="1:12" ht="12.95" customHeight="1" x14ac:dyDescent="0.2">
      <c r="A92" s="152" t="s">
        <v>79</v>
      </c>
      <c r="B92" s="29">
        <v>50</v>
      </c>
      <c r="C92" s="29">
        <v>20</v>
      </c>
      <c r="D92" s="29">
        <v>10</v>
      </c>
      <c r="E92" s="29">
        <v>10</v>
      </c>
      <c r="F92" s="29">
        <v>20</v>
      </c>
      <c r="G92" s="51"/>
      <c r="H92" s="50">
        <v>8</v>
      </c>
      <c r="I92" s="50">
        <v>17</v>
      </c>
      <c r="J92" s="50">
        <v>7</v>
      </c>
      <c r="K92" s="50">
        <v>4</v>
      </c>
      <c r="L92" s="50">
        <v>9</v>
      </c>
    </row>
    <row r="93" spans="1:12" ht="12.95" customHeight="1" x14ac:dyDescent="0.2">
      <c r="A93" s="152" t="s">
        <v>27</v>
      </c>
      <c r="B93" s="29">
        <v>20</v>
      </c>
      <c r="C93" s="29">
        <v>-20</v>
      </c>
      <c r="D93" s="29">
        <v>-20</v>
      </c>
      <c r="E93" s="29">
        <v>10</v>
      </c>
      <c r="F93" s="29">
        <v>40</v>
      </c>
      <c r="G93" s="51"/>
      <c r="H93" s="50">
        <v>3</v>
      </c>
      <c r="I93" s="50" t="s">
        <v>78</v>
      </c>
      <c r="J93" s="50" t="s">
        <v>78</v>
      </c>
      <c r="K93" s="50">
        <v>6</v>
      </c>
      <c r="L93" s="50">
        <v>19</v>
      </c>
    </row>
    <row r="94" spans="1:12" ht="12.95" customHeight="1" x14ac:dyDescent="0.2">
      <c r="A94" s="152" t="s">
        <v>28</v>
      </c>
      <c r="B94" s="29">
        <v>40</v>
      </c>
      <c r="C94" s="29">
        <v>0</v>
      </c>
      <c r="D94" s="29">
        <v>-10</v>
      </c>
      <c r="E94" s="29">
        <v>20</v>
      </c>
      <c r="F94" s="29">
        <v>40</v>
      </c>
      <c r="G94" s="51"/>
      <c r="H94" s="50">
        <v>7</v>
      </c>
      <c r="I94" s="50" t="s">
        <v>78</v>
      </c>
      <c r="J94" s="50" t="s">
        <v>78</v>
      </c>
      <c r="K94" s="50">
        <v>10</v>
      </c>
      <c r="L94" s="50">
        <v>18</v>
      </c>
    </row>
    <row r="95" spans="1:12" ht="12.95" customHeight="1" x14ac:dyDescent="0.2">
      <c r="A95" s="152" t="s">
        <v>128</v>
      </c>
      <c r="B95" s="29">
        <v>110</v>
      </c>
      <c r="C95" s="29">
        <v>20</v>
      </c>
      <c r="D95" s="29">
        <v>30</v>
      </c>
      <c r="E95" s="29">
        <v>20</v>
      </c>
      <c r="F95" s="29">
        <v>40</v>
      </c>
      <c r="G95" s="51"/>
      <c r="H95" s="50">
        <v>19</v>
      </c>
      <c r="I95" s="50">
        <v>24</v>
      </c>
      <c r="J95" s="50">
        <v>28</v>
      </c>
      <c r="K95" s="50">
        <v>10</v>
      </c>
      <c r="L95" s="50">
        <v>21</v>
      </c>
    </row>
    <row r="96" spans="1:12" ht="12.95" customHeight="1" x14ac:dyDescent="0.2">
      <c r="A96" s="152" t="s">
        <v>162</v>
      </c>
      <c r="B96" s="29">
        <v>160</v>
      </c>
      <c r="C96" s="29">
        <v>10</v>
      </c>
      <c r="D96" s="29">
        <v>30</v>
      </c>
      <c r="E96" s="29">
        <v>50</v>
      </c>
      <c r="F96" s="29">
        <v>60</v>
      </c>
      <c r="G96" s="51"/>
      <c r="H96" s="50">
        <v>26</v>
      </c>
      <c r="I96" s="50">
        <v>18</v>
      </c>
      <c r="J96" s="50">
        <v>23</v>
      </c>
      <c r="K96" s="50">
        <v>28</v>
      </c>
      <c r="L96" s="50">
        <v>29</v>
      </c>
    </row>
    <row r="97" spans="1:12" ht="12.95" customHeight="1" x14ac:dyDescent="0.2">
      <c r="A97" s="152" t="s">
        <v>198</v>
      </c>
      <c r="B97" s="29">
        <v>130</v>
      </c>
      <c r="C97" s="29">
        <v>20</v>
      </c>
      <c r="D97" s="29">
        <v>30</v>
      </c>
      <c r="E97" s="29">
        <v>20</v>
      </c>
      <c r="F97" s="29">
        <v>50</v>
      </c>
      <c r="G97" s="51"/>
      <c r="H97" s="50">
        <v>23</v>
      </c>
      <c r="I97" s="50">
        <v>30</v>
      </c>
      <c r="J97" s="50">
        <v>28</v>
      </c>
      <c r="K97" s="50">
        <v>13</v>
      </c>
      <c r="L97" s="50">
        <v>27</v>
      </c>
    </row>
    <row r="98" spans="1:12" s="101" customFormat="1" ht="12.95" customHeight="1" x14ac:dyDescent="0.2">
      <c r="A98" s="152" t="s">
        <v>205</v>
      </c>
      <c r="B98" s="29">
        <v>130</v>
      </c>
      <c r="C98" s="29">
        <v>-10</v>
      </c>
      <c r="D98" s="29">
        <v>30</v>
      </c>
      <c r="E98" s="29">
        <v>60</v>
      </c>
      <c r="F98" s="29">
        <v>50</v>
      </c>
      <c r="G98" s="51"/>
      <c r="H98" s="50">
        <v>22</v>
      </c>
      <c r="I98" s="50" t="s">
        <v>78</v>
      </c>
      <c r="J98" s="50">
        <v>29</v>
      </c>
      <c r="K98" s="50">
        <v>34</v>
      </c>
      <c r="L98" s="50">
        <v>21</v>
      </c>
    </row>
    <row r="99" spans="1:12" s="103" customFormat="1" ht="12.95" customHeight="1" x14ac:dyDescent="0.2">
      <c r="A99" s="152" t="s">
        <v>261</v>
      </c>
      <c r="B99" s="29">
        <v>190</v>
      </c>
      <c r="C99" s="29">
        <v>10</v>
      </c>
      <c r="D99" s="29">
        <v>40</v>
      </c>
      <c r="E99" s="29">
        <v>30</v>
      </c>
      <c r="F99" s="29">
        <v>110</v>
      </c>
      <c r="G99" s="114"/>
      <c r="H99" s="50">
        <v>31</v>
      </c>
      <c r="I99" s="50">
        <v>9</v>
      </c>
      <c r="J99" s="50">
        <v>41</v>
      </c>
      <c r="K99" s="50">
        <v>17</v>
      </c>
      <c r="L99" s="50">
        <v>46</v>
      </c>
    </row>
    <row r="100" spans="1:12" s="103" customFormat="1" ht="12.95" customHeight="1" x14ac:dyDescent="0.2">
      <c r="A100" s="152" t="s">
        <v>264</v>
      </c>
      <c r="B100" s="29">
        <v>60</v>
      </c>
      <c r="C100" s="29">
        <v>0</v>
      </c>
      <c r="D100" s="29">
        <v>10</v>
      </c>
      <c r="E100" s="29">
        <v>10</v>
      </c>
      <c r="F100" s="29">
        <v>30</v>
      </c>
      <c r="G100" s="114"/>
      <c r="H100" s="50">
        <v>9</v>
      </c>
      <c r="I100" s="50">
        <v>5</v>
      </c>
      <c r="J100" s="50">
        <v>14</v>
      </c>
      <c r="K100" s="50">
        <v>6</v>
      </c>
      <c r="L100" s="50">
        <v>12</v>
      </c>
    </row>
    <row r="101" spans="1:12" ht="12.95" customHeight="1" x14ac:dyDescent="0.2"/>
    <row r="102" spans="1:12" ht="12.95" customHeight="1" x14ac:dyDescent="0.2">
      <c r="A102" s="227" t="s">
        <v>118</v>
      </c>
      <c r="B102" s="227"/>
      <c r="C102" s="227"/>
    </row>
    <row r="103" spans="1:12" ht="12.95" customHeight="1" x14ac:dyDescent="0.2">
      <c r="A103" s="164"/>
      <c r="B103" s="203" t="s">
        <v>146</v>
      </c>
      <c r="C103" s="203"/>
      <c r="D103" s="203"/>
      <c r="E103" s="203"/>
      <c r="F103" s="203"/>
      <c r="G103" s="58"/>
      <c r="H103" s="238" t="s">
        <v>145</v>
      </c>
      <c r="I103" s="238"/>
      <c r="J103" s="238"/>
      <c r="K103" s="238"/>
      <c r="L103" s="238"/>
    </row>
    <row r="104" spans="1:12" ht="12.95" customHeight="1" x14ac:dyDescent="0.2">
      <c r="A104" s="150"/>
      <c r="B104" s="34" t="s">
        <v>4</v>
      </c>
      <c r="C104" s="34" t="s">
        <v>0</v>
      </c>
      <c r="D104" s="34" t="s">
        <v>1</v>
      </c>
      <c r="E104" s="34" t="s">
        <v>2</v>
      </c>
      <c r="F104" s="34" t="s">
        <v>3</v>
      </c>
      <c r="G104" s="34"/>
      <c r="H104" s="33" t="s">
        <v>4</v>
      </c>
      <c r="I104" s="33" t="s">
        <v>0</v>
      </c>
      <c r="J104" s="33" t="s">
        <v>1</v>
      </c>
      <c r="K104" s="33" t="s">
        <v>2</v>
      </c>
      <c r="L104" s="33" t="s">
        <v>3</v>
      </c>
    </row>
    <row r="105" spans="1:12" ht="12.95" customHeight="1" x14ac:dyDescent="0.2">
      <c r="A105" s="152" t="s">
        <v>92</v>
      </c>
      <c r="B105" s="30">
        <v>110</v>
      </c>
      <c r="C105" s="30">
        <v>20</v>
      </c>
      <c r="D105" s="30">
        <v>20</v>
      </c>
      <c r="E105" s="30">
        <v>30</v>
      </c>
      <c r="F105" s="30">
        <v>40</v>
      </c>
      <c r="G105" s="29"/>
      <c r="H105" s="28">
        <v>20</v>
      </c>
      <c r="I105" s="28">
        <v>16</v>
      </c>
      <c r="J105" s="28">
        <v>17</v>
      </c>
      <c r="K105" s="28">
        <v>18</v>
      </c>
      <c r="L105" s="28">
        <v>28</v>
      </c>
    </row>
    <row r="106" spans="1:12" ht="12.95" customHeight="1" x14ac:dyDescent="0.2">
      <c r="A106" s="152" t="s">
        <v>79</v>
      </c>
      <c r="B106" s="29">
        <v>50</v>
      </c>
      <c r="C106" s="29">
        <v>0</v>
      </c>
      <c r="D106" s="29">
        <v>10</v>
      </c>
      <c r="E106" s="29">
        <v>20</v>
      </c>
      <c r="F106" s="29">
        <v>30</v>
      </c>
      <c r="G106" s="51"/>
      <c r="H106" s="50">
        <v>8</v>
      </c>
      <c r="I106" s="50" t="s">
        <v>78</v>
      </c>
      <c r="J106" s="50">
        <v>5</v>
      </c>
      <c r="K106" s="50">
        <v>11</v>
      </c>
      <c r="L106" s="50">
        <v>17</v>
      </c>
    </row>
    <row r="107" spans="1:12" ht="12.95" customHeight="1" x14ac:dyDescent="0.2">
      <c r="A107" s="152" t="s">
        <v>27</v>
      </c>
      <c r="B107" s="29">
        <v>70</v>
      </c>
      <c r="C107" s="29">
        <v>-10</v>
      </c>
      <c r="D107" s="29">
        <v>10</v>
      </c>
      <c r="E107" s="29">
        <v>40</v>
      </c>
      <c r="F107" s="29">
        <v>20</v>
      </c>
      <c r="G107" s="51"/>
      <c r="H107" s="50">
        <v>12</v>
      </c>
      <c r="I107" s="50" t="s">
        <v>78</v>
      </c>
      <c r="J107" s="50">
        <v>12</v>
      </c>
      <c r="K107" s="50">
        <v>23</v>
      </c>
      <c r="L107" s="50">
        <v>15</v>
      </c>
    </row>
    <row r="108" spans="1:12" ht="12.95" customHeight="1" x14ac:dyDescent="0.2">
      <c r="A108" s="152" t="s">
        <v>28</v>
      </c>
      <c r="B108" s="29">
        <v>80</v>
      </c>
      <c r="C108" s="29">
        <v>10</v>
      </c>
      <c r="D108" s="29">
        <v>0</v>
      </c>
      <c r="E108" s="29">
        <v>30</v>
      </c>
      <c r="F108" s="29">
        <v>50</v>
      </c>
      <c r="G108" s="51"/>
      <c r="H108" s="50">
        <v>16</v>
      </c>
      <c r="I108" s="50">
        <v>11</v>
      </c>
      <c r="J108" s="50" t="s">
        <v>78</v>
      </c>
      <c r="K108" s="50">
        <v>18</v>
      </c>
      <c r="L108" s="50">
        <v>29</v>
      </c>
    </row>
    <row r="109" spans="1:12" ht="12.95" customHeight="1" x14ac:dyDescent="0.2">
      <c r="A109" s="152" t="s">
        <v>128</v>
      </c>
      <c r="B109" s="29">
        <v>40</v>
      </c>
      <c r="C109" s="29">
        <v>10</v>
      </c>
      <c r="D109" s="29">
        <v>20</v>
      </c>
      <c r="E109" s="29">
        <v>10</v>
      </c>
      <c r="F109" s="29">
        <v>0</v>
      </c>
      <c r="G109" s="51"/>
      <c r="H109" s="50">
        <v>8</v>
      </c>
      <c r="I109" s="50">
        <v>10</v>
      </c>
      <c r="J109" s="50">
        <v>20</v>
      </c>
      <c r="K109" s="50">
        <v>7</v>
      </c>
      <c r="L109" s="50">
        <v>2</v>
      </c>
    </row>
    <row r="110" spans="1:12" ht="12.95" customHeight="1" x14ac:dyDescent="0.2">
      <c r="A110" s="152" t="s">
        <v>162</v>
      </c>
      <c r="B110" s="29">
        <v>150</v>
      </c>
      <c r="C110" s="29">
        <v>20</v>
      </c>
      <c r="D110" s="29">
        <v>20</v>
      </c>
      <c r="E110" s="29">
        <v>70</v>
      </c>
      <c r="F110" s="29">
        <v>40</v>
      </c>
      <c r="G110" s="51"/>
      <c r="H110" s="50">
        <v>28</v>
      </c>
      <c r="I110" s="50">
        <v>17</v>
      </c>
      <c r="J110" s="50">
        <v>23</v>
      </c>
      <c r="K110" s="50">
        <v>44</v>
      </c>
      <c r="L110" s="50">
        <v>23</v>
      </c>
    </row>
    <row r="111" spans="1:12" ht="12.95" customHeight="1" x14ac:dyDescent="0.2">
      <c r="A111" s="152" t="s">
        <v>198</v>
      </c>
      <c r="B111" s="29">
        <v>90</v>
      </c>
      <c r="C111" s="29">
        <v>30</v>
      </c>
      <c r="D111" s="29">
        <v>10</v>
      </c>
      <c r="E111" s="29">
        <v>20</v>
      </c>
      <c r="F111" s="29">
        <v>30</v>
      </c>
      <c r="G111" s="51"/>
      <c r="H111" s="50">
        <v>17</v>
      </c>
      <c r="I111" s="50">
        <v>23</v>
      </c>
      <c r="J111" s="50">
        <v>11</v>
      </c>
      <c r="K111" s="50">
        <v>15</v>
      </c>
      <c r="L111" s="50">
        <v>19</v>
      </c>
    </row>
    <row r="112" spans="1:12" s="101" customFormat="1" ht="12.95" customHeight="1" x14ac:dyDescent="0.2">
      <c r="A112" s="152" t="s">
        <v>205</v>
      </c>
      <c r="B112" s="29">
        <v>150</v>
      </c>
      <c r="C112" s="29">
        <v>20</v>
      </c>
      <c r="D112" s="29">
        <v>10</v>
      </c>
      <c r="E112" s="29">
        <v>60</v>
      </c>
      <c r="F112" s="29">
        <v>70</v>
      </c>
      <c r="G112" s="51"/>
      <c r="H112" s="50">
        <v>29</v>
      </c>
      <c r="I112" s="50">
        <v>14</v>
      </c>
      <c r="J112" s="50">
        <v>15</v>
      </c>
      <c r="K112" s="50">
        <v>37</v>
      </c>
      <c r="L112" s="50">
        <v>39</v>
      </c>
    </row>
    <row r="113" spans="1:12" s="103" customFormat="1" ht="12.95" customHeight="1" x14ac:dyDescent="0.2">
      <c r="A113" s="152" t="s">
        <v>261</v>
      </c>
      <c r="B113" s="29">
        <v>180</v>
      </c>
      <c r="C113" s="29">
        <v>10</v>
      </c>
      <c r="D113" s="29">
        <v>30</v>
      </c>
      <c r="E113" s="29">
        <v>50</v>
      </c>
      <c r="F113" s="29">
        <v>90</v>
      </c>
      <c r="G113" s="114"/>
      <c r="H113" s="50">
        <v>34</v>
      </c>
      <c r="I113" s="50">
        <v>9</v>
      </c>
      <c r="J113" s="50">
        <v>29</v>
      </c>
      <c r="K113" s="50">
        <v>36</v>
      </c>
      <c r="L113" s="50">
        <v>55</v>
      </c>
    </row>
    <row r="114" spans="1:12" s="103" customFormat="1" ht="12.95" customHeight="1" x14ac:dyDescent="0.2">
      <c r="A114" s="152" t="s">
        <v>264</v>
      </c>
      <c r="B114" s="29">
        <v>80</v>
      </c>
      <c r="C114" s="29">
        <v>20</v>
      </c>
      <c r="D114" s="29">
        <v>10</v>
      </c>
      <c r="E114" s="29">
        <v>20</v>
      </c>
      <c r="F114" s="29">
        <v>40</v>
      </c>
      <c r="G114" s="114"/>
      <c r="H114" s="50">
        <v>15</v>
      </c>
      <c r="I114" s="50">
        <v>13</v>
      </c>
      <c r="J114" s="50">
        <v>9</v>
      </c>
      <c r="K114" s="50">
        <v>13</v>
      </c>
      <c r="L114" s="50">
        <v>24</v>
      </c>
    </row>
    <row r="115" spans="1:12" ht="12.95" customHeight="1" x14ac:dyDescent="0.2"/>
    <row r="116" spans="1:12" ht="12.95" customHeight="1" x14ac:dyDescent="0.2">
      <c r="A116" s="143" t="s">
        <v>117</v>
      </c>
    </row>
    <row r="117" spans="1:12" ht="12.95" customHeight="1" x14ac:dyDescent="0.2">
      <c r="A117" s="164"/>
      <c r="B117" s="203" t="s">
        <v>146</v>
      </c>
      <c r="C117" s="203"/>
      <c r="D117" s="203"/>
      <c r="E117" s="203"/>
      <c r="F117" s="203"/>
      <c r="G117" s="58"/>
      <c r="H117" s="238" t="s">
        <v>145</v>
      </c>
      <c r="I117" s="238"/>
      <c r="J117" s="238"/>
      <c r="K117" s="238"/>
      <c r="L117" s="238"/>
    </row>
    <row r="118" spans="1:12" ht="12.95" customHeight="1" x14ac:dyDescent="0.2">
      <c r="A118" s="150"/>
      <c r="B118" s="34" t="s">
        <v>4</v>
      </c>
      <c r="C118" s="34" t="s">
        <v>0</v>
      </c>
      <c r="D118" s="34" t="s">
        <v>1</v>
      </c>
      <c r="E118" s="34" t="s">
        <v>2</v>
      </c>
      <c r="F118" s="34" t="s">
        <v>3</v>
      </c>
      <c r="G118" s="34"/>
      <c r="H118" s="33" t="s">
        <v>4</v>
      </c>
      <c r="I118" s="33" t="s">
        <v>0</v>
      </c>
      <c r="J118" s="33" t="s">
        <v>1</v>
      </c>
      <c r="K118" s="33" t="s">
        <v>2</v>
      </c>
      <c r="L118" s="33" t="s">
        <v>3</v>
      </c>
    </row>
    <row r="119" spans="1:12" ht="12.95" customHeight="1" x14ac:dyDescent="0.2">
      <c r="A119" s="152" t="s">
        <v>92</v>
      </c>
      <c r="B119" s="30">
        <v>40</v>
      </c>
      <c r="C119" s="30">
        <v>20</v>
      </c>
      <c r="D119" s="30">
        <v>-10</v>
      </c>
      <c r="E119" s="30">
        <v>30</v>
      </c>
      <c r="F119" s="30">
        <v>10</v>
      </c>
      <c r="G119" s="29"/>
      <c r="H119" s="28">
        <v>10</v>
      </c>
      <c r="I119" s="28">
        <v>19</v>
      </c>
      <c r="J119" s="28" t="s">
        <v>78</v>
      </c>
      <c r="K119" s="28">
        <v>21</v>
      </c>
      <c r="L119" s="28">
        <v>8</v>
      </c>
    </row>
    <row r="120" spans="1:12" ht="12.95" customHeight="1" x14ac:dyDescent="0.2">
      <c r="A120" s="152" t="s">
        <v>79</v>
      </c>
      <c r="B120" s="29">
        <v>80</v>
      </c>
      <c r="C120" s="29">
        <v>10</v>
      </c>
      <c r="D120" s="29">
        <v>20</v>
      </c>
      <c r="E120" s="29">
        <v>20</v>
      </c>
      <c r="F120" s="29">
        <v>20</v>
      </c>
      <c r="G120" s="51"/>
      <c r="H120" s="50">
        <v>18</v>
      </c>
      <c r="I120" s="50">
        <v>12</v>
      </c>
      <c r="J120" s="50">
        <v>26</v>
      </c>
      <c r="K120" s="50">
        <v>17</v>
      </c>
      <c r="L120" s="50">
        <v>18</v>
      </c>
    </row>
    <row r="121" spans="1:12" ht="12.95" customHeight="1" x14ac:dyDescent="0.2">
      <c r="A121" s="152" t="s">
        <v>27</v>
      </c>
      <c r="B121" s="29">
        <v>20</v>
      </c>
      <c r="C121" s="29">
        <v>0</v>
      </c>
      <c r="D121" s="29">
        <v>0</v>
      </c>
      <c r="E121" s="29">
        <v>20</v>
      </c>
      <c r="F121" s="29">
        <v>-10</v>
      </c>
      <c r="G121" s="51"/>
      <c r="H121" s="50">
        <v>5</v>
      </c>
      <c r="I121" s="50">
        <v>4</v>
      </c>
      <c r="J121" s="50">
        <v>3</v>
      </c>
      <c r="K121" s="50">
        <v>16</v>
      </c>
      <c r="L121" s="50" t="s">
        <v>78</v>
      </c>
    </row>
    <row r="122" spans="1:12" ht="12.95" customHeight="1" x14ac:dyDescent="0.2">
      <c r="A122" s="152" t="s">
        <v>28</v>
      </c>
      <c r="B122" s="29">
        <v>20</v>
      </c>
      <c r="C122" s="29">
        <v>-50</v>
      </c>
      <c r="D122" s="29">
        <v>0</v>
      </c>
      <c r="E122" s="29">
        <v>40</v>
      </c>
      <c r="F122" s="29">
        <v>30</v>
      </c>
      <c r="G122" s="51"/>
      <c r="H122" s="50">
        <v>5</v>
      </c>
      <c r="I122" s="50" t="s">
        <v>78</v>
      </c>
      <c r="J122" s="50" t="s">
        <v>78</v>
      </c>
      <c r="K122" s="50">
        <v>32</v>
      </c>
      <c r="L122" s="50">
        <v>23</v>
      </c>
    </row>
    <row r="123" spans="1:12" ht="12.95" customHeight="1" x14ac:dyDescent="0.2">
      <c r="A123" s="152" t="s">
        <v>128</v>
      </c>
      <c r="B123" s="29">
        <v>60</v>
      </c>
      <c r="C123" s="29">
        <v>30</v>
      </c>
      <c r="D123" s="29">
        <v>20</v>
      </c>
      <c r="E123" s="29">
        <v>10</v>
      </c>
      <c r="F123" s="29">
        <v>0</v>
      </c>
      <c r="G123" s="51"/>
      <c r="H123" s="50">
        <v>14</v>
      </c>
      <c r="I123" s="50">
        <v>32</v>
      </c>
      <c r="J123" s="50">
        <v>20</v>
      </c>
      <c r="K123" s="50">
        <v>9</v>
      </c>
      <c r="L123" s="50">
        <v>2</v>
      </c>
    </row>
    <row r="124" spans="1:12" ht="12.95" customHeight="1" x14ac:dyDescent="0.2">
      <c r="A124" s="152" t="s">
        <v>162</v>
      </c>
      <c r="B124" s="29">
        <v>130</v>
      </c>
      <c r="C124" s="29">
        <v>10</v>
      </c>
      <c r="D124" s="29">
        <v>10</v>
      </c>
      <c r="E124" s="29">
        <v>40</v>
      </c>
      <c r="F124" s="29">
        <v>70</v>
      </c>
      <c r="G124" s="51"/>
      <c r="H124" s="50">
        <v>29</v>
      </c>
      <c r="I124" s="50">
        <v>13</v>
      </c>
      <c r="J124" s="50">
        <v>7</v>
      </c>
      <c r="K124" s="50">
        <v>28</v>
      </c>
      <c r="L124" s="50">
        <v>59</v>
      </c>
    </row>
    <row r="125" spans="1:12" ht="12.95" customHeight="1" x14ac:dyDescent="0.2">
      <c r="A125" s="152" t="s">
        <v>198</v>
      </c>
      <c r="B125" s="29">
        <v>40</v>
      </c>
      <c r="C125" s="29">
        <v>0</v>
      </c>
      <c r="D125" s="29">
        <v>20</v>
      </c>
      <c r="E125" s="29">
        <v>20</v>
      </c>
      <c r="F125" s="29">
        <v>10</v>
      </c>
      <c r="G125" s="51"/>
      <c r="H125" s="50">
        <v>8</v>
      </c>
      <c r="I125" s="50" t="s">
        <v>78</v>
      </c>
      <c r="J125" s="50">
        <v>20</v>
      </c>
      <c r="K125" s="50">
        <v>13</v>
      </c>
      <c r="L125" s="50">
        <v>4</v>
      </c>
    </row>
    <row r="126" spans="1:12" s="101" customFormat="1" ht="12.95" customHeight="1" x14ac:dyDescent="0.2">
      <c r="A126" s="152" t="s">
        <v>205</v>
      </c>
      <c r="B126" s="29">
        <v>90</v>
      </c>
      <c r="C126" s="29">
        <v>20</v>
      </c>
      <c r="D126" s="29">
        <v>20</v>
      </c>
      <c r="E126" s="29">
        <v>10</v>
      </c>
      <c r="F126" s="29">
        <v>40</v>
      </c>
      <c r="G126" s="51"/>
      <c r="H126" s="50">
        <v>19</v>
      </c>
      <c r="I126" s="50">
        <v>19</v>
      </c>
      <c r="J126" s="50">
        <v>24</v>
      </c>
      <c r="K126" s="50">
        <v>6</v>
      </c>
      <c r="L126" s="50">
        <v>32</v>
      </c>
    </row>
    <row r="127" spans="1:12" s="103" customFormat="1" ht="12.95" customHeight="1" x14ac:dyDescent="0.2">
      <c r="A127" s="152" t="s">
        <v>261</v>
      </c>
      <c r="B127" s="29">
        <v>100</v>
      </c>
      <c r="C127" s="29">
        <v>-10</v>
      </c>
      <c r="D127" s="29">
        <v>10</v>
      </c>
      <c r="E127" s="29">
        <v>40</v>
      </c>
      <c r="F127" s="29">
        <v>60</v>
      </c>
      <c r="G127" s="114"/>
      <c r="H127" s="50">
        <v>22</v>
      </c>
      <c r="I127" s="50" t="s">
        <v>78</v>
      </c>
      <c r="J127" s="50">
        <v>10</v>
      </c>
      <c r="K127" s="50">
        <v>30</v>
      </c>
      <c r="L127" s="50">
        <v>40</v>
      </c>
    </row>
    <row r="128" spans="1:12" s="103" customFormat="1" ht="12.95" customHeight="1" x14ac:dyDescent="0.2">
      <c r="A128" s="152" t="s">
        <v>264</v>
      </c>
      <c r="B128" s="29">
        <v>30</v>
      </c>
      <c r="C128" s="29">
        <v>20</v>
      </c>
      <c r="D128" s="29">
        <v>20</v>
      </c>
      <c r="E128" s="29">
        <v>-10</v>
      </c>
      <c r="F128" s="29">
        <v>10</v>
      </c>
      <c r="G128" s="114"/>
      <c r="H128" s="50">
        <v>7</v>
      </c>
      <c r="I128" s="50">
        <v>20</v>
      </c>
      <c r="J128" s="50">
        <v>24</v>
      </c>
      <c r="K128" s="50" t="s">
        <v>78</v>
      </c>
      <c r="L128" s="50">
        <v>5</v>
      </c>
    </row>
    <row r="129" spans="1:12" ht="12.95" customHeight="1" x14ac:dyDescent="0.2"/>
    <row r="130" spans="1:12" ht="12.95" customHeight="1" x14ac:dyDescent="0.2">
      <c r="A130" s="227" t="s">
        <v>116</v>
      </c>
      <c r="B130" s="227"/>
    </row>
    <row r="131" spans="1:12" ht="12.95" customHeight="1" x14ac:dyDescent="0.2">
      <c r="A131" s="164"/>
      <c r="B131" s="203" t="s">
        <v>146</v>
      </c>
      <c r="C131" s="203"/>
      <c r="D131" s="203"/>
      <c r="E131" s="203"/>
      <c r="F131" s="203"/>
      <c r="G131" s="58"/>
      <c r="H131" s="238" t="s">
        <v>145</v>
      </c>
      <c r="I131" s="238"/>
      <c r="J131" s="238"/>
      <c r="K131" s="238"/>
      <c r="L131" s="238"/>
    </row>
    <row r="132" spans="1:12" ht="12.95" customHeight="1" x14ac:dyDescent="0.2">
      <c r="A132" s="150"/>
      <c r="B132" s="34" t="s">
        <v>4</v>
      </c>
      <c r="C132" s="34" t="s">
        <v>0</v>
      </c>
      <c r="D132" s="34" t="s">
        <v>1</v>
      </c>
      <c r="E132" s="34" t="s">
        <v>2</v>
      </c>
      <c r="F132" s="34" t="s">
        <v>3</v>
      </c>
      <c r="G132" s="34"/>
      <c r="H132" s="33" t="s">
        <v>4</v>
      </c>
      <c r="I132" s="33" t="s">
        <v>0</v>
      </c>
      <c r="J132" s="33" t="s">
        <v>1</v>
      </c>
      <c r="K132" s="33" t="s">
        <v>2</v>
      </c>
      <c r="L132" s="33" t="s">
        <v>3</v>
      </c>
    </row>
    <row r="133" spans="1:12" ht="12.95" customHeight="1" x14ac:dyDescent="0.2">
      <c r="A133" s="152" t="s">
        <v>92</v>
      </c>
      <c r="B133" s="30">
        <v>30</v>
      </c>
      <c r="C133" s="30">
        <v>0</v>
      </c>
      <c r="D133" s="30">
        <v>-10</v>
      </c>
      <c r="E133" s="30">
        <v>20</v>
      </c>
      <c r="F133" s="30">
        <v>10</v>
      </c>
      <c r="G133" s="29"/>
      <c r="H133" s="28">
        <v>8</v>
      </c>
      <c r="I133" s="28">
        <v>1</v>
      </c>
      <c r="J133" s="28" t="s">
        <v>78</v>
      </c>
      <c r="K133" s="28">
        <v>20</v>
      </c>
      <c r="L133" s="28">
        <v>13</v>
      </c>
    </row>
    <row r="134" spans="1:12" ht="12.95" customHeight="1" x14ac:dyDescent="0.2">
      <c r="A134" s="152" t="s">
        <v>79</v>
      </c>
      <c r="B134" s="29">
        <v>70</v>
      </c>
      <c r="C134" s="29">
        <v>10</v>
      </c>
      <c r="D134" s="29">
        <v>10</v>
      </c>
      <c r="E134" s="29">
        <v>30</v>
      </c>
      <c r="F134" s="29">
        <v>20</v>
      </c>
      <c r="G134" s="51"/>
      <c r="H134" s="50">
        <v>23</v>
      </c>
      <c r="I134" s="50">
        <v>19</v>
      </c>
      <c r="J134" s="50">
        <v>15</v>
      </c>
      <c r="K134" s="50">
        <v>34</v>
      </c>
      <c r="L134" s="50">
        <v>20</v>
      </c>
    </row>
    <row r="135" spans="1:12" ht="12.95" customHeight="1" x14ac:dyDescent="0.2">
      <c r="A135" s="152" t="s">
        <v>27</v>
      </c>
      <c r="B135" s="29">
        <v>-10</v>
      </c>
      <c r="C135" s="29">
        <v>0</v>
      </c>
      <c r="D135" s="29">
        <v>-20</v>
      </c>
      <c r="E135" s="29">
        <v>10</v>
      </c>
      <c r="F135" s="29">
        <v>0</v>
      </c>
      <c r="G135" s="51"/>
      <c r="H135" s="50" t="s">
        <v>78</v>
      </c>
      <c r="I135" s="50" t="s">
        <v>78</v>
      </c>
      <c r="J135" s="50" t="s">
        <v>78</v>
      </c>
      <c r="K135" s="50">
        <v>12</v>
      </c>
      <c r="L135" s="50" t="s">
        <v>78</v>
      </c>
    </row>
    <row r="136" spans="1:12" ht="12.95" customHeight="1" x14ac:dyDescent="0.2">
      <c r="A136" s="152" t="s">
        <v>28</v>
      </c>
      <c r="B136" s="29">
        <v>80</v>
      </c>
      <c r="C136" s="29">
        <v>0</v>
      </c>
      <c r="D136" s="29">
        <v>0</v>
      </c>
      <c r="E136" s="29">
        <v>30</v>
      </c>
      <c r="F136" s="29">
        <v>50</v>
      </c>
      <c r="G136" s="51"/>
      <c r="H136" s="50">
        <v>24</v>
      </c>
      <c r="I136" s="50">
        <v>6</v>
      </c>
      <c r="J136" s="50" t="s">
        <v>78</v>
      </c>
      <c r="K136" s="50">
        <v>30</v>
      </c>
      <c r="L136" s="50">
        <v>46</v>
      </c>
    </row>
    <row r="137" spans="1:12" ht="12.95" customHeight="1" x14ac:dyDescent="0.2">
      <c r="A137" s="152" t="s">
        <v>128</v>
      </c>
      <c r="B137" s="29">
        <v>30</v>
      </c>
      <c r="C137" s="29">
        <v>0</v>
      </c>
      <c r="D137" s="29">
        <v>10</v>
      </c>
      <c r="E137" s="29">
        <v>10</v>
      </c>
      <c r="F137" s="29">
        <v>10</v>
      </c>
      <c r="G137" s="51"/>
      <c r="H137" s="50">
        <v>9</v>
      </c>
      <c r="I137" s="50" t="s">
        <v>78</v>
      </c>
      <c r="J137" s="50">
        <v>11</v>
      </c>
      <c r="K137" s="50">
        <v>9</v>
      </c>
      <c r="L137" s="50">
        <v>13</v>
      </c>
    </row>
    <row r="138" spans="1:12" ht="12.95" customHeight="1" x14ac:dyDescent="0.2">
      <c r="A138" s="152" t="s">
        <v>162</v>
      </c>
      <c r="B138" s="29">
        <v>60</v>
      </c>
      <c r="C138" s="29">
        <v>0</v>
      </c>
      <c r="D138" s="29">
        <v>10</v>
      </c>
      <c r="E138" s="29">
        <v>20</v>
      </c>
      <c r="F138" s="29">
        <v>40</v>
      </c>
      <c r="G138" s="51"/>
      <c r="H138" s="50">
        <v>18</v>
      </c>
      <c r="I138" s="50" t="s">
        <v>78</v>
      </c>
      <c r="J138" s="50">
        <v>10</v>
      </c>
      <c r="K138" s="50">
        <v>15</v>
      </c>
      <c r="L138" s="50">
        <v>33</v>
      </c>
    </row>
    <row r="139" spans="1:12" ht="12.95" customHeight="1" x14ac:dyDescent="0.2">
      <c r="A139" s="152" t="s">
        <v>198</v>
      </c>
      <c r="B139" s="29">
        <v>100</v>
      </c>
      <c r="C139" s="29">
        <v>20</v>
      </c>
      <c r="D139" s="29">
        <v>10</v>
      </c>
      <c r="E139" s="29">
        <v>20</v>
      </c>
      <c r="F139" s="29">
        <v>50</v>
      </c>
      <c r="G139" s="51"/>
      <c r="H139" s="50">
        <v>29</v>
      </c>
      <c r="I139" s="50">
        <v>40</v>
      </c>
      <c r="J139" s="50">
        <v>21</v>
      </c>
      <c r="K139" s="50">
        <v>17</v>
      </c>
      <c r="L139" s="50">
        <v>37</v>
      </c>
    </row>
    <row r="140" spans="1:12" s="101" customFormat="1" ht="12.95" customHeight="1" x14ac:dyDescent="0.2">
      <c r="A140" s="152" t="s">
        <v>205</v>
      </c>
      <c r="B140" s="29">
        <v>50</v>
      </c>
      <c r="C140" s="29">
        <v>0</v>
      </c>
      <c r="D140" s="29">
        <v>-10</v>
      </c>
      <c r="E140" s="29">
        <v>20</v>
      </c>
      <c r="F140" s="29">
        <v>40</v>
      </c>
      <c r="G140" s="51"/>
      <c r="H140" s="50">
        <v>15</v>
      </c>
      <c r="I140" s="50">
        <v>7</v>
      </c>
      <c r="J140" s="50" t="s">
        <v>78</v>
      </c>
      <c r="K140" s="50">
        <v>16</v>
      </c>
      <c r="L140" s="50">
        <v>28</v>
      </c>
    </row>
    <row r="141" spans="1:12" s="103" customFormat="1" ht="12.95" customHeight="1" x14ac:dyDescent="0.2">
      <c r="A141" s="152" t="s">
        <v>261</v>
      </c>
      <c r="B141" s="29">
        <v>40</v>
      </c>
      <c r="C141" s="29">
        <v>0</v>
      </c>
      <c r="D141" s="29">
        <v>0</v>
      </c>
      <c r="E141" s="29">
        <v>10</v>
      </c>
      <c r="F141" s="29">
        <v>30</v>
      </c>
      <c r="G141" s="114"/>
      <c r="H141" s="50">
        <v>11</v>
      </c>
      <c r="I141" s="50" t="s">
        <v>78</v>
      </c>
      <c r="J141" s="50" t="s">
        <v>78</v>
      </c>
      <c r="K141" s="50">
        <v>11</v>
      </c>
      <c r="L141" s="50">
        <v>21</v>
      </c>
    </row>
    <row r="142" spans="1:12" s="103" customFormat="1" ht="12.95" customHeight="1" x14ac:dyDescent="0.2">
      <c r="A142" s="152" t="s">
        <v>264</v>
      </c>
      <c r="B142" s="29">
        <v>70</v>
      </c>
      <c r="C142" s="29">
        <v>10</v>
      </c>
      <c r="D142" s="29">
        <v>10</v>
      </c>
      <c r="E142" s="29">
        <v>20</v>
      </c>
      <c r="F142" s="29">
        <v>30</v>
      </c>
      <c r="G142" s="114"/>
      <c r="H142" s="50">
        <v>19</v>
      </c>
      <c r="I142" s="50">
        <v>23</v>
      </c>
      <c r="J142" s="50">
        <v>24</v>
      </c>
      <c r="K142" s="50">
        <v>17</v>
      </c>
      <c r="L142" s="50">
        <v>18</v>
      </c>
    </row>
    <row r="143" spans="1:12" ht="12.95" customHeight="1" x14ac:dyDescent="0.2"/>
    <row r="144" spans="1:12" ht="12.95" customHeight="1" x14ac:dyDescent="0.2">
      <c r="A144" s="143" t="s">
        <v>115</v>
      </c>
    </row>
    <row r="145" spans="1:12" ht="12.95" customHeight="1" x14ac:dyDescent="0.2">
      <c r="A145" s="164"/>
      <c r="B145" s="203" t="s">
        <v>146</v>
      </c>
      <c r="C145" s="203"/>
      <c r="D145" s="203"/>
      <c r="E145" s="203"/>
      <c r="F145" s="203"/>
      <c r="G145" s="58"/>
      <c r="H145" s="238" t="s">
        <v>145</v>
      </c>
      <c r="I145" s="238"/>
      <c r="J145" s="238"/>
      <c r="K145" s="238"/>
      <c r="L145" s="238"/>
    </row>
    <row r="146" spans="1:12" ht="12.95" customHeight="1" x14ac:dyDescent="0.2">
      <c r="A146" s="150"/>
      <c r="B146" s="34" t="s">
        <v>4</v>
      </c>
      <c r="C146" s="34" t="s">
        <v>0</v>
      </c>
      <c r="D146" s="34" t="s">
        <v>1</v>
      </c>
      <c r="E146" s="34" t="s">
        <v>2</v>
      </c>
      <c r="F146" s="34" t="s">
        <v>3</v>
      </c>
      <c r="G146" s="34"/>
      <c r="H146" s="33" t="s">
        <v>4</v>
      </c>
      <c r="I146" s="33" t="s">
        <v>0</v>
      </c>
      <c r="J146" s="33" t="s">
        <v>1</v>
      </c>
      <c r="K146" s="33" t="s">
        <v>2</v>
      </c>
      <c r="L146" s="33" t="s">
        <v>3</v>
      </c>
    </row>
    <row r="147" spans="1:12" ht="12.95" customHeight="1" x14ac:dyDescent="0.2">
      <c r="A147" s="152" t="s">
        <v>92</v>
      </c>
      <c r="B147" s="30">
        <v>80</v>
      </c>
      <c r="C147" s="30">
        <v>10</v>
      </c>
      <c r="D147" s="30">
        <v>10</v>
      </c>
      <c r="E147" s="30">
        <v>20</v>
      </c>
      <c r="F147" s="30">
        <v>40</v>
      </c>
      <c r="G147" s="29"/>
      <c r="H147" s="28">
        <v>26</v>
      </c>
      <c r="I147" s="28">
        <v>27</v>
      </c>
      <c r="J147" s="28">
        <v>16</v>
      </c>
      <c r="K147" s="28">
        <v>23</v>
      </c>
      <c r="L147" s="28">
        <v>35</v>
      </c>
    </row>
    <row r="148" spans="1:12" ht="12.95" customHeight="1" x14ac:dyDescent="0.2">
      <c r="A148" s="152" t="s">
        <v>79</v>
      </c>
      <c r="B148" s="29">
        <v>60</v>
      </c>
      <c r="C148" s="29">
        <v>10</v>
      </c>
      <c r="D148" s="29">
        <v>0</v>
      </c>
      <c r="E148" s="29">
        <v>30</v>
      </c>
      <c r="F148" s="29">
        <v>30</v>
      </c>
      <c r="G148" s="51"/>
      <c r="H148" s="50">
        <v>21</v>
      </c>
      <c r="I148" s="50">
        <v>9</v>
      </c>
      <c r="J148" s="50" t="s">
        <v>78</v>
      </c>
      <c r="K148" s="50">
        <v>35</v>
      </c>
      <c r="L148" s="50">
        <v>30</v>
      </c>
    </row>
    <row r="149" spans="1:12" ht="12.95" customHeight="1" x14ac:dyDescent="0.2">
      <c r="A149" s="152" t="s">
        <v>27</v>
      </c>
      <c r="B149" s="29">
        <v>50</v>
      </c>
      <c r="C149" s="29">
        <v>10</v>
      </c>
      <c r="D149" s="29">
        <v>10</v>
      </c>
      <c r="E149" s="29">
        <v>20</v>
      </c>
      <c r="F149" s="29">
        <v>20</v>
      </c>
      <c r="G149" s="51"/>
      <c r="H149" s="50">
        <v>15</v>
      </c>
      <c r="I149" s="50">
        <v>18</v>
      </c>
      <c r="J149" s="50">
        <v>9</v>
      </c>
      <c r="K149" s="50">
        <v>17</v>
      </c>
      <c r="L149" s="50">
        <v>14</v>
      </c>
    </row>
    <row r="150" spans="1:12" ht="12.95" customHeight="1" x14ac:dyDescent="0.2">
      <c r="A150" s="152" t="s">
        <v>28</v>
      </c>
      <c r="B150" s="29">
        <v>30</v>
      </c>
      <c r="C150" s="29">
        <v>0</v>
      </c>
      <c r="D150" s="29">
        <v>0</v>
      </c>
      <c r="E150" s="29">
        <v>20</v>
      </c>
      <c r="F150" s="29">
        <v>20</v>
      </c>
      <c r="G150" s="51"/>
      <c r="H150" s="50">
        <v>9</v>
      </c>
      <c r="I150" s="50" t="s">
        <v>78</v>
      </c>
      <c r="J150" s="50">
        <v>1</v>
      </c>
      <c r="K150" s="50">
        <v>18</v>
      </c>
      <c r="L150" s="50">
        <v>12</v>
      </c>
    </row>
    <row r="151" spans="1:12" ht="12.95" customHeight="1" x14ac:dyDescent="0.2">
      <c r="A151" s="152" t="s">
        <v>128</v>
      </c>
      <c r="B151" s="29">
        <v>50</v>
      </c>
      <c r="C151" s="29">
        <v>20</v>
      </c>
      <c r="D151" s="29">
        <v>0</v>
      </c>
      <c r="E151" s="29">
        <v>10</v>
      </c>
      <c r="F151" s="29">
        <v>20</v>
      </c>
      <c r="G151" s="51"/>
      <c r="H151" s="50">
        <v>16</v>
      </c>
      <c r="I151" s="50">
        <v>44</v>
      </c>
      <c r="J151" s="50">
        <v>2</v>
      </c>
      <c r="K151" s="50">
        <v>14</v>
      </c>
      <c r="L151" s="50">
        <v>14</v>
      </c>
    </row>
    <row r="152" spans="1:12" ht="12.95" customHeight="1" x14ac:dyDescent="0.2">
      <c r="A152" s="152" t="s">
        <v>162</v>
      </c>
      <c r="B152" s="29">
        <v>80</v>
      </c>
      <c r="C152" s="29">
        <v>10</v>
      </c>
      <c r="D152" s="29">
        <v>0</v>
      </c>
      <c r="E152" s="29">
        <v>30</v>
      </c>
      <c r="F152" s="29">
        <v>50</v>
      </c>
      <c r="G152" s="51"/>
      <c r="H152" s="50">
        <v>25</v>
      </c>
      <c r="I152" s="50">
        <v>14</v>
      </c>
      <c r="J152" s="50" t="s">
        <v>78</v>
      </c>
      <c r="K152" s="50">
        <v>28</v>
      </c>
      <c r="L152" s="50">
        <v>41</v>
      </c>
    </row>
    <row r="153" spans="1:12" ht="12.95" customHeight="1" x14ac:dyDescent="0.2">
      <c r="A153" s="152" t="s">
        <v>198</v>
      </c>
      <c r="B153" s="29">
        <v>40</v>
      </c>
      <c r="C153" s="29">
        <v>0</v>
      </c>
      <c r="D153" s="29">
        <v>20</v>
      </c>
      <c r="E153" s="29">
        <v>0</v>
      </c>
      <c r="F153" s="29">
        <v>20</v>
      </c>
      <c r="G153" s="51"/>
      <c r="H153" s="50">
        <v>11</v>
      </c>
      <c r="I153" s="50">
        <v>1</v>
      </c>
      <c r="J153" s="50">
        <v>39</v>
      </c>
      <c r="K153" s="50" t="s">
        <v>78</v>
      </c>
      <c r="L153" s="50">
        <v>14</v>
      </c>
    </row>
    <row r="154" spans="1:12" s="101" customFormat="1" ht="12.95" customHeight="1" x14ac:dyDescent="0.2">
      <c r="A154" s="152" t="s">
        <v>205</v>
      </c>
      <c r="B154" s="29">
        <v>70</v>
      </c>
      <c r="C154" s="29">
        <v>10</v>
      </c>
      <c r="D154" s="29">
        <v>20</v>
      </c>
      <c r="E154" s="29">
        <v>0</v>
      </c>
      <c r="F154" s="29">
        <v>40</v>
      </c>
      <c r="G154" s="51"/>
      <c r="H154" s="50">
        <v>20</v>
      </c>
      <c r="I154" s="50">
        <v>10</v>
      </c>
      <c r="J154" s="50">
        <v>31</v>
      </c>
      <c r="K154" s="50">
        <v>5</v>
      </c>
      <c r="L154" s="50">
        <v>33</v>
      </c>
    </row>
    <row r="155" spans="1:12" s="103" customFormat="1" ht="12.95" customHeight="1" x14ac:dyDescent="0.2">
      <c r="A155" s="152" t="s">
        <v>261</v>
      </c>
      <c r="B155" s="29">
        <v>80</v>
      </c>
      <c r="C155" s="29">
        <v>0</v>
      </c>
      <c r="D155" s="29">
        <v>10</v>
      </c>
      <c r="E155" s="29">
        <v>30</v>
      </c>
      <c r="F155" s="29">
        <v>40</v>
      </c>
      <c r="G155" s="114"/>
      <c r="H155" s="50">
        <v>22</v>
      </c>
      <c r="I155" s="50">
        <v>5</v>
      </c>
      <c r="J155" s="50">
        <v>9</v>
      </c>
      <c r="K155" s="50">
        <v>24</v>
      </c>
      <c r="L155" s="50">
        <v>33</v>
      </c>
    </row>
    <row r="156" spans="1:12" s="103" customFormat="1" ht="12.95" customHeight="1" x14ac:dyDescent="0.2">
      <c r="A156" s="152" t="s">
        <v>264</v>
      </c>
      <c r="B156" s="29">
        <v>60</v>
      </c>
      <c r="C156" s="29">
        <v>0</v>
      </c>
      <c r="D156" s="29">
        <v>10</v>
      </c>
      <c r="E156" s="29">
        <v>10</v>
      </c>
      <c r="F156" s="29">
        <v>40</v>
      </c>
      <c r="G156" s="114"/>
      <c r="H156" s="50">
        <v>21</v>
      </c>
      <c r="I156" s="50">
        <v>4</v>
      </c>
      <c r="J156" s="50">
        <v>23</v>
      </c>
      <c r="K156" s="50">
        <v>13</v>
      </c>
      <c r="L156" s="50">
        <v>33</v>
      </c>
    </row>
    <row r="157" spans="1:12" ht="12.95" customHeight="1" x14ac:dyDescent="0.2"/>
    <row r="158" spans="1:12" ht="12.95" customHeight="1" x14ac:dyDescent="0.2">
      <c r="A158" s="227" t="s">
        <v>114</v>
      </c>
      <c r="B158" s="227"/>
    </row>
    <row r="159" spans="1:12" ht="12.95" customHeight="1" x14ac:dyDescent="0.2">
      <c r="A159" s="164"/>
      <c r="B159" s="203" t="s">
        <v>146</v>
      </c>
      <c r="C159" s="203"/>
      <c r="D159" s="203"/>
      <c r="E159" s="203"/>
      <c r="F159" s="203"/>
      <c r="G159" s="58"/>
      <c r="H159" s="238" t="s">
        <v>145</v>
      </c>
      <c r="I159" s="238"/>
      <c r="J159" s="238"/>
      <c r="K159" s="238"/>
      <c r="L159" s="238"/>
    </row>
    <row r="160" spans="1:12" ht="12.95" customHeight="1" x14ac:dyDescent="0.2">
      <c r="A160" s="150"/>
      <c r="B160" s="34" t="s">
        <v>4</v>
      </c>
      <c r="C160" s="34" t="s">
        <v>0</v>
      </c>
      <c r="D160" s="34" t="s">
        <v>1</v>
      </c>
      <c r="E160" s="34" t="s">
        <v>2</v>
      </c>
      <c r="F160" s="34" t="s">
        <v>3</v>
      </c>
      <c r="G160" s="34"/>
      <c r="H160" s="33" t="s">
        <v>4</v>
      </c>
      <c r="I160" s="33" t="s">
        <v>0</v>
      </c>
      <c r="J160" s="33" t="s">
        <v>1</v>
      </c>
      <c r="K160" s="33" t="s">
        <v>2</v>
      </c>
      <c r="L160" s="33" t="s">
        <v>3</v>
      </c>
    </row>
    <row r="161" spans="1:12" ht="12.95" customHeight="1" x14ac:dyDescent="0.2">
      <c r="A161" s="152" t="s">
        <v>92</v>
      </c>
      <c r="B161" s="30">
        <v>40</v>
      </c>
      <c r="C161" s="30">
        <v>10</v>
      </c>
      <c r="D161" s="30">
        <v>-10</v>
      </c>
      <c r="E161" s="30">
        <v>20</v>
      </c>
      <c r="F161" s="30">
        <v>20</v>
      </c>
      <c r="G161" s="29"/>
      <c r="H161" s="28">
        <v>14</v>
      </c>
      <c r="I161" s="28">
        <v>19</v>
      </c>
      <c r="J161" s="28" t="s">
        <v>78</v>
      </c>
      <c r="K161" s="28">
        <v>21</v>
      </c>
      <c r="L161" s="28">
        <v>20</v>
      </c>
    </row>
    <row r="162" spans="1:12" ht="12.95" customHeight="1" x14ac:dyDescent="0.2">
      <c r="A162" s="152" t="s">
        <v>79</v>
      </c>
      <c r="B162" s="30">
        <v>50</v>
      </c>
      <c r="C162" s="30">
        <v>0</v>
      </c>
      <c r="D162" s="30">
        <v>10</v>
      </c>
      <c r="E162" s="30">
        <v>0</v>
      </c>
      <c r="F162" s="30">
        <v>40</v>
      </c>
      <c r="G162" s="29"/>
      <c r="H162" s="28">
        <v>19</v>
      </c>
      <c r="I162" s="28" t="s">
        <v>78</v>
      </c>
      <c r="J162" s="28">
        <v>18</v>
      </c>
      <c r="K162" s="28">
        <v>3</v>
      </c>
      <c r="L162" s="28">
        <v>50</v>
      </c>
    </row>
    <row r="163" spans="1:12" ht="12.95" customHeight="1" x14ac:dyDescent="0.2">
      <c r="A163" s="152" t="s">
        <v>27</v>
      </c>
      <c r="B163" s="30">
        <v>-10</v>
      </c>
      <c r="C163" s="30">
        <v>0</v>
      </c>
      <c r="D163" s="30">
        <v>0</v>
      </c>
      <c r="E163" s="30">
        <v>10</v>
      </c>
      <c r="F163" s="30">
        <v>-10</v>
      </c>
      <c r="G163" s="29"/>
      <c r="H163" s="28" t="s">
        <v>78</v>
      </c>
      <c r="I163" s="28" t="s">
        <v>78</v>
      </c>
      <c r="J163" s="28" t="s">
        <v>78</v>
      </c>
      <c r="K163" s="28">
        <v>9</v>
      </c>
      <c r="L163" s="28" t="s">
        <v>78</v>
      </c>
    </row>
    <row r="164" spans="1:12" ht="12.95" customHeight="1" x14ac:dyDescent="0.2">
      <c r="A164" s="152" t="s">
        <v>28</v>
      </c>
      <c r="B164" s="30">
        <v>30</v>
      </c>
      <c r="C164" s="30">
        <v>0</v>
      </c>
      <c r="D164" s="30">
        <v>0</v>
      </c>
      <c r="E164" s="30">
        <v>10</v>
      </c>
      <c r="F164" s="30">
        <v>20</v>
      </c>
      <c r="G164" s="29"/>
      <c r="H164" s="28">
        <v>11</v>
      </c>
      <c r="I164" s="28" t="s">
        <v>78</v>
      </c>
      <c r="J164" s="28">
        <v>0</v>
      </c>
      <c r="K164" s="28">
        <v>8</v>
      </c>
      <c r="L164" s="28">
        <v>23</v>
      </c>
    </row>
    <row r="165" spans="1:12" ht="12.95" customHeight="1" x14ac:dyDescent="0.2">
      <c r="A165" s="152" t="s">
        <v>128</v>
      </c>
      <c r="B165" s="30">
        <v>20</v>
      </c>
      <c r="C165" s="30">
        <v>-10</v>
      </c>
      <c r="D165" s="30">
        <v>10</v>
      </c>
      <c r="E165" s="30">
        <v>10</v>
      </c>
      <c r="F165" s="30">
        <v>0</v>
      </c>
      <c r="G165" s="29"/>
      <c r="H165" s="28">
        <v>6</v>
      </c>
      <c r="I165" s="28" t="s">
        <v>78</v>
      </c>
      <c r="J165" s="28">
        <v>26</v>
      </c>
      <c r="K165" s="28">
        <v>17</v>
      </c>
      <c r="L165" s="28">
        <v>1</v>
      </c>
    </row>
    <row r="166" spans="1:12" ht="12.95" customHeight="1" x14ac:dyDescent="0.2">
      <c r="A166" s="152" t="s">
        <v>162</v>
      </c>
      <c r="B166" s="30">
        <v>90</v>
      </c>
      <c r="C166" s="30">
        <v>20</v>
      </c>
      <c r="D166" s="30">
        <v>10</v>
      </c>
      <c r="E166" s="30">
        <v>30</v>
      </c>
      <c r="F166" s="30">
        <v>30</v>
      </c>
      <c r="G166" s="29"/>
      <c r="H166" s="28">
        <v>33</v>
      </c>
      <c r="I166" s="28">
        <v>47</v>
      </c>
      <c r="J166" s="28">
        <v>20</v>
      </c>
      <c r="K166" s="28">
        <v>38</v>
      </c>
      <c r="L166" s="28">
        <v>30</v>
      </c>
    </row>
    <row r="167" spans="1:12" ht="12.95" customHeight="1" x14ac:dyDescent="0.2">
      <c r="A167" s="152" t="s">
        <v>198</v>
      </c>
      <c r="B167" s="30">
        <v>40</v>
      </c>
      <c r="C167" s="30">
        <v>10</v>
      </c>
      <c r="D167" s="30">
        <v>0</v>
      </c>
      <c r="E167" s="30">
        <v>10</v>
      </c>
      <c r="F167" s="30">
        <v>20</v>
      </c>
      <c r="G167" s="29"/>
      <c r="H167" s="28">
        <v>16</v>
      </c>
      <c r="I167" s="28">
        <v>41</v>
      </c>
      <c r="J167" s="28">
        <v>7</v>
      </c>
      <c r="K167" s="28">
        <v>13</v>
      </c>
      <c r="L167" s="28">
        <v>14</v>
      </c>
    </row>
    <row r="168" spans="1:12" s="101" customFormat="1" ht="12.95" customHeight="1" x14ac:dyDescent="0.2">
      <c r="A168" s="152" t="s">
        <v>205</v>
      </c>
      <c r="B168" s="30">
        <v>10</v>
      </c>
      <c r="C168" s="30">
        <v>-10</v>
      </c>
      <c r="D168" s="30">
        <v>10</v>
      </c>
      <c r="E168" s="30">
        <v>-10</v>
      </c>
      <c r="F168" s="30">
        <v>20</v>
      </c>
      <c r="G168" s="29"/>
      <c r="H168" s="28">
        <v>3</v>
      </c>
      <c r="I168" s="28" t="s">
        <v>78</v>
      </c>
      <c r="J168" s="28">
        <v>19</v>
      </c>
      <c r="K168" s="28" t="s">
        <v>78</v>
      </c>
      <c r="L168" s="28">
        <v>15</v>
      </c>
    </row>
    <row r="169" spans="1:12" s="103" customFormat="1" ht="12.95" customHeight="1" x14ac:dyDescent="0.2">
      <c r="A169" s="152" t="s">
        <v>261</v>
      </c>
      <c r="B169" s="30">
        <v>100</v>
      </c>
      <c r="C169" s="30">
        <v>10</v>
      </c>
      <c r="D169" s="30">
        <v>10</v>
      </c>
      <c r="E169" s="30">
        <v>20</v>
      </c>
      <c r="F169" s="30">
        <v>50</v>
      </c>
      <c r="G169" s="29"/>
      <c r="H169" s="28">
        <v>33</v>
      </c>
      <c r="I169" s="28">
        <v>28</v>
      </c>
      <c r="J169" s="28">
        <v>26</v>
      </c>
      <c r="K169" s="28">
        <v>27</v>
      </c>
      <c r="L169" s="28">
        <v>43</v>
      </c>
    </row>
    <row r="170" spans="1:12" s="103" customFormat="1" ht="12.95" customHeight="1" x14ac:dyDescent="0.2">
      <c r="A170" s="152" t="s">
        <v>264</v>
      </c>
      <c r="B170" s="30">
        <v>60</v>
      </c>
      <c r="C170" s="30">
        <v>20</v>
      </c>
      <c r="D170" s="30">
        <v>10</v>
      </c>
      <c r="E170" s="30">
        <v>10</v>
      </c>
      <c r="F170" s="30">
        <v>20</v>
      </c>
      <c r="G170" s="29"/>
      <c r="H170" s="28">
        <v>21</v>
      </c>
      <c r="I170" s="28">
        <v>65</v>
      </c>
      <c r="J170" s="28">
        <v>22</v>
      </c>
      <c r="K170" s="28">
        <v>6</v>
      </c>
      <c r="L170" s="28">
        <v>19</v>
      </c>
    </row>
    <row r="171" spans="1:12" ht="12.95" customHeight="1" x14ac:dyDescent="0.2"/>
    <row r="172" spans="1:12" ht="12.95" customHeight="1" x14ac:dyDescent="0.2">
      <c r="A172" s="227" t="s">
        <v>113</v>
      </c>
      <c r="B172" s="227"/>
    </row>
    <row r="173" spans="1:12" ht="12.95" customHeight="1" x14ac:dyDescent="0.2">
      <c r="A173" s="164"/>
      <c r="B173" s="203" t="s">
        <v>146</v>
      </c>
      <c r="C173" s="203"/>
      <c r="D173" s="203"/>
      <c r="E173" s="203"/>
      <c r="F173" s="203"/>
      <c r="G173" s="58"/>
      <c r="H173" s="238" t="s">
        <v>145</v>
      </c>
      <c r="I173" s="238"/>
      <c r="J173" s="238"/>
      <c r="K173" s="238"/>
      <c r="L173" s="238"/>
    </row>
    <row r="174" spans="1:12" ht="12.95" customHeight="1" x14ac:dyDescent="0.2">
      <c r="A174" s="150"/>
      <c r="B174" s="34" t="s">
        <v>4</v>
      </c>
      <c r="C174" s="34" t="s">
        <v>0</v>
      </c>
      <c r="D174" s="34" t="s">
        <v>1</v>
      </c>
      <c r="E174" s="34" t="s">
        <v>2</v>
      </c>
      <c r="F174" s="34" t="s">
        <v>3</v>
      </c>
      <c r="G174" s="34"/>
      <c r="H174" s="33" t="s">
        <v>4</v>
      </c>
      <c r="I174" s="33" t="s">
        <v>0</v>
      </c>
      <c r="J174" s="33" t="s">
        <v>1</v>
      </c>
      <c r="K174" s="33" t="s">
        <v>2</v>
      </c>
      <c r="L174" s="33" t="s">
        <v>3</v>
      </c>
    </row>
    <row r="175" spans="1:12" ht="12.95" customHeight="1" x14ac:dyDescent="0.2">
      <c r="A175" s="152" t="s">
        <v>92</v>
      </c>
      <c r="B175" s="30">
        <v>60</v>
      </c>
      <c r="C175" s="30">
        <v>10</v>
      </c>
      <c r="D175" s="30">
        <v>10</v>
      </c>
      <c r="E175" s="30">
        <v>10</v>
      </c>
      <c r="F175" s="30">
        <v>30</v>
      </c>
      <c r="G175" s="29"/>
      <c r="H175" s="28">
        <v>12</v>
      </c>
      <c r="I175" s="28">
        <v>15</v>
      </c>
      <c r="J175" s="28">
        <v>12</v>
      </c>
      <c r="K175" s="28">
        <v>5</v>
      </c>
      <c r="L175" s="28">
        <v>18</v>
      </c>
    </row>
    <row r="176" spans="1:12" ht="12.95" customHeight="1" x14ac:dyDescent="0.2">
      <c r="A176" s="152" t="s">
        <v>79</v>
      </c>
      <c r="B176" s="30">
        <v>100</v>
      </c>
      <c r="C176" s="30">
        <v>30</v>
      </c>
      <c r="D176" s="30">
        <v>20</v>
      </c>
      <c r="E176" s="30">
        <v>20</v>
      </c>
      <c r="F176" s="30">
        <v>20</v>
      </c>
      <c r="G176" s="29"/>
      <c r="H176" s="28">
        <v>19</v>
      </c>
      <c r="I176" s="28">
        <v>34</v>
      </c>
      <c r="J176" s="28">
        <v>21</v>
      </c>
      <c r="K176" s="28">
        <v>14</v>
      </c>
      <c r="L176" s="28">
        <v>15</v>
      </c>
    </row>
    <row r="177" spans="1:15" ht="12.95" customHeight="1" x14ac:dyDescent="0.2">
      <c r="A177" s="152" t="s">
        <v>27</v>
      </c>
      <c r="B177" s="30">
        <v>60</v>
      </c>
      <c r="C177" s="30">
        <v>10</v>
      </c>
      <c r="D177" s="30">
        <v>-10</v>
      </c>
      <c r="E177" s="30">
        <v>20</v>
      </c>
      <c r="F177" s="30">
        <v>30</v>
      </c>
      <c r="G177" s="29"/>
      <c r="H177" s="28">
        <v>13</v>
      </c>
      <c r="I177" s="28">
        <v>11</v>
      </c>
      <c r="J177" s="28" t="s">
        <v>78</v>
      </c>
      <c r="K177" s="28">
        <v>14</v>
      </c>
      <c r="L177" s="28">
        <v>24</v>
      </c>
    </row>
    <row r="178" spans="1:15" ht="12.95" customHeight="1" x14ac:dyDescent="0.2">
      <c r="A178" s="152" t="s">
        <v>28</v>
      </c>
      <c r="B178" s="30">
        <v>40</v>
      </c>
      <c r="C178" s="30">
        <v>10</v>
      </c>
      <c r="D178" s="30">
        <v>-10</v>
      </c>
      <c r="E178" s="30">
        <v>20</v>
      </c>
      <c r="F178" s="30">
        <v>30</v>
      </c>
      <c r="G178" s="29"/>
      <c r="H178" s="28">
        <v>8</v>
      </c>
      <c r="I178" s="28">
        <v>7</v>
      </c>
      <c r="J178" s="28" t="s">
        <v>78</v>
      </c>
      <c r="K178" s="28">
        <v>9</v>
      </c>
      <c r="L178" s="28">
        <v>18</v>
      </c>
    </row>
    <row r="179" spans="1:15" ht="12.95" customHeight="1" x14ac:dyDescent="0.2">
      <c r="A179" s="152" t="s">
        <v>128</v>
      </c>
      <c r="B179" s="30">
        <v>40</v>
      </c>
      <c r="C179" s="30">
        <v>10</v>
      </c>
      <c r="D179" s="30">
        <v>0</v>
      </c>
      <c r="E179" s="30">
        <v>0</v>
      </c>
      <c r="F179" s="30">
        <v>30</v>
      </c>
      <c r="G179" s="29"/>
      <c r="H179" s="28">
        <v>9</v>
      </c>
      <c r="I179" s="28">
        <v>10</v>
      </c>
      <c r="J179" s="28">
        <v>2</v>
      </c>
      <c r="K179" s="28" t="s">
        <v>78</v>
      </c>
      <c r="L179" s="28">
        <v>24</v>
      </c>
    </row>
    <row r="180" spans="1:15" ht="12.95" customHeight="1" x14ac:dyDescent="0.2">
      <c r="A180" s="152" t="s">
        <v>162</v>
      </c>
      <c r="B180" s="30">
        <v>130</v>
      </c>
      <c r="C180" s="30">
        <v>0</v>
      </c>
      <c r="D180" s="30">
        <v>20</v>
      </c>
      <c r="E180" s="30">
        <v>40</v>
      </c>
      <c r="F180" s="30">
        <v>70</v>
      </c>
      <c r="G180" s="29"/>
      <c r="H180" s="28">
        <v>26</v>
      </c>
      <c r="I180" s="28">
        <v>2</v>
      </c>
      <c r="J180" s="28">
        <v>22</v>
      </c>
      <c r="K180" s="28">
        <v>22</v>
      </c>
      <c r="L180" s="28">
        <v>48</v>
      </c>
    </row>
    <row r="181" spans="1:15" ht="12.95" customHeight="1" x14ac:dyDescent="0.2">
      <c r="A181" s="152" t="s">
        <v>198</v>
      </c>
      <c r="B181" s="30">
        <v>90</v>
      </c>
      <c r="C181" s="30">
        <v>20</v>
      </c>
      <c r="D181" s="30">
        <v>-10</v>
      </c>
      <c r="E181" s="30">
        <v>60</v>
      </c>
      <c r="F181" s="30">
        <v>20</v>
      </c>
      <c r="G181" s="29"/>
      <c r="H181" s="28">
        <v>17</v>
      </c>
      <c r="I181" s="28">
        <v>18</v>
      </c>
      <c r="J181" s="28" t="s">
        <v>78</v>
      </c>
      <c r="K181" s="28">
        <v>41</v>
      </c>
      <c r="L181" s="28">
        <v>14</v>
      </c>
    </row>
    <row r="182" spans="1:15" s="101" customFormat="1" ht="12.95" customHeight="1" x14ac:dyDescent="0.2">
      <c r="A182" s="152" t="s">
        <v>205</v>
      </c>
      <c r="B182" s="30">
        <v>30</v>
      </c>
      <c r="C182" s="30">
        <v>0</v>
      </c>
      <c r="D182" s="30">
        <v>-10</v>
      </c>
      <c r="E182" s="30">
        <v>20</v>
      </c>
      <c r="F182" s="30">
        <v>20</v>
      </c>
      <c r="G182" s="29"/>
      <c r="H182" s="28">
        <v>6</v>
      </c>
      <c r="I182" s="28">
        <v>3</v>
      </c>
      <c r="J182" s="28" t="s">
        <v>78</v>
      </c>
      <c r="K182" s="28">
        <v>10</v>
      </c>
      <c r="L182" s="28">
        <v>11</v>
      </c>
    </row>
    <row r="183" spans="1:15" s="103" customFormat="1" ht="12.95" customHeight="1" x14ac:dyDescent="0.2">
      <c r="A183" s="152" t="s">
        <v>261</v>
      </c>
      <c r="B183" s="30">
        <v>160</v>
      </c>
      <c r="C183" s="30">
        <v>-10</v>
      </c>
      <c r="D183" s="30">
        <v>50</v>
      </c>
      <c r="E183" s="30">
        <v>70</v>
      </c>
      <c r="F183" s="30">
        <v>50</v>
      </c>
      <c r="G183" s="29"/>
      <c r="H183" s="28">
        <v>30</v>
      </c>
      <c r="I183" s="28" t="s">
        <v>78</v>
      </c>
      <c r="J183" s="28">
        <v>43</v>
      </c>
      <c r="K183" s="28">
        <v>41</v>
      </c>
      <c r="L183" s="28">
        <v>34</v>
      </c>
    </row>
    <row r="184" spans="1:15" s="103" customFormat="1" ht="12.95" customHeight="1" x14ac:dyDescent="0.2">
      <c r="A184" s="152" t="s">
        <v>264</v>
      </c>
      <c r="B184" s="30">
        <v>20</v>
      </c>
      <c r="C184" s="30">
        <v>0</v>
      </c>
      <c r="D184" s="30">
        <v>-10</v>
      </c>
      <c r="E184" s="30">
        <v>30</v>
      </c>
      <c r="F184" s="30">
        <v>10</v>
      </c>
      <c r="G184" s="29"/>
      <c r="H184" s="28">
        <v>4</v>
      </c>
      <c r="I184" s="28" t="s">
        <v>78</v>
      </c>
      <c r="J184" s="28" t="s">
        <v>78</v>
      </c>
      <c r="K184" s="28">
        <v>15</v>
      </c>
      <c r="L184" s="28">
        <v>9</v>
      </c>
    </row>
    <row r="185" spans="1:15" ht="12.95" customHeight="1" x14ac:dyDescent="0.2">
      <c r="A185" s="152"/>
      <c r="B185" s="5"/>
      <c r="C185" s="5"/>
      <c r="D185" s="5"/>
      <c r="E185" s="5"/>
      <c r="F185" s="5"/>
      <c r="G185" s="49"/>
      <c r="H185" s="28"/>
      <c r="I185" s="28"/>
      <c r="J185" s="28"/>
      <c r="K185" s="28"/>
      <c r="L185" s="28"/>
    </row>
    <row r="186" spans="1:15" ht="12.95" customHeight="1" x14ac:dyDescent="0.2">
      <c r="A186" s="227" t="s">
        <v>88</v>
      </c>
      <c r="B186" s="227"/>
    </row>
    <row r="187" spans="1:15" s="18" customFormat="1" ht="12.95" customHeight="1" x14ac:dyDescent="0.2">
      <c r="A187" s="164"/>
      <c r="B187" s="203" t="s">
        <v>146</v>
      </c>
      <c r="C187" s="203"/>
      <c r="D187" s="203"/>
      <c r="E187" s="203"/>
      <c r="F187" s="203"/>
      <c r="G187" s="58"/>
      <c r="H187" s="238" t="s">
        <v>145</v>
      </c>
      <c r="I187" s="238"/>
      <c r="J187" s="238"/>
      <c r="K187" s="238"/>
      <c r="L187" s="238"/>
    </row>
    <row r="188" spans="1:15" s="34" customFormat="1" ht="12.95" customHeight="1" x14ac:dyDescent="0.2">
      <c r="A188" s="150"/>
      <c r="B188" s="34" t="s">
        <v>4</v>
      </c>
      <c r="C188" s="34" t="s">
        <v>0</v>
      </c>
      <c r="D188" s="34" t="s">
        <v>1</v>
      </c>
      <c r="E188" s="34" t="s">
        <v>2</v>
      </c>
      <c r="F188" s="34" t="s">
        <v>3</v>
      </c>
      <c r="H188" s="33" t="s">
        <v>4</v>
      </c>
      <c r="I188" s="33" t="s">
        <v>0</v>
      </c>
      <c r="J188" s="33" t="s">
        <v>1</v>
      </c>
      <c r="K188" s="33" t="s">
        <v>2</v>
      </c>
      <c r="L188" s="33" t="s">
        <v>3</v>
      </c>
      <c r="O188" s="2"/>
    </row>
    <row r="189" spans="1:15" ht="12.95" customHeight="1" x14ac:dyDescent="0.2">
      <c r="A189" s="152" t="s">
        <v>92</v>
      </c>
      <c r="B189" s="30">
        <v>190</v>
      </c>
      <c r="C189" s="30">
        <v>30</v>
      </c>
      <c r="D189" s="30">
        <v>40</v>
      </c>
      <c r="E189" s="30">
        <v>60</v>
      </c>
      <c r="F189" s="30">
        <v>60</v>
      </c>
      <c r="G189" s="29"/>
      <c r="H189" s="28">
        <v>16</v>
      </c>
      <c r="I189" s="28">
        <v>14</v>
      </c>
      <c r="J189" s="28">
        <v>17</v>
      </c>
      <c r="K189" s="28">
        <v>16</v>
      </c>
      <c r="L189" s="28">
        <v>16</v>
      </c>
    </row>
    <row r="190" spans="1:15" ht="12.95" customHeight="1" x14ac:dyDescent="0.2">
      <c r="A190" s="152" t="s">
        <v>79</v>
      </c>
      <c r="B190" s="30">
        <v>90</v>
      </c>
      <c r="C190" s="30">
        <v>30</v>
      </c>
      <c r="D190" s="30">
        <v>-10</v>
      </c>
      <c r="E190" s="30">
        <v>50</v>
      </c>
      <c r="F190" s="30">
        <v>20</v>
      </c>
      <c r="G190" s="29"/>
      <c r="H190" s="28">
        <v>7</v>
      </c>
      <c r="I190" s="28">
        <v>13</v>
      </c>
      <c r="J190" s="28" t="s">
        <v>78</v>
      </c>
      <c r="K190" s="28">
        <v>12</v>
      </c>
      <c r="L190" s="28">
        <v>6</v>
      </c>
    </row>
    <row r="191" spans="1:15" ht="12.95" customHeight="1" x14ac:dyDescent="0.2">
      <c r="A191" s="152" t="s">
        <v>27</v>
      </c>
      <c r="B191" s="30">
        <v>120</v>
      </c>
      <c r="C191" s="30">
        <v>20</v>
      </c>
      <c r="D191" s="30">
        <v>50</v>
      </c>
      <c r="E191" s="30">
        <v>-10</v>
      </c>
      <c r="F191" s="30">
        <v>60</v>
      </c>
      <c r="G191" s="29"/>
      <c r="H191" s="28">
        <v>10</v>
      </c>
      <c r="I191" s="28">
        <v>8</v>
      </c>
      <c r="J191" s="28">
        <v>23</v>
      </c>
      <c r="K191" s="28" t="s">
        <v>78</v>
      </c>
      <c r="L191" s="28">
        <v>15</v>
      </c>
    </row>
    <row r="192" spans="1:15" ht="12.95" customHeight="1" x14ac:dyDescent="0.2">
      <c r="A192" s="152" t="s">
        <v>28</v>
      </c>
      <c r="B192" s="30">
        <v>140</v>
      </c>
      <c r="C192" s="30">
        <v>-10</v>
      </c>
      <c r="D192" s="30">
        <v>60</v>
      </c>
      <c r="E192" s="30">
        <v>30</v>
      </c>
      <c r="F192" s="30">
        <v>70</v>
      </c>
      <c r="G192" s="29"/>
      <c r="H192" s="28">
        <v>11</v>
      </c>
      <c r="I192" s="28" t="s">
        <v>78</v>
      </c>
      <c r="J192" s="28">
        <v>27</v>
      </c>
      <c r="K192" s="28">
        <v>7</v>
      </c>
      <c r="L192" s="28">
        <v>16</v>
      </c>
    </row>
    <row r="193" spans="1:12" ht="12.95" customHeight="1" x14ac:dyDescent="0.2">
      <c r="A193" s="152" t="s">
        <v>128</v>
      </c>
      <c r="B193" s="30">
        <v>40</v>
      </c>
      <c r="C193" s="30">
        <v>0</v>
      </c>
      <c r="D193" s="30">
        <v>-10</v>
      </c>
      <c r="E193" s="30">
        <v>0</v>
      </c>
      <c r="F193" s="30">
        <v>50</v>
      </c>
      <c r="G193" s="29"/>
      <c r="H193" s="28">
        <v>3</v>
      </c>
      <c r="I193" s="28">
        <v>2</v>
      </c>
      <c r="J193" s="28" t="s">
        <v>78</v>
      </c>
      <c r="K193" s="28">
        <v>1</v>
      </c>
      <c r="L193" s="28">
        <v>13</v>
      </c>
    </row>
    <row r="194" spans="1:12" ht="12.95" customHeight="1" x14ac:dyDescent="0.2">
      <c r="A194" s="152" t="s">
        <v>162</v>
      </c>
      <c r="B194" s="30">
        <v>250</v>
      </c>
      <c r="C194" s="30">
        <v>0</v>
      </c>
      <c r="D194" s="30">
        <v>30</v>
      </c>
      <c r="E194" s="30">
        <v>90</v>
      </c>
      <c r="F194" s="30">
        <v>130</v>
      </c>
      <c r="G194" s="29"/>
      <c r="H194" s="28">
        <v>20</v>
      </c>
      <c r="I194" s="28">
        <v>2</v>
      </c>
      <c r="J194" s="28">
        <v>14</v>
      </c>
      <c r="K194" s="28">
        <v>24</v>
      </c>
      <c r="L194" s="28">
        <v>31</v>
      </c>
    </row>
    <row r="195" spans="1:12" ht="12.95" customHeight="1" x14ac:dyDescent="0.2">
      <c r="A195" s="152" t="s">
        <v>198</v>
      </c>
      <c r="B195" s="30">
        <v>230</v>
      </c>
      <c r="C195" s="30">
        <v>30</v>
      </c>
      <c r="D195" s="30">
        <v>40</v>
      </c>
      <c r="E195" s="30">
        <v>110</v>
      </c>
      <c r="F195" s="30">
        <v>50</v>
      </c>
      <c r="G195" s="29"/>
      <c r="H195" s="28">
        <v>18</v>
      </c>
      <c r="I195" s="28">
        <v>15</v>
      </c>
      <c r="J195" s="28">
        <v>17</v>
      </c>
      <c r="K195" s="28">
        <v>30</v>
      </c>
      <c r="L195" s="28">
        <v>12</v>
      </c>
    </row>
    <row r="196" spans="1:12" s="101" customFormat="1" ht="12.95" customHeight="1" x14ac:dyDescent="0.2">
      <c r="A196" s="152" t="s">
        <v>205</v>
      </c>
      <c r="B196" s="30">
        <v>160</v>
      </c>
      <c r="C196" s="30">
        <v>0</v>
      </c>
      <c r="D196" s="30">
        <v>30</v>
      </c>
      <c r="E196" s="30">
        <v>60</v>
      </c>
      <c r="F196" s="30">
        <v>70</v>
      </c>
      <c r="G196" s="29"/>
      <c r="H196" s="28">
        <v>12</v>
      </c>
      <c r="I196" s="28" t="s">
        <v>78</v>
      </c>
      <c r="J196" s="28">
        <v>11</v>
      </c>
      <c r="K196" s="28">
        <v>16</v>
      </c>
      <c r="L196" s="28">
        <v>16</v>
      </c>
    </row>
    <row r="197" spans="1:12" s="103" customFormat="1" ht="12.95" customHeight="1" x14ac:dyDescent="0.2">
      <c r="A197" s="152" t="s">
        <v>261</v>
      </c>
      <c r="B197" s="30">
        <v>370</v>
      </c>
      <c r="C197" s="30">
        <v>40</v>
      </c>
      <c r="D197" s="30">
        <v>70</v>
      </c>
      <c r="E197" s="30">
        <v>100</v>
      </c>
      <c r="F197" s="30">
        <v>170</v>
      </c>
      <c r="G197" s="29"/>
      <c r="H197" s="28">
        <v>30</v>
      </c>
      <c r="I197" s="28">
        <v>16</v>
      </c>
      <c r="J197" s="28">
        <v>30</v>
      </c>
      <c r="K197" s="28">
        <v>26</v>
      </c>
      <c r="L197" s="28">
        <v>41</v>
      </c>
    </row>
    <row r="198" spans="1:12" s="103" customFormat="1" ht="12.95" customHeight="1" x14ac:dyDescent="0.2">
      <c r="A198" s="152" t="s">
        <v>264</v>
      </c>
      <c r="B198" s="30">
        <v>190</v>
      </c>
      <c r="C198" s="30">
        <v>40</v>
      </c>
      <c r="D198" s="30">
        <v>30</v>
      </c>
      <c r="E198" s="30">
        <v>60</v>
      </c>
      <c r="F198" s="30">
        <v>60</v>
      </c>
      <c r="G198" s="29"/>
      <c r="H198" s="28">
        <v>14</v>
      </c>
      <c r="I198" s="28">
        <v>16</v>
      </c>
      <c r="J198" s="28">
        <v>11</v>
      </c>
      <c r="K198" s="28">
        <v>16</v>
      </c>
      <c r="L198" s="28">
        <v>14</v>
      </c>
    </row>
    <row r="199" spans="1:12" ht="12.95" customHeight="1" x14ac:dyDescent="0.2">
      <c r="A199" s="143"/>
    </row>
    <row r="200" spans="1:12" s="18" customFormat="1" ht="12.95" customHeight="1" x14ac:dyDescent="0.2">
      <c r="A200" s="143" t="s">
        <v>112</v>
      </c>
      <c r="B200" s="2"/>
      <c r="C200" s="2"/>
      <c r="D200" s="31"/>
      <c r="E200" s="2"/>
      <c r="F200" s="31"/>
      <c r="G200" s="31"/>
      <c r="H200" s="35"/>
      <c r="I200" s="35"/>
      <c r="J200" s="35"/>
      <c r="K200" s="35"/>
      <c r="L200" s="35"/>
    </row>
    <row r="201" spans="1:12" s="18" customFormat="1" ht="12.95" customHeight="1" x14ac:dyDescent="0.2">
      <c r="A201" s="164"/>
      <c r="B201" s="203" t="s">
        <v>146</v>
      </c>
      <c r="C201" s="203"/>
      <c r="D201" s="203"/>
      <c r="E201" s="203"/>
      <c r="F201" s="203"/>
      <c r="G201" s="58"/>
      <c r="H201" s="238" t="s">
        <v>145</v>
      </c>
      <c r="I201" s="238"/>
      <c r="J201" s="238"/>
      <c r="K201" s="238"/>
      <c r="L201" s="238"/>
    </row>
    <row r="202" spans="1:12" ht="12.95" customHeight="1" x14ac:dyDescent="0.2">
      <c r="A202" s="150"/>
      <c r="B202" s="34" t="s">
        <v>4</v>
      </c>
      <c r="C202" s="34" t="s">
        <v>0</v>
      </c>
      <c r="D202" s="34" t="s">
        <v>1</v>
      </c>
      <c r="E202" s="34" t="s">
        <v>2</v>
      </c>
      <c r="F202" s="34" t="s">
        <v>3</v>
      </c>
      <c r="G202" s="34"/>
      <c r="H202" s="33" t="s">
        <v>4</v>
      </c>
      <c r="I202" s="33" t="s">
        <v>0</v>
      </c>
      <c r="J202" s="33" t="s">
        <v>1</v>
      </c>
      <c r="K202" s="33" t="s">
        <v>2</v>
      </c>
      <c r="L202" s="33" t="s">
        <v>3</v>
      </c>
    </row>
    <row r="203" spans="1:12" ht="12.95" customHeight="1" x14ac:dyDescent="0.2">
      <c r="A203" s="152" t="s">
        <v>92</v>
      </c>
      <c r="B203" s="30">
        <v>300</v>
      </c>
      <c r="C203" s="30">
        <v>80</v>
      </c>
      <c r="D203" s="30">
        <v>30</v>
      </c>
      <c r="E203" s="30">
        <v>100</v>
      </c>
      <c r="F203" s="30">
        <v>90</v>
      </c>
      <c r="G203" s="29"/>
      <c r="H203" s="28">
        <v>15</v>
      </c>
      <c r="I203" s="28">
        <v>16</v>
      </c>
      <c r="J203" s="28">
        <v>6</v>
      </c>
      <c r="K203" s="28">
        <v>17</v>
      </c>
      <c r="L203" s="28">
        <v>19</v>
      </c>
    </row>
    <row r="204" spans="1:12" ht="12.95" customHeight="1" x14ac:dyDescent="0.2">
      <c r="A204" s="152" t="s">
        <v>79</v>
      </c>
      <c r="B204" s="30">
        <v>280</v>
      </c>
      <c r="C204" s="30">
        <v>100</v>
      </c>
      <c r="D204" s="30">
        <v>0</v>
      </c>
      <c r="E204" s="30">
        <v>80</v>
      </c>
      <c r="F204" s="30">
        <v>100</v>
      </c>
      <c r="G204" s="29"/>
      <c r="H204" s="28">
        <v>14</v>
      </c>
      <c r="I204" s="28">
        <v>19</v>
      </c>
      <c r="J204" s="28">
        <v>0</v>
      </c>
      <c r="K204" s="28">
        <v>13</v>
      </c>
      <c r="L204" s="28">
        <v>20</v>
      </c>
    </row>
    <row r="205" spans="1:12" ht="12.95" customHeight="1" x14ac:dyDescent="0.2">
      <c r="A205" s="152" t="s">
        <v>27</v>
      </c>
      <c r="B205" s="30">
        <v>220</v>
      </c>
      <c r="C205" s="30">
        <v>50</v>
      </c>
      <c r="D205" s="30">
        <v>40</v>
      </c>
      <c r="E205" s="30">
        <v>50</v>
      </c>
      <c r="F205" s="30">
        <v>80</v>
      </c>
      <c r="G205" s="29"/>
      <c r="H205" s="28">
        <v>11</v>
      </c>
      <c r="I205" s="28">
        <v>11</v>
      </c>
      <c r="J205" s="28">
        <v>11</v>
      </c>
      <c r="K205" s="28">
        <v>7</v>
      </c>
      <c r="L205" s="28">
        <v>14</v>
      </c>
    </row>
    <row r="206" spans="1:12" ht="12.95" customHeight="1" x14ac:dyDescent="0.2">
      <c r="A206" s="152" t="s">
        <v>28</v>
      </c>
      <c r="B206" s="30">
        <v>240</v>
      </c>
      <c r="C206" s="30">
        <v>30</v>
      </c>
      <c r="D206" s="30">
        <v>30</v>
      </c>
      <c r="E206" s="30">
        <v>80</v>
      </c>
      <c r="F206" s="30">
        <v>90</v>
      </c>
      <c r="G206" s="29"/>
      <c r="H206" s="28">
        <v>12</v>
      </c>
      <c r="I206" s="28">
        <v>6</v>
      </c>
      <c r="J206" s="28">
        <v>8</v>
      </c>
      <c r="K206" s="28">
        <v>13</v>
      </c>
      <c r="L206" s="28">
        <v>18</v>
      </c>
    </row>
    <row r="207" spans="1:12" ht="12.95" customHeight="1" x14ac:dyDescent="0.2">
      <c r="A207" s="152" t="s">
        <v>128</v>
      </c>
      <c r="B207" s="30">
        <v>180</v>
      </c>
      <c r="C207" s="30">
        <v>-10</v>
      </c>
      <c r="D207" s="30">
        <v>40</v>
      </c>
      <c r="E207" s="30">
        <v>70</v>
      </c>
      <c r="F207" s="30">
        <v>80</v>
      </c>
      <c r="G207" s="29"/>
      <c r="H207" s="28">
        <v>9</v>
      </c>
      <c r="I207" s="28" t="s">
        <v>78</v>
      </c>
      <c r="J207" s="28">
        <v>11</v>
      </c>
      <c r="K207" s="28">
        <v>12</v>
      </c>
      <c r="L207" s="28">
        <v>15</v>
      </c>
    </row>
    <row r="208" spans="1:12" ht="12.95" customHeight="1" x14ac:dyDescent="0.2">
      <c r="A208" s="152" t="s">
        <v>162</v>
      </c>
      <c r="B208" s="30">
        <v>410</v>
      </c>
      <c r="C208" s="30">
        <v>70</v>
      </c>
      <c r="D208" s="30">
        <v>90</v>
      </c>
      <c r="E208" s="30">
        <v>130</v>
      </c>
      <c r="F208" s="30">
        <v>120</v>
      </c>
      <c r="G208" s="29"/>
      <c r="H208" s="28">
        <v>20</v>
      </c>
      <c r="I208" s="28">
        <v>15</v>
      </c>
      <c r="J208" s="28">
        <v>23</v>
      </c>
      <c r="K208" s="28">
        <v>23</v>
      </c>
      <c r="L208" s="28">
        <v>20</v>
      </c>
    </row>
    <row r="209" spans="1:12" ht="12.95" customHeight="1" x14ac:dyDescent="0.2">
      <c r="A209" s="152" t="s">
        <v>198</v>
      </c>
      <c r="B209" s="30">
        <v>260</v>
      </c>
      <c r="C209" s="30">
        <v>30</v>
      </c>
      <c r="D209" s="30">
        <v>50</v>
      </c>
      <c r="E209" s="30">
        <v>90</v>
      </c>
      <c r="F209" s="30">
        <v>100</v>
      </c>
      <c r="G209" s="29"/>
      <c r="H209" s="28">
        <v>13</v>
      </c>
      <c r="I209" s="28">
        <v>6</v>
      </c>
      <c r="J209" s="28">
        <v>13</v>
      </c>
      <c r="K209" s="28">
        <v>15</v>
      </c>
      <c r="L209" s="28">
        <v>18</v>
      </c>
    </row>
    <row r="210" spans="1:12" s="101" customFormat="1" ht="12.95" customHeight="1" x14ac:dyDescent="0.2">
      <c r="A210" s="152" t="s">
        <v>205</v>
      </c>
      <c r="B210" s="30">
        <v>340</v>
      </c>
      <c r="C210" s="30">
        <v>40</v>
      </c>
      <c r="D210" s="30">
        <v>40</v>
      </c>
      <c r="E210" s="30">
        <v>100</v>
      </c>
      <c r="F210" s="30">
        <v>150</v>
      </c>
      <c r="G210" s="29"/>
      <c r="H210" s="28">
        <v>17</v>
      </c>
      <c r="I210" s="28">
        <v>8</v>
      </c>
      <c r="J210" s="28">
        <v>11</v>
      </c>
      <c r="K210" s="28">
        <v>17</v>
      </c>
      <c r="L210" s="28">
        <v>29</v>
      </c>
    </row>
    <row r="211" spans="1:12" s="103" customFormat="1" ht="12.95" customHeight="1" x14ac:dyDescent="0.2">
      <c r="A211" s="152" t="s">
        <v>261</v>
      </c>
      <c r="B211" s="30">
        <v>550</v>
      </c>
      <c r="C211" s="30">
        <v>80</v>
      </c>
      <c r="D211" s="30">
        <v>100</v>
      </c>
      <c r="E211" s="30">
        <v>130</v>
      </c>
      <c r="F211" s="30">
        <v>240</v>
      </c>
      <c r="G211" s="29"/>
      <c r="H211" s="28">
        <v>28</v>
      </c>
      <c r="I211" s="28">
        <v>14</v>
      </c>
      <c r="J211" s="28">
        <v>25</v>
      </c>
      <c r="K211" s="28">
        <v>24</v>
      </c>
      <c r="L211" s="28">
        <v>47</v>
      </c>
    </row>
    <row r="212" spans="1:12" s="103" customFormat="1" ht="12.95" customHeight="1" x14ac:dyDescent="0.2">
      <c r="A212" s="152" t="s">
        <v>264</v>
      </c>
      <c r="B212" s="30">
        <v>200</v>
      </c>
      <c r="C212" s="30">
        <v>40</v>
      </c>
      <c r="D212" s="30">
        <v>0</v>
      </c>
      <c r="E212" s="30">
        <v>70</v>
      </c>
      <c r="F212" s="30">
        <v>80</v>
      </c>
      <c r="G212" s="29"/>
      <c r="H212" s="28">
        <v>10</v>
      </c>
      <c r="I212" s="28">
        <v>8</v>
      </c>
      <c r="J212" s="28">
        <v>0</v>
      </c>
      <c r="K212" s="28">
        <v>13</v>
      </c>
      <c r="L212" s="28">
        <v>16</v>
      </c>
    </row>
    <row r="213" spans="1:12" ht="12.95" customHeight="1" x14ac:dyDescent="0.2">
      <c r="A213" s="143"/>
      <c r="B213" s="5"/>
      <c r="C213" s="5"/>
      <c r="D213" s="5"/>
      <c r="E213" s="5"/>
      <c r="F213" s="5"/>
      <c r="G213" s="2"/>
      <c r="H213" s="28"/>
      <c r="I213" s="28"/>
      <c r="J213" s="28"/>
      <c r="K213" s="28"/>
      <c r="L213" s="28"/>
    </row>
    <row r="214" spans="1:12" s="34" customFormat="1" ht="12.95" customHeight="1" x14ac:dyDescent="0.2">
      <c r="A214" s="227" t="s">
        <v>98</v>
      </c>
      <c r="B214" s="227"/>
      <c r="C214" s="2"/>
      <c r="D214" s="31"/>
      <c r="E214" s="2"/>
      <c r="F214" s="31"/>
      <c r="G214" s="31"/>
      <c r="H214" s="35"/>
      <c r="I214" s="35"/>
      <c r="J214" s="35"/>
      <c r="K214" s="35"/>
      <c r="L214" s="35"/>
    </row>
    <row r="215" spans="1:12" s="18" customFormat="1" ht="12.95" customHeight="1" x14ac:dyDescent="0.2">
      <c r="A215" s="164"/>
      <c r="B215" s="203" t="s">
        <v>146</v>
      </c>
      <c r="C215" s="203"/>
      <c r="D215" s="203"/>
      <c r="E215" s="203"/>
      <c r="F215" s="203"/>
      <c r="G215" s="58"/>
      <c r="H215" s="238" t="s">
        <v>145</v>
      </c>
      <c r="I215" s="238"/>
      <c r="J215" s="238"/>
      <c r="K215" s="238"/>
      <c r="L215" s="238"/>
    </row>
    <row r="216" spans="1:12" ht="12.95" customHeight="1" x14ac:dyDescent="0.2">
      <c r="A216" s="150"/>
      <c r="B216" s="34" t="s">
        <v>4</v>
      </c>
      <c r="C216" s="34" t="s">
        <v>0</v>
      </c>
      <c r="D216" s="34" t="s">
        <v>1</v>
      </c>
      <c r="E216" s="34" t="s">
        <v>2</v>
      </c>
      <c r="F216" s="34" t="s">
        <v>3</v>
      </c>
      <c r="G216" s="34"/>
      <c r="H216" s="33" t="s">
        <v>4</v>
      </c>
      <c r="I216" s="33" t="s">
        <v>0</v>
      </c>
      <c r="J216" s="33" t="s">
        <v>1</v>
      </c>
      <c r="K216" s="33" t="s">
        <v>2</v>
      </c>
      <c r="L216" s="33" t="s">
        <v>3</v>
      </c>
    </row>
    <row r="217" spans="1:12" ht="12.95" customHeight="1" x14ac:dyDescent="0.2">
      <c r="A217" s="152" t="s">
        <v>92</v>
      </c>
      <c r="B217" s="30">
        <v>140</v>
      </c>
      <c r="C217" s="30">
        <v>30</v>
      </c>
      <c r="D217" s="30">
        <v>20</v>
      </c>
      <c r="E217" s="30">
        <v>20</v>
      </c>
      <c r="F217" s="30">
        <v>70</v>
      </c>
      <c r="G217" s="29"/>
      <c r="H217" s="28">
        <v>20</v>
      </c>
      <c r="I217" s="28">
        <v>25</v>
      </c>
      <c r="J217" s="28">
        <v>14</v>
      </c>
      <c r="K217" s="28">
        <v>10</v>
      </c>
      <c r="L217" s="28">
        <v>31</v>
      </c>
    </row>
    <row r="218" spans="1:12" ht="12.95" customHeight="1" x14ac:dyDescent="0.2">
      <c r="A218" s="152" t="s">
        <v>79</v>
      </c>
      <c r="B218" s="30">
        <v>100</v>
      </c>
      <c r="C218" s="30">
        <v>20</v>
      </c>
      <c r="D218" s="30">
        <v>30</v>
      </c>
      <c r="E218" s="30">
        <v>20</v>
      </c>
      <c r="F218" s="30">
        <v>30</v>
      </c>
      <c r="G218" s="29"/>
      <c r="H218" s="28">
        <v>13</v>
      </c>
      <c r="I218" s="28">
        <v>10</v>
      </c>
      <c r="J218" s="28">
        <v>22</v>
      </c>
      <c r="K218" s="28">
        <v>10</v>
      </c>
      <c r="L218" s="28">
        <v>13</v>
      </c>
    </row>
    <row r="219" spans="1:12" ht="12.95" customHeight="1" x14ac:dyDescent="0.2">
      <c r="A219" s="152" t="s">
        <v>27</v>
      </c>
      <c r="B219" s="30">
        <v>50</v>
      </c>
      <c r="C219" s="30">
        <v>10</v>
      </c>
      <c r="D219" s="30">
        <v>-10</v>
      </c>
      <c r="E219" s="30">
        <v>20</v>
      </c>
      <c r="F219" s="30">
        <v>30</v>
      </c>
      <c r="G219" s="29"/>
      <c r="H219" s="28">
        <v>7</v>
      </c>
      <c r="I219" s="28">
        <v>8</v>
      </c>
      <c r="J219" s="28" t="s">
        <v>78</v>
      </c>
      <c r="K219" s="28">
        <v>10</v>
      </c>
      <c r="L219" s="28">
        <v>12</v>
      </c>
    </row>
    <row r="220" spans="1:12" ht="12.95" customHeight="1" x14ac:dyDescent="0.2">
      <c r="A220" s="152" t="s">
        <v>28</v>
      </c>
      <c r="B220" s="30">
        <v>90</v>
      </c>
      <c r="C220" s="30">
        <v>0</v>
      </c>
      <c r="D220" s="30">
        <v>10</v>
      </c>
      <c r="E220" s="30">
        <v>40</v>
      </c>
      <c r="F220" s="30">
        <v>40</v>
      </c>
      <c r="G220" s="29"/>
      <c r="H220" s="28">
        <v>12</v>
      </c>
      <c r="I220" s="28">
        <v>2</v>
      </c>
      <c r="J220" s="28">
        <v>5</v>
      </c>
      <c r="K220" s="28">
        <v>19</v>
      </c>
      <c r="L220" s="28">
        <v>15</v>
      </c>
    </row>
    <row r="221" spans="1:12" ht="12.95" customHeight="1" x14ac:dyDescent="0.2">
      <c r="A221" s="152" t="s">
        <v>128</v>
      </c>
      <c r="B221" s="30">
        <v>70</v>
      </c>
      <c r="C221" s="30">
        <v>-10</v>
      </c>
      <c r="D221" s="30">
        <v>20</v>
      </c>
      <c r="E221" s="30">
        <v>20</v>
      </c>
      <c r="F221" s="30">
        <v>40</v>
      </c>
      <c r="G221" s="29"/>
      <c r="H221" s="28">
        <v>10</v>
      </c>
      <c r="I221" s="28" t="s">
        <v>78</v>
      </c>
      <c r="J221" s="28">
        <v>12</v>
      </c>
      <c r="K221" s="28">
        <v>9</v>
      </c>
      <c r="L221" s="28">
        <v>17</v>
      </c>
    </row>
    <row r="222" spans="1:12" ht="12.95" customHeight="1" x14ac:dyDescent="0.2">
      <c r="A222" s="152" t="s">
        <v>162</v>
      </c>
      <c r="B222" s="30">
        <v>70</v>
      </c>
      <c r="C222" s="30">
        <v>-40</v>
      </c>
      <c r="D222" s="30">
        <v>10</v>
      </c>
      <c r="E222" s="30">
        <v>30</v>
      </c>
      <c r="F222" s="30">
        <v>60</v>
      </c>
      <c r="G222" s="29"/>
      <c r="H222" s="28">
        <v>8</v>
      </c>
      <c r="I222" s="28" t="s">
        <v>78</v>
      </c>
      <c r="J222" s="28">
        <v>8</v>
      </c>
      <c r="K222" s="28">
        <v>12</v>
      </c>
      <c r="L222" s="28">
        <v>22</v>
      </c>
    </row>
    <row r="223" spans="1:12" ht="12.95" customHeight="1" x14ac:dyDescent="0.2">
      <c r="A223" s="152" t="s">
        <v>198</v>
      </c>
      <c r="B223" s="30">
        <v>220</v>
      </c>
      <c r="C223" s="30">
        <v>40</v>
      </c>
      <c r="D223" s="30">
        <v>50</v>
      </c>
      <c r="E223" s="30">
        <v>40</v>
      </c>
      <c r="F223" s="30">
        <v>90</v>
      </c>
      <c r="G223" s="29"/>
      <c r="H223" s="28">
        <v>30</v>
      </c>
      <c r="I223" s="28">
        <v>31</v>
      </c>
      <c r="J223" s="28">
        <v>36</v>
      </c>
      <c r="K223" s="28">
        <v>21</v>
      </c>
      <c r="L223" s="28">
        <v>35</v>
      </c>
    </row>
    <row r="224" spans="1:12" s="101" customFormat="1" ht="12.95" customHeight="1" x14ac:dyDescent="0.2">
      <c r="A224" s="152" t="s">
        <v>205</v>
      </c>
      <c r="B224" s="30">
        <v>120</v>
      </c>
      <c r="C224" s="30">
        <v>0</v>
      </c>
      <c r="D224" s="30">
        <v>20</v>
      </c>
      <c r="E224" s="30">
        <v>40</v>
      </c>
      <c r="F224" s="30">
        <v>70</v>
      </c>
      <c r="G224" s="29"/>
      <c r="H224" s="28">
        <v>15</v>
      </c>
      <c r="I224" s="28" t="s">
        <v>78</v>
      </c>
      <c r="J224" s="28">
        <v>14</v>
      </c>
      <c r="K224" s="28">
        <v>15</v>
      </c>
      <c r="L224" s="28">
        <v>23</v>
      </c>
    </row>
    <row r="225" spans="1:12" s="103" customFormat="1" ht="12.95" customHeight="1" x14ac:dyDescent="0.2">
      <c r="A225" s="152" t="s">
        <v>261</v>
      </c>
      <c r="B225" s="30">
        <v>160</v>
      </c>
      <c r="C225" s="30">
        <v>0</v>
      </c>
      <c r="D225" s="30">
        <v>0</v>
      </c>
      <c r="E225" s="30">
        <v>40</v>
      </c>
      <c r="F225" s="30">
        <v>110</v>
      </c>
      <c r="G225" s="29"/>
      <c r="H225" s="28">
        <v>19</v>
      </c>
      <c r="I225" s="28">
        <v>2</v>
      </c>
      <c r="J225" s="28" t="s">
        <v>78</v>
      </c>
      <c r="K225" s="28">
        <v>18</v>
      </c>
      <c r="L225" s="28">
        <v>41</v>
      </c>
    </row>
    <row r="226" spans="1:12" s="103" customFormat="1" ht="12.95" customHeight="1" x14ac:dyDescent="0.2">
      <c r="A226" s="152" t="s">
        <v>264</v>
      </c>
      <c r="B226" s="30">
        <v>50</v>
      </c>
      <c r="C226" s="30">
        <v>-20</v>
      </c>
      <c r="D226" s="30">
        <v>-10</v>
      </c>
      <c r="E226" s="30">
        <v>10</v>
      </c>
      <c r="F226" s="30">
        <v>60</v>
      </c>
      <c r="G226" s="29"/>
      <c r="H226" s="28">
        <v>6</v>
      </c>
      <c r="I226" s="28" t="s">
        <v>78</v>
      </c>
      <c r="J226" s="28" t="s">
        <v>78</v>
      </c>
      <c r="K226" s="28">
        <v>6</v>
      </c>
      <c r="L226" s="28">
        <v>21</v>
      </c>
    </row>
    <row r="227" spans="1:12" s="18" customFormat="1" ht="12.95" customHeight="1" x14ac:dyDescent="0.2">
      <c r="A227" s="149"/>
      <c r="B227" s="2"/>
      <c r="C227" s="2"/>
      <c r="D227" s="31"/>
      <c r="E227" s="2"/>
      <c r="F227" s="31"/>
      <c r="G227" s="31"/>
      <c r="H227" s="35"/>
      <c r="I227" s="35"/>
      <c r="J227" s="35"/>
      <c r="K227" s="35"/>
      <c r="L227" s="35"/>
    </row>
    <row r="228" spans="1:12" s="34" customFormat="1" ht="12.95" customHeight="1" x14ac:dyDescent="0.2">
      <c r="A228" s="143" t="s">
        <v>111</v>
      </c>
      <c r="B228" s="2"/>
      <c r="C228" s="2"/>
      <c r="D228" s="31"/>
      <c r="E228" s="2"/>
      <c r="F228" s="31"/>
      <c r="G228" s="31"/>
      <c r="H228" s="35"/>
      <c r="I228" s="35"/>
      <c r="J228" s="35"/>
      <c r="K228" s="35"/>
      <c r="L228" s="35"/>
    </row>
    <row r="229" spans="1:12" s="18" customFormat="1" ht="12.95" customHeight="1" x14ac:dyDescent="0.2">
      <c r="A229" s="164"/>
      <c r="B229" s="203" t="s">
        <v>146</v>
      </c>
      <c r="C229" s="203"/>
      <c r="D229" s="203"/>
      <c r="E229" s="203"/>
      <c r="F229" s="203"/>
      <c r="G229" s="58"/>
      <c r="H229" s="238" t="s">
        <v>145</v>
      </c>
      <c r="I229" s="238"/>
      <c r="J229" s="238"/>
      <c r="K229" s="238"/>
      <c r="L229" s="238"/>
    </row>
    <row r="230" spans="1:12" ht="12.95" customHeight="1" x14ac:dyDescent="0.2">
      <c r="A230" s="150"/>
      <c r="B230" s="34" t="s">
        <v>4</v>
      </c>
      <c r="C230" s="34" t="s">
        <v>0</v>
      </c>
      <c r="D230" s="34" t="s">
        <v>1</v>
      </c>
      <c r="E230" s="34" t="s">
        <v>2</v>
      </c>
      <c r="F230" s="34" t="s">
        <v>3</v>
      </c>
      <c r="G230" s="34"/>
      <c r="H230" s="33" t="s">
        <v>4</v>
      </c>
      <c r="I230" s="33" t="s">
        <v>0</v>
      </c>
      <c r="J230" s="33" t="s">
        <v>1</v>
      </c>
      <c r="K230" s="33" t="s">
        <v>2</v>
      </c>
      <c r="L230" s="33" t="s">
        <v>3</v>
      </c>
    </row>
    <row r="231" spans="1:12" s="18" customFormat="1" ht="12.95" customHeight="1" x14ac:dyDescent="0.2">
      <c r="A231" s="152" t="s">
        <v>92</v>
      </c>
      <c r="B231" s="30">
        <v>30</v>
      </c>
      <c r="C231" s="30">
        <v>10</v>
      </c>
      <c r="D231" s="30">
        <v>10</v>
      </c>
      <c r="E231" s="30">
        <v>0</v>
      </c>
      <c r="F231" s="30">
        <v>0</v>
      </c>
      <c r="G231" s="29"/>
      <c r="H231" s="28">
        <v>8</v>
      </c>
      <c r="I231" s="28">
        <v>17</v>
      </c>
      <c r="J231" s="28">
        <v>23</v>
      </c>
      <c r="K231" s="28">
        <v>1</v>
      </c>
      <c r="L231" s="28" t="s">
        <v>78</v>
      </c>
    </row>
    <row r="232" spans="1:12" s="18" customFormat="1" ht="12.95" customHeight="1" x14ac:dyDescent="0.2">
      <c r="A232" s="152" t="s">
        <v>79</v>
      </c>
      <c r="B232" s="30">
        <v>50</v>
      </c>
      <c r="C232" s="30">
        <v>0</v>
      </c>
      <c r="D232" s="30">
        <v>20</v>
      </c>
      <c r="E232" s="30">
        <v>10</v>
      </c>
      <c r="F232" s="30">
        <v>20</v>
      </c>
      <c r="G232" s="29"/>
      <c r="H232" s="28">
        <v>16</v>
      </c>
      <c r="I232" s="28" t="s">
        <v>78</v>
      </c>
      <c r="J232" s="28">
        <v>33</v>
      </c>
      <c r="K232" s="28">
        <v>10</v>
      </c>
      <c r="L232" s="28">
        <v>26</v>
      </c>
    </row>
    <row r="233" spans="1:12" s="18" customFormat="1" ht="12.95" customHeight="1" x14ac:dyDescent="0.2">
      <c r="A233" s="152" t="s">
        <v>27</v>
      </c>
      <c r="B233" s="30">
        <v>0</v>
      </c>
      <c r="C233" s="30">
        <v>0</v>
      </c>
      <c r="D233" s="30">
        <v>-10</v>
      </c>
      <c r="E233" s="30">
        <v>-10</v>
      </c>
      <c r="F233" s="30">
        <v>10</v>
      </c>
      <c r="G233" s="29"/>
      <c r="H233" s="28" t="s">
        <v>78</v>
      </c>
      <c r="I233" s="28">
        <v>4</v>
      </c>
      <c r="J233" s="28" t="s">
        <v>78</v>
      </c>
      <c r="K233" s="28" t="s">
        <v>78</v>
      </c>
      <c r="L233" s="28">
        <v>9</v>
      </c>
    </row>
    <row r="234" spans="1:12" s="18" customFormat="1" ht="12.95" customHeight="1" x14ac:dyDescent="0.2">
      <c r="A234" s="152" t="s">
        <v>28</v>
      </c>
      <c r="B234" s="30">
        <v>40</v>
      </c>
      <c r="C234" s="30">
        <v>20</v>
      </c>
      <c r="D234" s="30">
        <v>-10</v>
      </c>
      <c r="E234" s="30">
        <v>0</v>
      </c>
      <c r="F234" s="30">
        <v>30</v>
      </c>
      <c r="G234" s="29"/>
      <c r="H234" s="28">
        <v>15</v>
      </c>
      <c r="I234" s="28">
        <v>56</v>
      </c>
      <c r="J234" s="28" t="s">
        <v>78</v>
      </c>
      <c r="K234" s="28">
        <v>4</v>
      </c>
      <c r="L234" s="28">
        <v>29</v>
      </c>
    </row>
    <row r="235" spans="1:12" s="18" customFormat="1" ht="12.95" customHeight="1" x14ac:dyDescent="0.2">
      <c r="A235" s="152" t="s">
        <v>128</v>
      </c>
      <c r="B235" s="30">
        <v>20</v>
      </c>
      <c r="C235" s="30">
        <v>20</v>
      </c>
      <c r="D235" s="30">
        <v>10</v>
      </c>
      <c r="E235" s="30">
        <v>-10</v>
      </c>
      <c r="F235" s="30">
        <v>0</v>
      </c>
      <c r="G235" s="29"/>
      <c r="H235" s="28">
        <v>7</v>
      </c>
      <c r="I235" s="28">
        <v>22</v>
      </c>
      <c r="J235" s="28">
        <v>23</v>
      </c>
      <c r="K235" s="28" t="s">
        <v>78</v>
      </c>
      <c r="L235" s="28" t="s">
        <v>78</v>
      </c>
    </row>
    <row r="236" spans="1:12" s="18" customFormat="1" ht="12.95" customHeight="1" x14ac:dyDescent="0.2">
      <c r="A236" s="152" t="s">
        <v>162</v>
      </c>
      <c r="B236" s="30">
        <v>100</v>
      </c>
      <c r="C236" s="30">
        <v>0</v>
      </c>
      <c r="D236" s="30">
        <v>30</v>
      </c>
      <c r="E236" s="30">
        <v>40</v>
      </c>
      <c r="F236" s="30">
        <v>40</v>
      </c>
      <c r="G236" s="29"/>
      <c r="H236" s="28">
        <v>33</v>
      </c>
      <c r="I236" s="28">
        <v>4</v>
      </c>
      <c r="J236" s="28">
        <v>50</v>
      </c>
      <c r="K236" s="28">
        <v>37</v>
      </c>
      <c r="L236" s="28">
        <v>39</v>
      </c>
    </row>
    <row r="237" spans="1:12" s="18" customFormat="1" ht="12.95" customHeight="1" x14ac:dyDescent="0.2">
      <c r="A237" s="152" t="s">
        <v>198</v>
      </c>
      <c r="B237" s="30">
        <v>60</v>
      </c>
      <c r="C237" s="30">
        <v>20</v>
      </c>
      <c r="D237" s="30">
        <v>10</v>
      </c>
      <c r="E237" s="30">
        <v>10</v>
      </c>
      <c r="F237" s="30">
        <v>10</v>
      </c>
      <c r="G237" s="29"/>
      <c r="H237" s="28">
        <v>18</v>
      </c>
      <c r="I237" s="28">
        <v>40</v>
      </c>
      <c r="J237" s="28">
        <v>24</v>
      </c>
      <c r="K237" s="28">
        <v>9</v>
      </c>
      <c r="L237" s="28">
        <v>10</v>
      </c>
    </row>
    <row r="238" spans="1:12" s="18" customFormat="1" ht="12.95" customHeight="1" x14ac:dyDescent="0.2">
      <c r="A238" s="152" t="s">
        <v>205</v>
      </c>
      <c r="B238" s="30">
        <v>40</v>
      </c>
      <c r="C238" s="30">
        <v>0</v>
      </c>
      <c r="D238" s="30">
        <v>0</v>
      </c>
      <c r="E238" s="30">
        <v>20</v>
      </c>
      <c r="F238" s="30">
        <v>20</v>
      </c>
      <c r="G238" s="29"/>
      <c r="H238" s="28">
        <v>11</v>
      </c>
      <c r="I238" s="28" t="s">
        <v>78</v>
      </c>
      <c r="J238" s="28" t="s">
        <v>78</v>
      </c>
      <c r="K238" s="28">
        <v>26</v>
      </c>
      <c r="L238" s="28">
        <v>15</v>
      </c>
    </row>
    <row r="239" spans="1:12" s="18" customFormat="1" ht="12.95" customHeight="1" x14ac:dyDescent="0.2">
      <c r="A239" s="152" t="s">
        <v>261</v>
      </c>
      <c r="B239" s="30">
        <v>100</v>
      </c>
      <c r="C239" s="30">
        <v>0</v>
      </c>
      <c r="D239" s="30">
        <v>10</v>
      </c>
      <c r="E239" s="30">
        <v>20</v>
      </c>
      <c r="F239" s="30">
        <v>60</v>
      </c>
      <c r="G239" s="29"/>
      <c r="H239" s="28">
        <v>30</v>
      </c>
      <c r="I239" s="28">
        <v>5</v>
      </c>
      <c r="J239" s="28">
        <v>7</v>
      </c>
      <c r="K239" s="28">
        <v>23</v>
      </c>
      <c r="L239" s="28">
        <v>70</v>
      </c>
    </row>
    <row r="240" spans="1:12" s="18" customFormat="1" ht="12.95" customHeight="1" x14ac:dyDescent="0.2">
      <c r="A240" s="152" t="s">
        <v>264</v>
      </c>
      <c r="B240" s="30">
        <v>30</v>
      </c>
      <c r="C240" s="30">
        <v>-10</v>
      </c>
      <c r="D240" s="30">
        <v>10</v>
      </c>
      <c r="E240" s="30">
        <v>10</v>
      </c>
      <c r="F240" s="30">
        <v>20</v>
      </c>
      <c r="G240" s="29"/>
      <c r="H240" s="28">
        <v>9</v>
      </c>
      <c r="I240" s="28" t="s">
        <v>78</v>
      </c>
      <c r="J240" s="28">
        <v>15</v>
      </c>
      <c r="K240" s="28">
        <v>7</v>
      </c>
      <c r="L240" s="28">
        <v>19</v>
      </c>
    </row>
    <row r="241" spans="1:12" s="18" customFormat="1" ht="12.95" customHeight="1" x14ac:dyDescent="0.2">
      <c r="A241" s="149"/>
      <c r="B241" s="2"/>
      <c r="C241" s="2"/>
      <c r="D241" s="2"/>
      <c r="E241" s="2"/>
      <c r="F241" s="2"/>
      <c r="G241" s="31"/>
      <c r="H241" s="35"/>
      <c r="I241" s="35"/>
      <c r="J241" s="35"/>
      <c r="K241" s="35"/>
      <c r="L241" s="35"/>
    </row>
    <row r="242" spans="1:12" s="34" customFormat="1" ht="12.95" customHeight="1" x14ac:dyDescent="0.2">
      <c r="A242" s="143" t="s">
        <v>110</v>
      </c>
      <c r="B242" s="2"/>
      <c r="C242" s="2"/>
      <c r="D242" s="31"/>
      <c r="E242" s="2"/>
      <c r="F242" s="31"/>
      <c r="G242" s="31"/>
      <c r="H242" s="35"/>
      <c r="I242" s="35"/>
      <c r="J242" s="35"/>
      <c r="K242" s="35"/>
      <c r="L242" s="35"/>
    </row>
    <row r="243" spans="1:12" s="18" customFormat="1" ht="12.95" customHeight="1" x14ac:dyDescent="0.2">
      <c r="A243" s="164"/>
      <c r="B243" s="203" t="s">
        <v>146</v>
      </c>
      <c r="C243" s="203"/>
      <c r="D243" s="203"/>
      <c r="E243" s="203"/>
      <c r="F243" s="203"/>
      <c r="G243" s="58"/>
      <c r="H243" s="238" t="s">
        <v>145</v>
      </c>
      <c r="I243" s="238"/>
      <c r="J243" s="238"/>
      <c r="K243" s="238"/>
      <c r="L243" s="238"/>
    </row>
    <row r="244" spans="1:12" ht="12.95" customHeight="1" x14ac:dyDescent="0.2">
      <c r="A244" s="150"/>
      <c r="B244" s="34" t="s">
        <v>4</v>
      </c>
      <c r="C244" s="34" t="s">
        <v>0</v>
      </c>
      <c r="D244" s="34" t="s">
        <v>1</v>
      </c>
      <c r="E244" s="34" t="s">
        <v>2</v>
      </c>
      <c r="F244" s="34" t="s">
        <v>3</v>
      </c>
      <c r="G244" s="34"/>
      <c r="H244" s="33" t="s">
        <v>4</v>
      </c>
      <c r="I244" s="33" t="s">
        <v>0</v>
      </c>
      <c r="J244" s="33" t="s">
        <v>1</v>
      </c>
      <c r="K244" s="33" t="s">
        <v>2</v>
      </c>
      <c r="L244" s="33" t="s">
        <v>3</v>
      </c>
    </row>
    <row r="245" spans="1:12" ht="12.95" customHeight="1" x14ac:dyDescent="0.2">
      <c r="A245" s="152" t="s">
        <v>92</v>
      </c>
      <c r="B245" s="30">
        <v>-10</v>
      </c>
      <c r="C245" s="30">
        <v>-10</v>
      </c>
      <c r="D245" s="30">
        <v>-10</v>
      </c>
      <c r="E245" s="30">
        <v>20</v>
      </c>
      <c r="F245" s="30">
        <v>-10</v>
      </c>
      <c r="G245" s="29"/>
      <c r="H245" s="28" t="s">
        <v>78</v>
      </c>
      <c r="I245" s="28" t="s">
        <v>78</v>
      </c>
      <c r="J245" s="28" t="s">
        <v>78</v>
      </c>
      <c r="K245" s="28">
        <v>24</v>
      </c>
      <c r="L245" s="28" t="s">
        <v>78</v>
      </c>
    </row>
    <row r="246" spans="1:12" ht="12.95" customHeight="1" x14ac:dyDescent="0.2">
      <c r="A246" s="152" t="s">
        <v>79</v>
      </c>
      <c r="B246" s="30">
        <v>10</v>
      </c>
      <c r="C246" s="30">
        <v>0</v>
      </c>
      <c r="D246" s="30">
        <v>0</v>
      </c>
      <c r="E246" s="30">
        <v>0</v>
      </c>
      <c r="F246" s="30">
        <v>10</v>
      </c>
      <c r="G246" s="29"/>
      <c r="H246" s="28">
        <v>5</v>
      </c>
      <c r="I246" s="28">
        <v>1</v>
      </c>
      <c r="J246" s="28" t="s">
        <v>78</v>
      </c>
      <c r="K246" s="28">
        <v>4</v>
      </c>
      <c r="L246" s="28">
        <v>16</v>
      </c>
    </row>
    <row r="247" spans="1:12" ht="12.95" customHeight="1" x14ac:dyDescent="0.2">
      <c r="A247" s="152" t="s">
        <v>27</v>
      </c>
      <c r="B247" s="30">
        <v>40</v>
      </c>
      <c r="C247" s="30">
        <v>20</v>
      </c>
      <c r="D247" s="30">
        <v>0</v>
      </c>
      <c r="E247" s="30">
        <v>0</v>
      </c>
      <c r="F247" s="30">
        <v>10</v>
      </c>
      <c r="G247" s="29"/>
      <c r="H247" s="28">
        <v>16</v>
      </c>
      <c r="I247" s="28">
        <v>52</v>
      </c>
      <c r="J247" s="28">
        <v>5</v>
      </c>
      <c r="K247" s="28">
        <v>1</v>
      </c>
      <c r="L247" s="28">
        <v>18</v>
      </c>
    </row>
    <row r="248" spans="1:12" ht="12.95" customHeight="1" x14ac:dyDescent="0.2">
      <c r="A248" s="152" t="s">
        <v>28</v>
      </c>
      <c r="B248" s="30">
        <v>20</v>
      </c>
      <c r="C248" s="30">
        <v>0</v>
      </c>
      <c r="D248" s="30">
        <v>10</v>
      </c>
      <c r="E248" s="30">
        <v>20</v>
      </c>
      <c r="F248" s="30">
        <v>-10</v>
      </c>
      <c r="G248" s="29"/>
      <c r="H248" s="28">
        <v>7</v>
      </c>
      <c r="I248" s="28" t="s">
        <v>78</v>
      </c>
      <c r="J248" s="28">
        <v>22</v>
      </c>
      <c r="K248" s="28">
        <v>29</v>
      </c>
      <c r="L248" s="28" t="s">
        <v>78</v>
      </c>
    </row>
    <row r="249" spans="1:12" ht="12.95" customHeight="1" x14ac:dyDescent="0.2">
      <c r="A249" s="152" t="s">
        <v>128</v>
      </c>
      <c r="B249" s="30">
        <v>30</v>
      </c>
      <c r="C249" s="30">
        <v>0</v>
      </c>
      <c r="D249" s="30">
        <v>10</v>
      </c>
      <c r="E249" s="30">
        <v>10</v>
      </c>
      <c r="F249" s="30">
        <v>0</v>
      </c>
      <c r="G249" s="29"/>
      <c r="H249" s="28">
        <v>10</v>
      </c>
      <c r="I249" s="28">
        <v>7</v>
      </c>
      <c r="J249" s="28">
        <v>16</v>
      </c>
      <c r="K249" s="28">
        <v>18</v>
      </c>
      <c r="L249" s="28">
        <v>2</v>
      </c>
    </row>
    <row r="250" spans="1:12" ht="12.95" customHeight="1" x14ac:dyDescent="0.2">
      <c r="A250" s="152" t="s">
        <v>162</v>
      </c>
      <c r="B250" s="30">
        <v>40</v>
      </c>
      <c r="C250" s="30">
        <v>10</v>
      </c>
      <c r="D250" s="30">
        <v>0</v>
      </c>
      <c r="E250" s="30">
        <v>0</v>
      </c>
      <c r="F250" s="30">
        <v>30</v>
      </c>
      <c r="G250" s="29"/>
      <c r="H250" s="28">
        <v>15</v>
      </c>
      <c r="I250" s="28">
        <v>26</v>
      </c>
      <c r="J250" s="28" t="s">
        <v>78</v>
      </c>
      <c r="K250" s="28">
        <v>2</v>
      </c>
      <c r="L250" s="28">
        <v>35</v>
      </c>
    </row>
    <row r="251" spans="1:12" ht="12.95" customHeight="1" x14ac:dyDescent="0.2">
      <c r="A251" s="152" t="s">
        <v>198</v>
      </c>
      <c r="B251" s="30">
        <v>40</v>
      </c>
      <c r="C251" s="30">
        <v>10</v>
      </c>
      <c r="D251" s="30">
        <v>20</v>
      </c>
      <c r="E251" s="30">
        <v>0</v>
      </c>
      <c r="F251" s="30">
        <v>10</v>
      </c>
      <c r="G251" s="29"/>
      <c r="H251" s="28">
        <v>15</v>
      </c>
      <c r="I251" s="28">
        <v>18</v>
      </c>
      <c r="J251" s="28">
        <v>47</v>
      </c>
      <c r="K251" s="28">
        <v>1</v>
      </c>
      <c r="L251" s="28">
        <v>10</v>
      </c>
    </row>
    <row r="252" spans="1:12" s="101" customFormat="1" ht="12.95" customHeight="1" x14ac:dyDescent="0.2">
      <c r="A252" s="152" t="s">
        <v>205</v>
      </c>
      <c r="B252" s="30">
        <v>10</v>
      </c>
      <c r="C252" s="30">
        <v>-10</v>
      </c>
      <c r="D252" s="30">
        <v>0</v>
      </c>
      <c r="E252" s="30">
        <v>10</v>
      </c>
      <c r="F252" s="30">
        <v>10</v>
      </c>
      <c r="G252" s="29"/>
      <c r="H252" s="28">
        <v>2</v>
      </c>
      <c r="I252" s="28" t="s">
        <v>78</v>
      </c>
      <c r="J252" s="28">
        <v>3</v>
      </c>
      <c r="K252" s="28">
        <v>13</v>
      </c>
      <c r="L252" s="28">
        <v>5</v>
      </c>
    </row>
    <row r="253" spans="1:12" s="103" customFormat="1" ht="12.95" customHeight="1" x14ac:dyDescent="0.2">
      <c r="A253" s="152" t="s">
        <v>261</v>
      </c>
      <c r="B253" s="30">
        <v>30</v>
      </c>
      <c r="C253" s="30">
        <v>-10</v>
      </c>
      <c r="D253" s="30">
        <v>-10</v>
      </c>
      <c r="E253" s="30">
        <v>10</v>
      </c>
      <c r="F253" s="30">
        <v>40</v>
      </c>
      <c r="G253" s="29"/>
      <c r="H253" s="28">
        <v>10</v>
      </c>
      <c r="I253" s="28" t="s">
        <v>78</v>
      </c>
      <c r="J253" s="28" t="s">
        <v>78</v>
      </c>
      <c r="K253" s="28">
        <v>10</v>
      </c>
      <c r="L253" s="28">
        <v>44</v>
      </c>
    </row>
    <row r="254" spans="1:12" s="103" customFormat="1" ht="12.95" customHeight="1" x14ac:dyDescent="0.2">
      <c r="A254" s="152" t="s">
        <v>264</v>
      </c>
      <c r="B254" s="30">
        <v>50</v>
      </c>
      <c r="C254" s="30">
        <v>10</v>
      </c>
      <c r="D254" s="30">
        <v>20</v>
      </c>
      <c r="E254" s="30">
        <v>10</v>
      </c>
      <c r="F254" s="30">
        <v>20</v>
      </c>
      <c r="G254" s="29"/>
      <c r="H254" s="28">
        <v>17</v>
      </c>
      <c r="I254" s="28">
        <v>10</v>
      </c>
      <c r="J254" s="28">
        <v>39</v>
      </c>
      <c r="K254" s="28">
        <v>7</v>
      </c>
      <c r="L254" s="28">
        <v>19</v>
      </c>
    </row>
    <row r="255" spans="1:12" s="18" customFormat="1" ht="12.95" customHeight="1" x14ac:dyDescent="0.2">
      <c r="A255" s="149"/>
      <c r="B255" s="2"/>
      <c r="C255" s="2"/>
      <c r="D255" s="31"/>
      <c r="E255" s="2"/>
      <c r="F255" s="31"/>
      <c r="G255" s="31"/>
      <c r="H255" s="35"/>
      <c r="I255" s="35"/>
      <c r="J255" s="35"/>
      <c r="K255" s="35"/>
      <c r="L255" s="35"/>
    </row>
    <row r="256" spans="1:12" s="34" customFormat="1" ht="12.95" customHeight="1" x14ac:dyDescent="0.2">
      <c r="A256" s="143" t="s">
        <v>109</v>
      </c>
      <c r="B256" s="2"/>
      <c r="C256" s="2"/>
      <c r="D256" s="31"/>
      <c r="E256" s="2"/>
      <c r="F256" s="31"/>
      <c r="G256" s="31"/>
      <c r="H256" s="35"/>
      <c r="I256" s="35"/>
      <c r="J256" s="35"/>
      <c r="K256" s="35"/>
      <c r="L256" s="35"/>
    </row>
    <row r="257" spans="1:12" s="18" customFormat="1" ht="12.95" customHeight="1" x14ac:dyDescent="0.2">
      <c r="A257" s="164"/>
      <c r="B257" s="203" t="s">
        <v>146</v>
      </c>
      <c r="C257" s="203"/>
      <c r="D257" s="203"/>
      <c r="E257" s="203"/>
      <c r="F257" s="203"/>
      <c r="G257" s="58"/>
      <c r="H257" s="238" t="s">
        <v>145</v>
      </c>
      <c r="I257" s="238"/>
      <c r="J257" s="238"/>
      <c r="K257" s="238"/>
      <c r="L257" s="238"/>
    </row>
    <row r="258" spans="1:12" ht="12.95" customHeight="1" x14ac:dyDescent="0.2">
      <c r="A258" s="150"/>
      <c r="B258" s="34" t="s">
        <v>4</v>
      </c>
      <c r="C258" s="34" t="s">
        <v>0</v>
      </c>
      <c r="D258" s="34" t="s">
        <v>1</v>
      </c>
      <c r="E258" s="34" t="s">
        <v>2</v>
      </c>
      <c r="F258" s="34" t="s">
        <v>3</v>
      </c>
      <c r="G258" s="34"/>
      <c r="H258" s="33" t="s">
        <v>4</v>
      </c>
      <c r="I258" s="33" t="s">
        <v>0</v>
      </c>
      <c r="J258" s="33" t="s">
        <v>1</v>
      </c>
      <c r="K258" s="33" t="s">
        <v>2</v>
      </c>
      <c r="L258" s="33" t="s">
        <v>3</v>
      </c>
    </row>
    <row r="259" spans="1:12" ht="12.95" customHeight="1" x14ac:dyDescent="0.2">
      <c r="A259" s="152" t="s">
        <v>92</v>
      </c>
      <c r="B259" s="30">
        <v>70</v>
      </c>
      <c r="C259" s="30">
        <v>0</v>
      </c>
      <c r="D259" s="30">
        <v>20</v>
      </c>
      <c r="E259" s="30">
        <v>20</v>
      </c>
      <c r="F259" s="30">
        <v>30</v>
      </c>
      <c r="G259" s="29"/>
      <c r="H259" s="28">
        <v>24</v>
      </c>
      <c r="I259" s="28">
        <v>5</v>
      </c>
      <c r="J259" s="28">
        <v>32</v>
      </c>
      <c r="K259" s="28">
        <v>19</v>
      </c>
      <c r="L259" s="28">
        <v>38</v>
      </c>
    </row>
    <row r="260" spans="1:12" ht="12.95" customHeight="1" x14ac:dyDescent="0.2">
      <c r="A260" s="152" t="s">
        <v>79</v>
      </c>
      <c r="B260" s="30">
        <v>50</v>
      </c>
      <c r="C260" s="30">
        <v>10</v>
      </c>
      <c r="D260" s="30">
        <v>10</v>
      </c>
      <c r="E260" s="30">
        <v>10</v>
      </c>
      <c r="F260" s="30">
        <v>10</v>
      </c>
      <c r="G260" s="29"/>
      <c r="H260" s="28">
        <v>15</v>
      </c>
      <c r="I260" s="28">
        <v>23</v>
      </c>
      <c r="J260" s="28">
        <v>19</v>
      </c>
      <c r="K260" s="28">
        <v>10</v>
      </c>
      <c r="L260" s="28">
        <v>13</v>
      </c>
    </row>
    <row r="261" spans="1:12" ht="12.95" customHeight="1" x14ac:dyDescent="0.2">
      <c r="A261" s="152" t="s">
        <v>27</v>
      </c>
      <c r="B261" s="30">
        <v>20</v>
      </c>
      <c r="C261" s="30">
        <v>10</v>
      </c>
      <c r="D261" s="30">
        <v>-10</v>
      </c>
      <c r="E261" s="30">
        <v>0</v>
      </c>
      <c r="F261" s="30">
        <v>10</v>
      </c>
      <c r="G261" s="29"/>
      <c r="H261" s="28">
        <v>7</v>
      </c>
      <c r="I261" s="28">
        <v>28</v>
      </c>
      <c r="J261" s="28" t="s">
        <v>78</v>
      </c>
      <c r="K261" s="28">
        <v>0</v>
      </c>
      <c r="L261" s="28">
        <v>13</v>
      </c>
    </row>
    <row r="262" spans="1:12" ht="12.95" customHeight="1" x14ac:dyDescent="0.2">
      <c r="A262" s="152" t="s">
        <v>28</v>
      </c>
      <c r="B262" s="30">
        <v>10</v>
      </c>
      <c r="C262" s="30">
        <v>10</v>
      </c>
      <c r="D262" s="30">
        <v>0</v>
      </c>
      <c r="E262" s="30">
        <v>-10</v>
      </c>
      <c r="F262" s="30">
        <v>10</v>
      </c>
      <c r="G262" s="29"/>
      <c r="H262" s="28">
        <v>4</v>
      </c>
      <c r="I262" s="28">
        <v>12</v>
      </c>
      <c r="J262" s="28">
        <v>8</v>
      </c>
      <c r="K262" s="28" t="s">
        <v>78</v>
      </c>
      <c r="L262" s="28">
        <v>10</v>
      </c>
    </row>
    <row r="263" spans="1:12" ht="12.95" customHeight="1" x14ac:dyDescent="0.2">
      <c r="A263" s="152" t="s">
        <v>128</v>
      </c>
      <c r="B263" s="30">
        <v>70</v>
      </c>
      <c r="C263" s="30">
        <v>10</v>
      </c>
      <c r="D263" s="30">
        <v>10</v>
      </c>
      <c r="E263" s="30">
        <v>30</v>
      </c>
      <c r="F263" s="30">
        <v>20</v>
      </c>
      <c r="G263" s="29"/>
      <c r="H263" s="28">
        <v>23</v>
      </c>
      <c r="I263" s="28">
        <v>18</v>
      </c>
      <c r="J263" s="28">
        <v>11</v>
      </c>
      <c r="K263" s="28">
        <v>29</v>
      </c>
      <c r="L263" s="28">
        <v>25</v>
      </c>
    </row>
    <row r="264" spans="1:12" ht="12.95" customHeight="1" x14ac:dyDescent="0.2">
      <c r="A264" s="152" t="s">
        <v>162</v>
      </c>
      <c r="B264" s="30">
        <v>90</v>
      </c>
      <c r="C264" s="30">
        <v>0</v>
      </c>
      <c r="D264" s="30">
        <v>20</v>
      </c>
      <c r="E264" s="30">
        <v>20</v>
      </c>
      <c r="F264" s="30">
        <v>50</v>
      </c>
      <c r="G264" s="29"/>
      <c r="H264" s="28">
        <v>30</v>
      </c>
      <c r="I264" s="28">
        <v>4</v>
      </c>
      <c r="J264" s="28">
        <v>32</v>
      </c>
      <c r="K264" s="28">
        <v>23</v>
      </c>
      <c r="L264" s="28">
        <v>44</v>
      </c>
    </row>
    <row r="265" spans="1:12" ht="12.95" customHeight="1" x14ac:dyDescent="0.2">
      <c r="A265" s="152" t="s">
        <v>198</v>
      </c>
      <c r="B265" s="30">
        <v>70</v>
      </c>
      <c r="C265" s="30">
        <v>0</v>
      </c>
      <c r="D265" s="30">
        <v>10</v>
      </c>
      <c r="E265" s="30">
        <v>20</v>
      </c>
      <c r="F265" s="30">
        <v>40</v>
      </c>
      <c r="G265" s="29"/>
      <c r="H265" s="28">
        <v>21</v>
      </c>
      <c r="I265" s="28" t="s">
        <v>78</v>
      </c>
      <c r="J265" s="28">
        <v>18</v>
      </c>
      <c r="K265" s="28">
        <v>18</v>
      </c>
      <c r="L265" s="28">
        <v>37</v>
      </c>
    </row>
    <row r="266" spans="1:12" s="101" customFormat="1" ht="12.95" customHeight="1" x14ac:dyDescent="0.2">
      <c r="A266" s="152" t="s">
        <v>205</v>
      </c>
      <c r="B266" s="30">
        <v>60</v>
      </c>
      <c r="C266" s="30">
        <v>0</v>
      </c>
      <c r="D266" s="30">
        <v>0</v>
      </c>
      <c r="E266" s="30">
        <v>20</v>
      </c>
      <c r="F266" s="30">
        <v>50</v>
      </c>
      <c r="G266" s="29"/>
      <c r="H266" s="28">
        <v>19</v>
      </c>
      <c r="I266" s="28" t="s">
        <v>78</v>
      </c>
      <c r="J266" s="28" t="s">
        <v>78</v>
      </c>
      <c r="K266" s="28">
        <v>22</v>
      </c>
      <c r="L266" s="28">
        <v>44</v>
      </c>
    </row>
    <row r="267" spans="1:12" s="103" customFormat="1" ht="12.95" customHeight="1" x14ac:dyDescent="0.2">
      <c r="A267" s="152" t="s">
        <v>261</v>
      </c>
      <c r="B267" s="30">
        <v>80</v>
      </c>
      <c r="C267" s="30">
        <v>10</v>
      </c>
      <c r="D267" s="30">
        <v>20</v>
      </c>
      <c r="E267" s="30">
        <v>20</v>
      </c>
      <c r="F267" s="30">
        <v>30</v>
      </c>
      <c r="G267" s="29"/>
      <c r="H267" s="28">
        <v>23</v>
      </c>
      <c r="I267" s="28">
        <v>15</v>
      </c>
      <c r="J267" s="28">
        <v>28</v>
      </c>
      <c r="K267" s="28">
        <v>14</v>
      </c>
      <c r="L267" s="28">
        <v>34</v>
      </c>
    </row>
    <row r="268" spans="1:12" s="103" customFormat="1" ht="12.95" customHeight="1" x14ac:dyDescent="0.2">
      <c r="A268" s="152" t="s">
        <v>264</v>
      </c>
      <c r="B268" s="30">
        <v>80</v>
      </c>
      <c r="C268" s="30">
        <v>-10</v>
      </c>
      <c r="D268" s="30">
        <v>20</v>
      </c>
      <c r="E268" s="30">
        <v>20</v>
      </c>
      <c r="F268" s="30">
        <v>40</v>
      </c>
      <c r="G268" s="29"/>
      <c r="H268" s="28">
        <v>23</v>
      </c>
      <c r="I268" s="28" t="s">
        <v>78</v>
      </c>
      <c r="J268" s="28">
        <v>34</v>
      </c>
      <c r="K268" s="28">
        <v>23</v>
      </c>
      <c r="L268" s="28">
        <v>35</v>
      </c>
    </row>
    <row r="269" spans="1:12" s="18" customFormat="1" ht="12.95" customHeight="1" x14ac:dyDescent="0.2">
      <c r="A269" s="149"/>
      <c r="B269" s="2"/>
      <c r="C269" s="2"/>
      <c r="D269" s="31"/>
      <c r="E269" s="2"/>
      <c r="F269" s="31"/>
      <c r="G269" s="31"/>
      <c r="H269" s="35"/>
      <c r="I269" s="35"/>
      <c r="J269" s="35"/>
      <c r="K269" s="35"/>
      <c r="L269" s="35"/>
    </row>
    <row r="270" spans="1:12" s="18" customFormat="1" ht="12.75" x14ac:dyDescent="0.2">
      <c r="A270" s="239" t="s">
        <v>199</v>
      </c>
      <c r="B270" s="239"/>
      <c r="C270" s="2"/>
      <c r="D270" s="31"/>
      <c r="E270" s="2"/>
      <c r="F270" s="31"/>
      <c r="G270" s="31"/>
      <c r="H270" s="35"/>
      <c r="I270" s="35"/>
      <c r="J270" s="35"/>
      <c r="K270" s="35"/>
      <c r="L270" s="35"/>
    </row>
    <row r="271" spans="1:12" s="18" customFormat="1" ht="12.95" customHeight="1" x14ac:dyDescent="0.2">
      <c r="A271" s="164"/>
      <c r="B271" s="203" t="s">
        <v>146</v>
      </c>
      <c r="C271" s="203"/>
      <c r="D271" s="203"/>
      <c r="E271" s="203"/>
      <c r="F271" s="203"/>
      <c r="G271" s="58"/>
      <c r="H271" s="238" t="s">
        <v>145</v>
      </c>
      <c r="I271" s="238"/>
      <c r="J271" s="238"/>
      <c r="K271" s="238"/>
      <c r="L271" s="238"/>
    </row>
    <row r="272" spans="1:12" s="18" customFormat="1" ht="12.95" customHeight="1" x14ac:dyDescent="0.2">
      <c r="A272" s="150"/>
      <c r="B272" s="34" t="s">
        <v>4</v>
      </c>
      <c r="C272" s="34" t="s">
        <v>0</v>
      </c>
      <c r="D272" s="34" t="s">
        <v>1</v>
      </c>
      <c r="E272" s="34" t="s">
        <v>2</v>
      </c>
      <c r="F272" s="34" t="s">
        <v>3</v>
      </c>
      <c r="G272" s="34"/>
      <c r="H272" s="33" t="s">
        <v>4</v>
      </c>
      <c r="I272" s="33" t="s">
        <v>0</v>
      </c>
      <c r="J272" s="33" t="s">
        <v>1</v>
      </c>
      <c r="K272" s="33" t="s">
        <v>2</v>
      </c>
      <c r="L272" s="33" t="s">
        <v>3</v>
      </c>
    </row>
    <row r="273" spans="1:12" s="18" customFormat="1" ht="12.95" customHeight="1" x14ac:dyDescent="0.2">
      <c r="A273" s="152" t="s">
        <v>92</v>
      </c>
      <c r="B273" s="30">
        <v>40</v>
      </c>
      <c r="C273" s="30">
        <v>10</v>
      </c>
      <c r="D273" s="30">
        <v>10</v>
      </c>
      <c r="E273" s="30">
        <v>20</v>
      </c>
      <c r="F273" s="30">
        <v>0</v>
      </c>
      <c r="G273" s="29"/>
      <c r="H273" s="28">
        <v>35</v>
      </c>
      <c r="I273" s="28">
        <v>53</v>
      </c>
      <c r="J273" s="28">
        <v>29</v>
      </c>
      <c r="K273" s="28">
        <v>84</v>
      </c>
      <c r="L273" s="28" t="s">
        <v>78</v>
      </c>
    </row>
    <row r="274" spans="1:12" s="18" customFormat="1" ht="12.95" customHeight="1" x14ac:dyDescent="0.2">
      <c r="A274" s="152" t="s">
        <v>79</v>
      </c>
      <c r="B274" s="30">
        <v>0</v>
      </c>
      <c r="C274" s="30">
        <v>0</v>
      </c>
      <c r="D274" s="30">
        <v>0</v>
      </c>
      <c r="E274" s="30">
        <v>0</v>
      </c>
      <c r="F274" s="30">
        <v>-10</v>
      </c>
      <c r="G274" s="29"/>
      <c r="H274" s="28" t="s">
        <v>78</v>
      </c>
      <c r="I274" s="28" t="s">
        <v>78</v>
      </c>
      <c r="J274" s="28">
        <v>24</v>
      </c>
      <c r="K274" s="28">
        <v>3</v>
      </c>
      <c r="L274" s="28" t="s">
        <v>78</v>
      </c>
    </row>
    <row r="275" spans="1:12" s="18" customFormat="1" ht="12.95" customHeight="1" x14ac:dyDescent="0.2">
      <c r="A275" s="152" t="s">
        <v>27</v>
      </c>
      <c r="B275" s="30">
        <v>30</v>
      </c>
      <c r="C275" s="30">
        <v>10</v>
      </c>
      <c r="D275" s="30">
        <v>10</v>
      </c>
      <c r="E275" s="30">
        <v>0</v>
      </c>
      <c r="F275" s="30">
        <v>10</v>
      </c>
      <c r="G275" s="29"/>
      <c r="H275" s="28">
        <v>20</v>
      </c>
      <c r="I275" s="28">
        <v>53</v>
      </c>
      <c r="J275" s="28">
        <v>22</v>
      </c>
      <c r="K275" s="28" t="s">
        <v>78</v>
      </c>
      <c r="L275" s="28">
        <v>29</v>
      </c>
    </row>
    <row r="276" spans="1:12" s="18" customFormat="1" ht="12.95" customHeight="1" x14ac:dyDescent="0.2">
      <c r="A276" s="152" t="s">
        <v>28</v>
      </c>
      <c r="B276" s="30">
        <v>20</v>
      </c>
      <c r="C276" s="30">
        <v>10</v>
      </c>
      <c r="D276" s="30">
        <v>10</v>
      </c>
      <c r="E276" s="30">
        <v>0</v>
      </c>
      <c r="F276" s="30">
        <v>10</v>
      </c>
      <c r="G276" s="29"/>
      <c r="H276" s="28">
        <v>15</v>
      </c>
      <c r="I276" s="28">
        <v>52</v>
      </c>
      <c r="J276" s="28">
        <v>37</v>
      </c>
      <c r="K276" s="28" t="s">
        <v>78</v>
      </c>
      <c r="L276" s="28">
        <v>15</v>
      </c>
    </row>
    <row r="277" spans="1:12" s="18" customFormat="1" ht="12.95" customHeight="1" x14ac:dyDescent="0.2">
      <c r="A277" s="152" t="s">
        <v>128</v>
      </c>
      <c r="B277" s="30">
        <v>-10</v>
      </c>
      <c r="C277" s="30">
        <v>0</v>
      </c>
      <c r="D277" s="30">
        <v>-10</v>
      </c>
      <c r="E277" s="30">
        <v>10</v>
      </c>
      <c r="F277" s="30">
        <v>0</v>
      </c>
      <c r="G277" s="29"/>
      <c r="H277" s="28" t="s">
        <v>78</v>
      </c>
      <c r="I277" s="28" t="s">
        <v>78</v>
      </c>
      <c r="J277" s="28" t="s">
        <v>78</v>
      </c>
      <c r="K277" s="28">
        <v>21</v>
      </c>
      <c r="L277" s="28" t="s">
        <v>78</v>
      </c>
    </row>
    <row r="278" spans="1:12" s="18" customFormat="1" ht="12.95" customHeight="1" x14ac:dyDescent="0.2">
      <c r="A278" s="152" t="s">
        <v>162</v>
      </c>
      <c r="B278" s="30">
        <v>30</v>
      </c>
      <c r="C278" s="30">
        <v>20</v>
      </c>
      <c r="D278" s="30">
        <v>0</v>
      </c>
      <c r="E278" s="30">
        <v>10</v>
      </c>
      <c r="F278" s="30">
        <v>10</v>
      </c>
      <c r="G278" s="29"/>
      <c r="H278" s="28">
        <v>31</v>
      </c>
      <c r="I278" s="28">
        <v>94</v>
      </c>
      <c r="J278" s="28">
        <v>17</v>
      </c>
      <c r="K278" s="28">
        <v>30</v>
      </c>
      <c r="L278" s="28">
        <v>14</v>
      </c>
    </row>
    <row r="279" spans="1:12" s="18" customFormat="1" ht="12.95" customHeight="1" x14ac:dyDescent="0.2">
      <c r="A279" s="152" t="s">
        <v>198</v>
      </c>
      <c r="B279" s="30">
        <v>40</v>
      </c>
      <c r="C279" s="30">
        <v>10</v>
      </c>
      <c r="D279" s="30">
        <v>10</v>
      </c>
      <c r="E279" s="30">
        <v>10</v>
      </c>
      <c r="F279" s="30">
        <v>10</v>
      </c>
      <c r="G279" s="29"/>
      <c r="H279" s="28">
        <v>38</v>
      </c>
      <c r="I279" s="28">
        <v>44</v>
      </c>
      <c r="J279" s="28">
        <v>59</v>
      </c>
      <c r="K279" s="28">
        <v>27</v>
      </c>
      <c r="L279" s="28">
        <v>32</v>
      </c>
    </row>
    <row r="280" spans="1:12" s="18" customFormat="1" ht="12.95" customHeight="1" x14ac:dyDescent="0.2">
      <c r="A280" s="152" t="s">
        <v>205</v>
      </c>
      <c r="B280" s="30">
        <v>30</v>
      </c>
      <c r="C280" s="30">
        <v>0</v>
      </c>
      <c r="D280" s="30">
        <v>10</v>
      </c>
      <c r="E280" s="30">
        <v>10</v>
      </c>
      <c r="F280" s="30">
        <v>10</v>
      </c>
      <c r="G280" s="29"/>
      <c r="H280" s="28">
        <v>31</v>
      </c>
      <c r="I280" s="28">
        <v>24</v>
      </c>
      <c r="J280" s="28">
        <v>35</v>
      </c>
      <c r="K280" s="28">
        <v>29</v>
      </c>
      <c r="L280" s="28">
        <v>34</v>
      </c>
    </row>
    <row r="281" spans="1:12" s="18" customFormat="1" ht="12.95" customHeight="1" x14ac:dyDescent="0.2">
      <c r="A281" s="152" t="s">
        <v>261</v>
      </c>
      <c r="B281" s="30">
        <v>30</v>
      </c>
      <c r="C281" s="30">
        <v>0</v>
      </c>
      <c r="D281" s="30">
        <v>10</v>
      </c>
      <c r="E281" s="30">
        <v>20</v>
      </c>
      <c r="F281" s="30">
        <v>10</v>
      </c>
      <c r="G281" s="29"/>
      <c r="H281" s="28">
        <v>31</v>
      </c>
      <c r="I281" s="28" t="s">
        <v>78</v>
      </c>
      <c r="J281" s="28">
        <v>59</v>
      </c>
      <c r="K281" s="28">
        <v>71</v>
      </c>
      <c r="L281" s="28">
        <v>10</v>
      </c>
    </row>
    <row r="282" spans="1:12" s="18" customFormat="1" ht="12.95" customHeight="1" x14ac:dyDescent="0.2">
      <c r="A282" s="152" t="s">
        <v>264</v>
      </c>
      <c r="B282" s="30">
        <v>20</v>
      </c>
      <c r="C282" s="30">
        <v>0</v>
      </c>
      <c r="D282" s="30">
        <v>0</v>
      </c>
      <c r="E282" s="30">
        <v>0</v>
      </c>
      <c r="F282" s="30">
        <v>20</v>
      </c>
      <c r="G282" s="29"/>
      <c r="H282" s="28">
        <v>14</v>
      </c>
      <c r="I282" s="28" t="s">
        <v>78</v>
      </c>
      <c r="J282" s="28" t="s">
        <v>78</v>
      </c>
      <c r="K282" s="28" t="s">
        <v>78</v>
      </c>
      <c r="L282" s="28">
        <v>64</v>
      </c>
    </row>
    <row r="283" spans="1:12" s="18" customFormat="1" ht="12.95" customHeight="1" x14ac:dyDescent="0.2">
      <c r="A283" s="149"/>
      <c r="B283" s="2"/>
      <c r="C283" s="2"/>
      <c r="D283" s="31"/>
      <c r="E283" s="2"/>
      <c r="F283" s="31"/>
      <c r="G283" s="31"/>
      <c r="H283" s="35"/>
      <c r="I283" s="35"/>
      <c r="J283" s="35"/>
      <c r="K283" s="35"/>
      <c r="L283" s="35"/>
    </row>
    <row r="284" spans="1:12" s="34" customFormat="1" ht="12.95" customHeight="1" x14ac:dyDescent="0.2">
      <c r="A284" s="227" t="s">
        <v>108</v>
      </c>
      <c r="B284" s="227"/>
      <c r="C284" s="227"/>
      <c r="D284" s="31"/>
      <c r="E284" s="2"/>
      <c r="F284" s="31"/>
      <c r="G284" s="31"/>
      <c r="H284" s="35"/>
      <c r="I284" s="35"/>
      <c r="J284" s="35"/>
      <c r="K284" s="35"/>
      <c r="L284" s="35"/>
    </row>
    <row r="285" spans="1:12" s="18" customFormat="1" ht="12.95" customHeight="1" x14ac:dyDescent="0.2">
      <c r="A285" s="164"/>
      <c r="B285" s="203" t="s">
        <v>146</v>
      </c>
      <c r="C285" s="203"/>
      <c r="D285" s="203"/>
      <c r="E285" s="203"/>
      <c r="F285" s="203"/>
      <c r="G285" s="58"/>
      <c r="H285" s="238" t="s">
        <v>145</v>
      </c>
      <c r="I285" s="238"/>
      <c r="J285" s="238"/>
      <c r="K285" s="238"/>
      <c r="L285" s="238"/>
    </row>
    <row r="286" spans="1:12" ht="12.95" customHeight="1" x14ac:dyDescent="0.2">
      <c r="A286" s="150"/>
      <c r="B286" s="34" t="s">
        <v>4</v>
      </c>
      <c r="C286" s="34" t="s">
        <v>0</v>
      </c>
      <c r="D286" s="34" t="s">
        <v>1</v>
      </c>
      <c r="E286" s="34" t="s">
        <v>2</v>
      </c>
      <c r="F286" s="34" t="s">
        <v>3</v>
      </c>
      <c r="G286" s="34"/>
      <c r="H286" s="33" t="s">
        <v>4</v>
      </c>
      <c r="I286" s="33" t="s">
        <v>0</v>
      </c>
      <c r="J286" s="33" t="s">
        <v>1</v>
      </c>
      <c r="K286" s="33" t="s">
        <v>2</v>
      </c>
      <c r="L286" s="33" t="s">
        <v>3</v>
      </c>
    </row>
    <row r="287" spans="1:12" ht="12.95" customHeight="1" x14ac:dyDescent="0.2">
      <c r="A287" s="152" t="s">
        <v>92</v>
      </c>
      <c r="B287" s="30">
        <v>60</v>
      </c>
      <c r="C287" s="30">
        <v>-20</v>
      </c>
      <c r="D287" s="30">
        <v>20</v>
      </c>
      <c r="E287" s="30">
        <v>30</v>
      </c>
      <c r="F287" s="30">
        <v>20</v>
      </c>
      <c r="G287" s="29"/>
      <c r="H287" s="28">
        <v>12</v>
      </c>
      <c r="I287" s="28" t="s">
        <v>78</v>
      </c>
      <c r="J287" s="28">
        <v>22</v>
      </c>
      <c r="K287" s="28">
        <v>19</v>
      </c>
      <c r="L287" s="28">
        <v>18</v>
      </c>
    </row>
    <row r="288" spans="1:12" ht="12.95" customHeight="1" x14ac:dyDescent="0.2">
      <c r="A288" s="152" t="s">
        <v>79</v>
      </c>
      <c r="B288" s="30">
        <v>60</v>
      </c>
      <c r="C288" s="30">
        <v>20</v>
      </c>
      <c r="D288" s="30">
        <v>10</v>
      </c>
      <c r="E288" s="30">
        <v>20</v>
      </c>
      <c r="F288" s="30">
        <v>20</v>
      </c>
      <c r="G288" s="29"/>
      <c r="H288" s="28">
        <v>13</v>
      </c>
      <c r="I288" s="28">
        <v>20</v>
      </c>
      <c r="J288" s="28">
        <v>12</v>
      </c>
      <c r="K288" s="28">
        <v>9</v>
      </c>
      <c r="L288" s="28">
        <v>12</v>
      </c>
    </row>
    <row r="289" spans="1:12" ht="12.95" customHeight="1" x14ac:dyDescent="0.2">
      <c r="A289" s="152" t="s">
        <v>27</v>
      </c>
      <c r="B289" s="30">
        <v>20</v>
      </c>
      <c r="C289" s="30">
        <v>-10</v>
      </c>
      <c r="D289" s="30">
        <v>0</v>
      </c>
      <c r="E289" s="30">
        <v>30</v>
      </c>
      <c r="F289" s="30">
        <v>0</v>
      </c>
      <c r="G289" s="29"/>
      <c r="H289" s="28">
        <v>4</v>
      </c>
      <c r="I289" s="28" t="s">
        <v>78</v>
      </c>
      <c r="J289" s="28">
        <v>3</v>
      </c>
      <c r="K289" s="28">
        <v>20</v>
      </c>
      <c r="L289" s="28">
        <v>0</v>
      </c>
    </row>
    <row r="290" spans="1:12" ht="12.95" customHeight="1" x14ac:dyDescent="0.2">
      <c r="A290" s="152" t="s">
        <v>28</v>
      </c>
      <c r="B290" s="30">
        <v>80</v>
      </c>
      <c r="C290" s="30">
        <v>0</v>
      </c>
      <c r="D290" s="30">
        <v>20</v>
      </c>
      <c r="E290" s="30">
        <v>30</v>
      </c>
      <c r="F290" s="30">
        <v>20</v>
      </c>
      <c r="G290" s="29"/>
      <c r="H290" s="28">
        <v>15</v>
      </c>
      <c r="I290" s="28">
        <v>2</v>
      </c>
      <c r="J290" s="28">
        <v>21</v>
      </c>
      <c r="K290" s="28">
        <v>20</v>
      </c>
      <c r="L290" s="28">
        <v>15</v>
      </c>
    </row>
    <row r="291" spans="1:12" ht="12.95" customHeight="1" x14ac:dyDescent="0.2">
      <c r="A291" s="152" t="s">
        <v>128</v>
      </c>
      <c r="B291" s="30">
        <v>10</v>
      </c>
      <c r="C291" s="30">
        <v>0</v>
      </c>
      <c r="D291" s="30">
        <v>-10</v>
      </c>
      <c r="E291" s="30">
        <v>0</v>
      </c>
      <c r="F291" s="30">
        <v>30</v>
      </c>
      <c r="G291" s="29"/>
      <c r="H291" s="28">
        <v>2</v>
      </c>
      <c r="I291" s="28" t="s">
        <v>78</v>
      </c>
      <c r="J291" s="28" t="s">
        <v>78</v>
      </c>
      <c r="K291" s="28">
        <v>2</v>
      </c>
      <c r="L291" s="28">
        <v>19</v>
      </c>
    </row>
    <row r="292" spans="1:12" ht="12.95" customHeight="1" x14ac:dyDescent="0.2">
      <c r="A292" s="152" t="s">
        <v>162</v>
      </c>
      <c r="B292" s="30">
        <v>100</v>
      </c>
      <c r="C292" s="30">
        <v>-20</v>
      </c>
      <c r="D292" s="30">
        <v>10</v>
      </c>
      <c r="E292" s="30">
        <v>70</v>
      </c>
      <c r="F292" s="30">
        <v>30</v>
      </c>
      <c r="G292" s="29"/>
      <c r="H292" s="28">
        <v>19</v>
      </c>
      <c r="I292" s="28" t="s">
        <v>78</v>
      </c>
      <c r="J292" s="28">
        <v>9</v>
      </c>
      <c r="K292" s="28">
        <v>45</v>
      </c>
      <c r="L292" s="28">
        <v>20</v>
      </c>
    </row>
    <row r="293" spans="1:12" ht="12.95" customHeight="1" x14ac:dyDescent="0.2">
      <c r="A293" s="152" t="s">
        <v>198</v>
      </c>
      <c r="B293" s="30">
        <v>50</v>
      </c>
      <c r="C293" s="30">
        <v>0</v>
      </c>
      <c r="D293" s="30">
        <v>20</v>
      </c>
      <c r="E293" s="30">
        <v>40</v>
      </c>
      <c r="F293" s="30">
        <v>0</v>
      </c>
      <c r="G293" s="29"/>
      <c r="H293" s="28">
        <v>10</v>
      </c>
      <c r="I293" s="28">
        <v>0</v>
      </c>
      <c r="J293" s="28">
        <v>14</v>
      </c>
      <c r="K293" s="28">
        <v>24</v>
      </c>
      <c r="L293" s="28">
        <v>1</v>
      </c>
    </row>
    <row r="294" spans="1:12" s="101" customFormat="1" ht="12.95" customHeight="1" x14ac:dyDescent="0.2">
      <c r="A294" s="152" t="s">
        <v>205</v>
      </c>
      <c r="B294" s="30">
        <v>70</v>
      </c>
      <c r="C294" s="30">
        <v>-10</v>
      </c>
      <c r="D294" s="30">
        <v>10</v>
      </c>
      <c r="E294" s="30">
        <v>10</v>
      </c>
      <c r="F294" s="30">
        <v>60</v>
      </c>
      <c r="G294" s="29"/>
      <c r="H294" s="28">
        <v>14</v>
      </c>
      <c r="I294" s="28" t="s">
        <v>78</v>
      </c>
      <c r="J294" s="28">
        <v>14</v>
      </c>
      <c r="K294" s="28">
        <v>8</v>
      </c>
      <c r="L294" s="28">
        <v>36</v>
      </c>
    </row>
    <row r="295" spans="1:12" s="103" customFormat="1" ht="12.95" customHeight="1" x14ac:dyDescent="0.2">
      <c r="A295" s="152" t="s">
        <v>261</v>
      </c>
      <c r="B295" s="30">
        <v>110</v>
      </c>
      <c r="C295" s="30">
        <v>0</v>
      </c>
      <c r="D295" s="30">
        <v>10</v>
      </c>
      <c r="E295" s="30">
        <v>50</v>
      </c>
      <c r="F295" s="30">
        <v>50</v>
      </c>
      <c r="G295" s="29"/>
      <c r="H295" s="28">
        <v>18</v>
      </c>
      <c r="I295" s="28" t="s">
        <v>78</v>
      </c>
      <c r="J295" s="28">
        <v>5</v>
      </c>
      <c r="K295" s="28">
        <v>25</v>
      </c>
      <c r="L295" s="28">
        <v>32</v>
      </c>
    </row>
    <row r="296" spans="1:12" s="103" customFormat="1" ht="12.95" customHeight="1" x14ac:dyDescent="0.2">
      <c r="A296" s="152" t="s">
        <v>264</v>
      </c>
      <c r="B296" s="30">
        <v>50</v>
      </c>
      <c r="C296" s="30">
        <v>10</v>
      </c>
      <c r="D296" s="30">
        <v>20</v>
      </c>
      <c r="E296" s="30">
        <v>10</v>
      </c>
      <c r="F296" s="30">
        <v>10</v>
      </c>
      <c r="G296" s="29"/>
      <c r="H296" s="28">
        <v>10</v>
      </c>
      <c r="I296" s="28">
        <v>13</v>
      </c>
      <c r="J296" s="28">
        <v>18</v>
      </c>
      <c r="K296" s="28">
        <v>4</v>
      </c>
      <c r="L296" s="28">
        <v>9</v>
      </c>
    </row>
    <row r="297" spans="1:12" s="18" customFormat="1" ht="12.95" customHeight="1" x14ac:dyDescent="0.2">
      <c r="A297" s="149"/>
      <c r="B297" s="2"/>
      <c r="C297" s="2"/>
      <c r="D297" s="31"/>
      <c r="E297" s="2"/>
      <c r="F297" s="31"/>
      <c r="G297" s="31"/>
      <c r="H297" s="35"/>
      <c r="I297" s="35"/>
      <c r="J297" s="35"/>
      <c r="K297" s="35"/>
      <c r="L297" s="35"/>
    </row>
    <row r="298" spans="1:12" s="34" customFormat="1" ht="12.95" customHeight="1" x14ac:dyDescent="0.2">
      <c r="A298" s="227" t="s">
        <v>107</v>
      </c>
      <c r="B298" s="227"/>
      <c r="C298" s="2"/>
      <c r="D298" s="31"/>
      <c r="E298" s="2"/>
      <c r="F298" s="31"/>
      <c r="G298" s="31"/>
      <c r="H298" s="35"/>
      <c r="I298" s="35"/>
      <c r="J298" s="35"/>
      <c r="K298" s="35"/>
      <c r="L298" s="35"/>
    </row>
    <row r="299" spans="1:12" s="18" customFormat="1" ht="12.95" customHeight="1" x14ac:dyDescent="0.2">
      <c r="A299" s="164"/>
      <c r="B299" s="203" t="s">
        <v>146</v>
      </c>
      <c r="C299" s="203"/>
      <c r="D299" s="203"/>
      <c r="E299" s="203"/>
      <c r="F299" s="203"/>
      <c r="G299" s="58"/>
      <c r="H299" s="238" t="s">
        <v>145</v>
      </c>
      <c r="I299" s="238"/>
      <c r="J299" s="238"/>
      <c r="K299" s="238"/>
      <c r="L299" s="238"/>
    </row>
    <row r="300" spans="1:12" ht="12.95" customHeight="1" x14ac:dyDescent="0.2">
      <c r="A300" s="150"/>
      <c r="B300" s="34" t="s">
        <v>4</v>
      </c>
      <c r="C300" s="34" t="s">
        <v>0</v>
      </c>
      <c r="D300" s="34" t="s">
        <v>1</v>
      </c>
      <c r="E300" s="34" t="s">
        <v>2</v>
      </c>
      <c r="F300" s="34" t="s">
        <v>3</v>
      </c>
      <c r="G300" s="34"/>
      <c r="H300" s="33" t="s">
        <v>4</v>
      </c>
      <c r="I300" s="33" t="s">
        <v>0</v>
      </c>
      <c r="J300" s="33" t="s">
        <v>1</v>
      </c>
      <c r="K300" s="33" t="s">
        <v>2</v>
      </c>
      <c r="L300" s="33" t="s">
        <v>3</v>
      </c>
    </row>
    <row r="301" spans="1:12" ht="12.95" customHeight="1" x14ac:dyDescent="0.2">
      <c r="A301" s="152" t="s">
        <v>92</v>
      </c>
      <c r="B301" s="30">
        <v>280</v>
      </c>
      <c r="C301" s="30">
        <v>80</v>
      </c>
      <c r="D301" s="30">
        <v>50</v>
      </c>
      <c r="E301" s="30">
        <v>120</v>
      </c>
      <c r="F301" s="30">
        <v>40</v>
      </c>
      <c r="G301" s="29"/>
      <c r="H301" s="28">
        <v>27</v>
      </c>
      <c r="I301" s="28">
        <v>32</v>
      </c>
      <c r="J301" s="28">
        <v>22</v>
      </c>
      <c r="K301" s="28">
        <v>37</v>
      </c>
      <c r="L301" s="28">
        <v>15</v>
      </c>
    </row>
    <row r="302" spans="1:12" ht="12.95" customHeight="1" x14ac:dyDescent="0.2">
      <c r="A302" s="152" t="s">
        <v>79</v>
      </c>
      <c r="B302" s="30">
        <v>180</v>
      </c>
      <c r="C302" s="30">
        <v>50</v>
      </c>
      <c r="D302" s="30">
        <v>50</v>
      </c>
      <c r="E302" s="30">
        <v>30</v>
      </c>
      <c r="F302" s="30">
        <v>50</v>
      </c>
      <c r="G302" s="29"/>
      <c r="H302" s="28">
        <v>17</v>
      </c>
      <c r="I302" s="28">
        <v>20</v>
      </c>
      <c r="J302" s="28">
        <v>21</v>
      </c>
      <c r="K302" s="28">
        <v>9</v>
      </c>
      <c r="L302" s="28">
        <v>20</v>
      </c>
    </row>
    <row r="303" spans="1:12" ht="12.95" customHeight="1" x14ac:dyDescent="0.2">
      <c r="A303" s="152" t="s">
        <v>27</v>
      </c>
      <c r="B303" s="30">
        <v>120</v>
      </c>
      <c r="C303" s="30">
        <v>40</v>
      </c>
      <c r="D303" s="30">
        <v>-10</v>
      </c>
      <c r="E303" s="30">
        <v>40</v>
      </c>
      <c r="F303" s="30">
        <v>50</v>
      </c>
      <c r="G303" s="29"/>
      <c r="H303" s="28">
        <v>11</v>
      </c>
      <c r="I303" s="28">
        <v>15</v>
      </c>
      <c r="J303" s="28" t="s">
        <v>78</v>
      </c>
      <c r="K303" s="28">
        <v>12</v>
      </c>
      <c r="L303" s="28">
        <v>19</v>
      </c>
    </row>
    <row r="304" spans="1:12" ht="12.95" customHeight="1" x14ac:dyDescent="0.2">
      <c r="A304" s="152" t="s">
        <v>28</v>
      </c>
      <c r="B304" s="30">
        <v>190</v>
      </c>
      <c r="C304" s="30">
        <v>20</v>
      </c>
      <c r="D304" s="30">
        <v>40</v>
      </c>
      <c r="E304" s="30">
        <v>70</v>
      </c>
      <c r="F304" s="30">
        <v>60</v>
      </c>
      <c r="G304" s="29"/>
      <c r="H304" s="28">
        <v>17</v>
      </c>
      <c r="I304" s="28">
        <v>10</v>
      </c>
      <c r="J304" s="28">
        <v>16</v>
      </c>
      <c r="K304" s="28">
        <v>21</v>
      </c>
      <c r="L304" s="28">
        <v>22</v>
      </c>
    </row>
    <row r="305" spans="1:12" ht="12.95" customHeight="1" x14ac:dyDescent="0.2">
      <c r="A305" s="152" t="s">
        <v>128</v>
      </c>
      <c r="B305" s="30">
        <v>70</v>
      </c>
      <c r="C305" s="30">
        <v>-10</v>
      </c>
      <c r="D305" s="30">
        <v>20</v>
      </c>
      <c r="E305" s="30">
        <v>40</v>
      </c>
      <c r="F305" s="30">
        <v>30</v>
      </c>
      <c r="G305" s="29"/>
      <c r="H305" s="28">
        <v>7</v>
      </c>
      <c r="I305" s="28" t="s">
        <v>78</v>
      </c>
      <c r="J305" s="28">
        <v>7</v>
      </c>
      <c r="K305" s="28">
        <v>12</v>
      </c>
      <c r="L305" s="28">
        <v>11</v>
      </c>
    </row>
    <row r="306" spans="1:12" ht="12.95" customHeight="1" x14ac:dyDescent="0.2">
      <c r="A306" s="152" t="s">
        <v>162</v>
      </c>
      <c r="B306" s="30">
        <v>230</v>
      </c>
      <c r="C306" s="30">
        <v>20</v>
      </c>
      <c r="D306" s="30">
        <v>70</v>
      </c>
      <c r="E306" s="30">
        <v>70</v>
      </c>
      <c r="F306" s="30">
        <v>80</v>
      </c>
      <c r="G306" s="29"/>
      <c r="H306" s="28">
        <v>20</v>
      </c>
      <c r="I306" s="28">
        <v>7</v>
      </c>
      <c r="J306" s="28">
        <v>29</v>
      </c>
      <c r="K306" s="28">
        <v>19</v>
      </c>
      <c r="L306" s="28">
        <v>27</v>
      </c>
    </row>
    <row r="307" spans="1:12" ht="12.95" customHeight="1" x14ac:dyDescent="0.2">
      <c r="A307" s="152" t="s">
        <v>198</v>
      </c>
      <c r="B307" s="30">
        <v>200</v>
      </c>
      <c r="C307" s="30">
        <v>10</v>
      </c>
      <c r="D307" s="30">
        <v>60</v>
      </c>
      <c r="E307" s="30">
        <v>60</v>
      </c>
      <c r="F307" s="30">
        <v>60</v>
      </c>
      <c r="G307" s="29"/>
      <c r="H307" s="28">
        <v>18</v>
      </c>
      <c r="I307" s="28">
        <v>5</v>
      </c>
      <c r="J307" s="28">
        <v>28</v>
      </c>
      <c r="K307" s="28">
        <v>18</v>
      </c>
      <c r="L307" s="28">
        <v>22</v>
      </c>
    </row>
    <row r="308" spans="1:12" s="101" customFormat="1" ht="12.95" customHeight="1" x14ac:dyDescent="0.2">
      <c r="A308" s="152" t="s">
        <v>205</v>
      </c>
      <c r="B308" s="30">
        <v>210</v>
      </c>
      <c r="C308" s="30">
        <v>50</v>
      </c>
      <c r="D308" s="30">
        <v>40</v>
      </c>
      <c r="E308" s="30">
        <v>50</v>
      </c>
      <c r="F308" s="30">
        <v>80</v>
      </c>
      <c r="G308" s="29"/>
      <c r="H308" s="28">
        <v>19</v>
      </c>
      <c r="I308" s="28">
        <v>19</v>
      </c>
      <c r="J308" s="28">
        <v>15</v>
      </c>
      <c r="K308" s="28">
        <v>13</v>
      </c>
      <c r="L308" s="28">
        <v>28</v>
      </c>
    </row>
    <row r="309" spans="1:12" s="103" customFormat="1" ht="12.95" customHeight="1" x14ac:dyDescent="0.2">
      <c r="A309" s="152" t="s">
        <v>261</v>
      </c>
      <c r="B309" s="30">
        <v>350</v>
      </c>
      <c r="C309" s="30">
        <v>60</v>
      </c>
      <c r="D309" s="30">
        <v>100</v>
      </c>
      <c r="E309" s="30">
        <v>50</v>
      </c>
      <c r="F309" s="30">
        <v>130</v>
      </c>
      <c r="G309" s="29"/>
      <c r="H309" s="28">
        <v>30</v>
      </c>
      <c r="I309" s="28">
        <v>25</v>
      </c>
      <c r="J309" s="28">
        <v>47</v>
      </c>
      <c r="K309" s="28">
        <v>13</v>
      </c>
      <c r="L309" s="28">
        <v>43</v>
      </c>
    </row>
    <row r="310" spans="1:12" s="103" customFormat="1" ht="12.95" customHeight="1" x14ac:dyDescent="0.2">
      <c r="A310" s="152" t="s">
        <v>264</v>
      </c>
      <c r="B310" s="30">
        <v>130</v>
      </c>
      <c r="C310" s="30">
        <v>0</v>
      </c>
      <c r="D310" s="30">
        <v>30</v>
      </c>
      <c r="E310" s="30">
        <v>40</v>
      </c>
      <c r="F310" s="30">
        <v>60</v>
      </c>
      <c r="G310" s="29"/>
      <c r="H310" s="28">
        <v>12</v>
      </c>
      <c r="I310" s="28">
        <v>2</v>
      </c>
      <c r="J310" s="28">
        <v>15</v>
      </c>
      <c r="K310" s="28">
        <v>11</v>
      </c>
      <c r="L310" s="28">
        <v>20</v>
      </c>
    </row>
    <row r="311" spans="1:12" s="18" customFormat="1" ht="12.95" customHeight="1" x14ac:dyDescent="0.2">
      <c r="A311" s="149"/>
      <c r="B311" s="2"/>
      <c r="C311" s="2"/>
      <c r="D311" s="31"/>
      <c r="E311" s="2"/>
      <c r="F311" s="31"/>
      <c r="G311" s="31"/>
      <c r="H311" s="35"/>
      <c r="I311" s="35"/>
      <c r="J311" s="35"/>
      <c r="K311" s="35"/>
      <c r="L311" s="35"/>
    </row>
    <row r="312" spans="1:12" s="34" customFormat="1" ht="12.95" customHeight="1" x14ac:dyDescent="0.2">
      <c r="A312" s="143" t="s">
        <v>83</v>
      </c>
      <c r="B312" s="2"/>
      <c r="C312" s="2"/>
      <c r="D312" s="31"/>
      <c r="E312" s="2"/>
      <c r="F312" s="31"/>
      <c r="G312" s="31"/>
      <c r="H312" s="35"/>
      <c r="I312" s="35"/>
      <c r="J312" s="35"/>
      <c r="K312" s="35"/>
      <c r="L312" s="35"/>
    </row>
    <row r="313" spans="1:12" s="18" customFormat="1" ht="12.95" customHeight="1" x14ac:dyDescent="0.2">
      <c r="A313" s="164"/>
      <c r="B313" s="203" t="s">
        <v>146</v>
      </c>
      <c r="C313" s="203"/>
      <c r="D313" s="203"/>
      <c r="E313" s="203"/>
      <c r="F313" s="203"/>
      <c r="G313" s="58"/>
      <c r="H313" s="238" t="s">
        <v>145</v>
      </c>
      <c r="I313" s="238"/>
      <c r="J313" s="238"/>
      <c r="K313" s="238"/>
      <c r="L313" s="238"/>
    </row>
    <row r="314" spans="1:12" ht="12.95" customHeight="1" x14ac:dyDescent="0.2">
      <c r="A314" s="150"/>
      <c r="B314" s="34" t="s">
        <v>4</v>
      </c>
      <c r="C314" s="34" t="s">
        <v>0</v>
      </c>
      <c r="D314" s="34" t="s">
        <v>1</v>
      </c>
      <c r="E314" s="34" t="s">
        <v>2</v>
      </c>
      <c r="F314" s="34" t="s">
        <v>3</v>
      </c>
      <c r="G314" s="34"/>
      <c r="H314" s="33" t="s">
        <v>4</v>
      </c>
      <c r="I314" s="33" t="s">
        <v>0</v>
      </c>
      <c r="J314" s="33" t="s">
        <v>1</v>
      </c>
      <c r="K314" s="33" t="s">
        <v>2</v>
      </c>
      <c r="L314" s="33" t="s">
        <v>3</v>
      </c>
    </row>
    <row r="315" spans="1:12" ht="12.95" customHeight="1" x14ac:dyDescent="0.2">
      <c r="A315" s="152" t="s">
        <v>92</v>
      </c>
      <c r="B315" s="30">
        <v>0</v>
      </c>
      <c r="C315" s="30">
        <v>0</v>
      </c>
      <c r="D315" s="30">
        <v>0</v>
      </c>
      <c r="E315" s="30">
        <v>0</v>
      </c>
      <c r="F315" s="30">
        <v>0</v>
      </c>
      <c r="G315" s="29"/>
      <c r="H315" s="28" t="s">
        <v>78</v>
      </c>
      <c r="I315" s="28">
        <v>9</v>
      </c>
      <c r="J315" s="28" t="s">
        <v>78</v>
      </c>
      <c r="K315" s="28">
        <v>8</v>
      </c>
      <c r="L315" s="28" t="s">
        <v>78</v>
      </c>
    </row>
    <row r="316" spans="1:12" ht="12.95" customHeight="1" x14ac:dyDescent="0.2">
      <c r="A316" s="152" t="s">
        <v>79</v>
      </c>
      <c r="B316" s="30">
        <v>10</v>
      </c>
      <c r="C316" s="30">
        <v>10</v>
      </c>
      <c r="D316" s="30">
        <v>0</v>
      </c>
      <c r="E316" s="30">
        <v>10</v>
      </c>
      <c r="F316" s="30">
        <v>0</v>
      </c>
      <c r="G316" s="29"/>
      <c r="H316" s="28">
        <v>19</v>
      </c>
      <c r="I316" s="28">
        <v>58</v>
      </c>
      <c r="J316" s="28" t="s">
        <v>78</v>
      </c>
      <c r="K316" s="28">
        <v>37</v>
      </c>
      <c r="L316" s="28">
        <v>11</v>
      </c>
    </row>
    <row r="317" spans="1:12" ht="12.95" customHeight="1" x14ac:dyDescent="0.2">
      <c r="A317" s="152" t="s">
        <v>27</v>
      </c>
      <c r="B317" s="30">
        <v>-10</v>
      </c>
      <c r="C317" s="30">
        <v>0</v>
      </c>
      <c r="D317" s="30">
        <v>0</v>
      </c>
      <c r="E317" s="30">
        <v>-10</v>
      </c>
      <c r="F317" s="30">
        <v>0</v>
      </c>
      <c r="G317" s="29"/>
      <c r="H317" s="28" t="s">
        <v>78</v>
      </c>
      <c r="I317" s="28">
        <v>5</v>
      </c>
      <c r="J317" s="28">
        <v>4</v>
      </c>
      <c r="K317" s="28" t="s">
        <v>78</v>
      </c>
      <c r="L317" s="28">
        <v>19</v>
      </c>
    </row>
    <row r="318" spans="1:12" ht="12.95" customHeight="1" x14ac:dyDescent="0.2">
      <c r="A318" s="152" t="s">
        <v>28</v>
      </c>
      <c r="B318" s="30">
        <v>10</v>
      </c>
      <c r="C318" s="30">
        <v>0</v>
      </c>
      <c r="D318" s="30">
        <v>0</v>
      </c>
      <c r="E318" s="30">
        <v>0</v>
      </c>
      <c r="F318" s="30">
        <v>0</v>
      </c>
      <c r="G318" s="29"/>
      <c r="H318" s="28">
        <v>9</v>
      </c>
      <c r="I318" s="28">
        <v>8</v>
      </c>
      <c r="J318" s="28" t="s">
        <v>78</v>
      </c>
      <c r="K318" s="28">
        <v>13</v>
      </c>
      <c r="L318" s="28">
        <v>15</v>
      </c>
    </row>
    <row r="319" spans="1:12" ht="12.95" customHeight="1" x14ac:dyDescent="0.2">
      <c r="A319" s="152" t="s">
        <v>128</v>
      </c>
      <c r="B319" s="30">
        <v>10</v>
      </c>
      <c r="C319" s="30">
        <v>10</v>
      </c>
      <c r="D319" s="30">
        <v>0</v>
      </c>
      <c r="E319" s="30">
        <v>0</v>
      </c>
      <c r="F319" s="30">
        <v>-10</v>
      </c>
      <c r="G319" s="29"/>
      <c r="H319" s="28">
        <v>11</v>
      </c>
      <c r="I319" s="28">
        <v>100</v>
      </c>
      <c r="J319" s="28">
        <v>14</v>
      </c>
      <c r="K319" s="28">
        <v>10</v>
      </c>
      <c r="L319" s="28" t="s">
        <v>78</v>
      </c>
    </row>
    <row r="320" spans="1:12" ht="12.95" customHeight="1" x14ac:dyDescent="0.2">
      <c r="A320" s="152" t="s">
        <v>162</v>
      </c>
      <c r="B320" s="30">
        <v>10</v>
      </c>
      <c r="C320" s="30">
        <v>0</v>
      </c>
      <c r="D320" s="30">
        <v>0</v>
      </c>
      <c r="E320" s="30">
        <v>10</v>
      </c>
      <c r="F320" s="30">
        <v>10</v>
      </c>
      <c r="G320" s="29"/>
      <c r="H320" s="28">
        <v>17</v>
      </c>
      <c r="I320" s="28">
        <v>27</v>
      </c>
      <c r="J320" s="28" t="s">
        <v>78</v>
      </c>
      <c r="K320" s="28">
        <v>33</v>
      </c>
      <c r="L320" s="28">
        <v>24</v>
      </c>
    </row>
    <row r="321" spans="1:12" ht="12.95" customHeight="1" x14ac:dyDescent="0.2">
      <c r="A321" s="152" t="s">
        <v>198</v>
      </c>
      <c r="B321" s="30">
        <v>0</v>
      </c>
      <c r="C321" s="30">
        <v>0</v>
      </c>
      <c r="D321" s="30">
        <v>0</v>
      </c>
      <c r="E321" s="30">
        <v>10</v>
      </c>
      <c r="F321" s="30">
        <v>0</v>
      </c>
      <c r="G321" s="29"/>
      <c r="H321" s="28">
        <v>6</v>
      </c>
      <c r="I321" s="28">
        <v>4</v>
      </c>
      <c r="J321" s="28">
        <v>8</v>
      </c>
      <c r="K321" s="28">
        <v>41</v>
      </c>
      <c r="L321" s="28" t="s">
        <v>78</v>
      </c>
    </row>
    <row r="322" spans="1:12" s="101" customFormat="1" ht="12.95" customHeight="1" x14ac:dyDescent="0.2">
      <c r="A322" s="152" t="s">
        <v>205</v>
      </c>
      <c r="B322" s="30">
        <v>0</v>
      </c>
      <c r="C322" s="30">
        <v>0</v>
      </c>
      <c r="D322" s="30">
        <v>10</v>
      </c>
      <c r="E322" s="30">
        <v>-10</v>
      </c>
      <c r="F322" s="30">
        <v>0</v>
      </c>
      <c r="G322" s="29"/>
      <c r="H322" s="28" t="s">
        <v>78</v>
      </c>
      <c r="I322" s="28">
        <v>4</v>
      </c>
      <c r="J322" s="28">
        <v>46</v>
      </c>
      <c r="K322" s="28" t="s">
        <v>78</v>
      </c>
      <c r="L322" s="28" t="s">
        <v>78</v>
      </c>
    </row>
    <row r="323" spans="1:12" s="103" customFormat="1" ht="12.95" customHeight="1" x14ac:dyDescent="0.2">
      <c r="A323" s="152" t="s">
        <v>261</v>
      </c>
      <c r="B323" s="30">
        <v>20</v>
      </c>
      <c r="C323" s="30">
        <v>0</v>
      </c>
      <c r="D323" s="30">
        <v>10</v>
      </c>
      <c r="E323" s="30">
        <v>0</v>
      </c>
      <c r="F323" s="30">
        <v>0</v>
      </c>
      <c r="G323" s="29"/>
      <c r="H323" s="28">
        <v>21</v>
      </c>
      <c r="I323" s="28">
        <v>20</v>
      </c>
      <c r="J323" s="28">
        <v>50</v>
      </c>
      <c r="K323" s="28">
        <v>12</v>
      </c>
      <c r="L323" s="28">
        <v>17</v>
      </c>
    </row>
    <row r="324" spans="1:12" s="103" customFormat="1" ht="12.95" customHeight="1" x14ac:dyDescent="0.2">
      <c r="A324" s="152" t="s">
        <v>264</v>
      </c>
      <c r="B324" s="30">
        <v>10</v>
      </c>
      <c r="C324" s="30">
        <v>0</v>
      </c>
      <c r="D324" s="30">
        <v>0</v>
      </c>
      <c r="E324" s="30">
        <v>10</v>
      </c>
      <c r="F324" s="30">
        <v>0</v>
      </c>
      <c r="G324" s="29"/>
      <c r="H324" s="28">
        <v>12</v>
      </c>
      <c r="I324" s="28">
        <v>47</v>
      </c>
      <c r="J324" s="28" t="s">
        <v>78</v>
      </c>
      <c r="K324" s="28">
        <v>44</v>
      </c>
      <c r="L324" s="28" t="s">
        <v>78</v>
      </c>
    </row>
    <row r="325" spans="1:12" s="18" customFormat="1" ht="12.95" customHeight="1" x14ac:dyDescent="0.2">
      <c r="A325" s="149"/>
      <c r="B325" s="2"/>
      <c r="C325" s="2"/>
      <c r="D325" s="31"/>
      <c r="E325" s="2"/>
      <c r="F325" s="31"/>
      <c r="G325" s="31"/>
      <c r="H325" s="35"/>
      <c r="I325" s="35"/>
      <c r="J325" s="35"/>
      <c r="K325" s="35"/>
      <c r="L325" s="35"/>
    </row>
    <row r="326" spans="1:12" s="34" customFormat="1" ht="12.95" customHeight="1" x14ac:dyDescent="0.2">
      <c r="A326" s="227" t="s">
        <v>225</v>
      </c>
      <c r="B326" s="227"/>
      <c r="C326" s="2"/>
      <c r="D326" s="31"/>
      <c r="E326" s="2"/>
      <c r="F326" s="31"/>
      <c r="G326" s="31"/>
      <c r="H326" s="35"/>
      <c r="I326" s="35"/>
      <c r="J326" s="35"/>
      <c r="K326" s="35"/>
      <c r="L326" s="35"/>
    </row>
    <row r="327" spans="1:12" s="18" customFormat="1" ht="12.95" customHeight="1" x14ac:dyDescent="0.2">
      <c r="A327" s="164"/>
      <c r="B327" s="203" t="s">
        <v>146</v>
      </c>
      <c r="C327" s="203"/>
      <c r="D327" s="203"/>
      <c r="E327" s="203"/>
      <c r="F327" s="203"/>
      <c r="G327" s="58"/>
      <c r="H327" s="238" t="s">
        <v>145</v>
      </c>
      <c r="I327" s="238"/>
      <c r="J327" s="238"/>
      <c r="K327" s="238"/>
      <c r="L327" s="238"/>
    </row>
    <row r="328" spans="1:12" ht="12.95" customHeight="1" x14ac:dyDescent="0.2">
      <c r="A328" s="150"/>
      <c r="B328" s="34" t="s">
        <v>4</v>
      </c>
      <c r="C328" s="34" t="s">
        <v>0</v>
      </c>
      <c r="D328" s="34" t="s">
        <v>1</v>
      </c>
      <c r="E328" s="34" t="s">
        <v>2</v>
      </c>
      <c r="F328" s="34" t="s">
        <v>3</v>
      </c>
      <c r="G328" s="34"/>
      <c r="H328" s="33" t="s">
        <v>4</v>
      </c>
      <c r="I328" s="33" t="s">
        <v>0</v>
      </c>
      <c r="J328" s="33" t="s">
        <v>1</v>
      </c>
      <c r="K328" s="33" t="s">
        <v>2</v>
      </c>
      <c r="L328" s="33" t="s">
        <v>3</v>
      </c>
    </row>
    <row r="329" spans="1:12" ht="12.95" customHeight="1" x14ac:dyDescent="0.2">
      <c r="A329" s="152" t="s">
        <v>92</v>
      </c>
      <c r="B329" s="30">
        <v>100</v>
      </c>
      <c r="C329" s="30">
        <v>20</v>
      </c>
      <c r="D329" s="30">
        <v>10</v>
      </c>
      <c r="E329" s="30">
        <v>40</v>
      </c>
      <c r="F329" s="30">
        <v>40</v>
      </c>
      <c r="G329" s="29"/>
      <c r="H329" s="28">
        <v>21</v>
      </c>
      <c r="I329" s="28">
        <v>22</v>
      </c>
      <c r="J329" s="28">
        <v>14</v>
      </c>
      <c r="K329" s="28">
        <v>26</v>
      </c>
      <c r="L329" s="28">
        <v>21</v>
      </c>
    </row>
    <row r="330" spans="1:12" ht="12.95" customHeight="1" x14ac:dyDescent="0.2">
      <c r="A330" s="152" t="s">
        <v>79</v>
      </c>
      <c r="B330" s="30">
        <v>150</v>
      </c>
      <c r="C330" s="30">
        <v>10</v>
      </c>
      <c r="D330" s="30">
        <v>40</v>
      </c>
      <c r="E330" s="30">
        <v>50</v>
      </c>
      <c r="F330" s="30">
        <v>40</v>
      </c>
      <c r="G330" s="29"/>
      <c r="H330" s="28">
        <v>32</v>
      </c>
      <c r="I330" s="28">
        <v>19</v>
      </c>
      <c r="J330" s="28">
        <v>54</v>
      </c>
      <c r="K330" s="28">
        <v>42</v>
      </c>
      <c r="L330" s="28">
        <v>23</v>
      </c>
    </row>
    <row r="331" spans="1:12" ht="12.95" customHeight="1" x14ac:dyDescent="0.2">
      <c r="A331" s="152" t="s">
        <v>27</v>
      </c>
      <c r="B331" s="30">
        <v>70</v>
      </c>
      <c r="C331" s="30">
        <v>10</v>
      </c>
      <c r="D331" s="30">
        <v>20</v>
      </c>
      <c r="E331" s="30">
        <v>20</v>
      </c>
      <c r="F331" s="30">
        <v>30</v>
      </c>
      <c r="G331" s="29"/>
      <c r="H331" s="28">
        <v>15</v>
      </c>
      <c r="I331" s="28">
        <v>12</v>
      </c>
      <c r="J331" s="28">
        <v>20</v>
      </c>
      <c r="K331" s="28">
        <v>11</v>
      </c>
      <c r="L331" s="28">
        <v>17</v>
      </c>
    </row>
    <row r="332" spans="1:12" ht="12.95" customHeight="1" x14ac:dyDescent="0.2">
      <c r="A332" s="152" t="s">
        <v>28</v>
      </c>
      <c r="B332" s="30">
        <v>40</v>
      </c>
      <c r="C332" s="30">
        <v>0</v>
      </c>
      <c r="D332" s="30">
        <v>-10</v>
      </c>
      <c r="E332" s="30">
        <v>20</v>
      </c>
      <c r="F332" s="30">
        <v>30</v>
      </c>
      <c r="G332" s="29"/>
      <c r="H332" s="28">
        <v>7</v>
      </c>
      <c r="I332" s="28">
        <v>2</v>
      </c>
      <c r="J332" s="28" t="s">
        <v>78</v>
      </c>
      <c r="K332" s="28">
        <v>9</v>
      </c>
      <c r="L332" s="28">
        <v>17</v>
      </c>
    </row>
    <row r="333" spans="1:12" ht="12.95" customHeight="1" x14ac:dyDescent="0.2">
      <c r="A333" s="152" t="s">
        <v>128</v>
      </c>
      <c r="B333" s="30">
        <v>20</v>
      </c>
      <c r="C333" s="30">
        <v>-10</v>
      </c>
      <c r="D333" s="30">
        <v>-10</v>
      </c>
      <c r="E333" s="30">
        <v>30</v>
      </c>
      <c r="F333" s="30">
        <v>10</v>
      </c>
      <c r="G333" s="29"/>
      <c r="H333" s="28">
        <v>3</v>
      </c>
      <c r="I333" s="28" t="s">
        <v>78</v>
      </c>
      <c r="J333" s="28" t="s">
        <v>78</v>
      </c>
      <c r="K333" s="28">
        <v>20</v>
      </c>
      <c r="L333" s="28">
        <v>3</v>
      </c>
    </row>
    <row r="334" spans="1:12" ht="12.95" customHeight="1" x14ac:dyDescent="0.2">
      <c r="A334" s="152" t="s">
        <v>162</v>
      </c>
      <c r="B334" s="30">
        <v>160</v>
      </c>
      <c r="C334" s="30">
        <v>20</v>
      </c>
      <c r="D334" s="30">
        <v>20</v>
      </c>
      <c r="E334" s="30">
        <v>40</v>
      </c>
      <c r="F334" s="30">
        <v>90</v>
      </c>
      <c r="G334" s="29"/>
      <c r="H334" s="28">
        <v>33</v>
      </c>
      <c r="I334" s="28">
        <v>20</v>
      </c>
      <c r="J334" s="28">
        <v>29</v>
      </c>
      <c r="K334" s="28">
        <v>26</v>
      </c>
      <c r="L334" s="28">
        <v>46</v>
      </c>
    </row>
    <row r="335" spans="1:12" ht="12.95" customHeight="1" x14ac:dyDescent="0.2">
      <c r="A335" s="152" t="s">
        <v>198</v>
      </c>
      <c r="B335" s="30">
        <v>100</v>
      </c>
      <c r="C335" s="30">
        <v>30</v>
      </c>
      <c r="D335" s="30">
        <v>-10</v>
      </c>
      <c r="E335" s="30">
        <v>10</v>
      </c>
      <c r="F335" s="30">
        <v>60</v>
      </c>
      <c r="G335" s="29"/>
      <c r="H335" s="28">
        <v>19</v>
      </c>
      <c r="I335" s="28">
        <v>36</v>
      </c>
      <c r="J335" s="28" t="s">
        <v>78</v>
      </c>
      <c r="K335" s="28">
        <v>9</v>
      </c>
      <c r="L335" s="28">
        <v>35</v>
      </c>
    </row>
    <row r="336" spans="1:12" s="101" customFormat="1" ht="12.95" customHeight="1" x14ac:dyDescent="0.2">
      <c r="A336" s="152" t="s">
        <v>205</v>
      </c>
      <c r="B336" s="30">
        <v>80</v>
      </c>
      <c r="C336" s="30">
        <v>20</v>
      </c>
      <c r="D336" s="30">
        <v>10</v>
      </c>
      <c r="E336" s="30">
        <v>10</v>
      </c>
      <c r="F336" s="30">
        <v>50</v>
      </c>
      <c r="G336" s="29"/>
      <c r="H336" s="28">
        <v>15</v>
      </c>
      <c r="I336" s="28">
        <v>22</v>
      </c>
      <c r="J336" s="28">
        <v>6</v>
      </c>
      <c r="K336" s="28">
        <v>8</v>
      </c>
      <c r="L336" s="28">
        <v>23</v>
      </c>
    </row>
    <row r="337" spans="1:12" s="103" customFormat="1" ht="12.95" customHeight="1" x14ac:dyDescent="0.2">
      <c r="A337" s="152" t="s">
        <v>261</v>
      </c>
      <c r="B337" s="30">
        <v>160</v>
      </c>
      <c r="C337" s="30">
        <v>0</v>
      </c>
      <c r="D337" s="30">
        <v>10</v>
      </c>
      <c r="E337" s="30">
        <v>60</v>
      </c>
      <c r="F337" s="30">
        <v>90</v>
      </c>
      <c r="G337" s="29"/>
      <c r="H337" s="28">
        <v>29</v>
      </c>
      <c r="I337" s="28">
        <v>2</v>
      </c>
      <c r="J337" s="28">
        <v>6</v>
      </c>
      <c r="K337" s="28">
        <v>42</v>
      </c>
      <c r="L337" s="28">
        <v>43</v>
      </c>
    </row>
    <row r="338" spans="1:12" s="103" customFormat="1" ht="12.95" customHeight="1" x14ac:dyDescent="0.2">
      <c r="A338" s="152" t="s">
        <v>264</v>
      </c>
      <c r="B338" s="30">
        <v>90</v>
      </c>
      <c r="C338" s="30">
        <v>10</v>
      </c>
      <c r="D338" s="30">
        <v>10</v>
      </c>
      <c r="E338" s="30">
        <v>30</v>
      </c>
      <c r="F338" s="30">
        <v>40</v>
      </c>
      <c r="G338" s="29"/>
      <c r="H338" s="28">
        <v>17</v>
      </c>
      <c r="I338" s="28">
        <v>10</v>
      </c>
      <c r="J338" s="28">
        <v>7</v>
      </c>
      <c r="K338" s="28">
        <v>24</v>
      </c>
      <c r="L338" s="28">
        <v>20</v>
      </c>
    </row>
    <row r="339" spans="1:12" s="18" customFormat="1" ht="12.95" customHeight="1" x14ac:dyDescent="0.2">
      <c r="A339" s="149"/>
      <c r="B339" s="2"/>
      <c r="C339" s="2"/>
      <c r="D339" s="31"/>
      <c r="E339" s="2"/>
      <c r="F339" s="31"/>
      <c r="G339" s="31"/>
      <c r="H339" s="35"/>
      <c r="I339" s="35"/>
      <c r="J339" s="35"/>
      <c r="K339" s="35"/>
      <c r="L339" s="35"/>
    </row>
    <row r="340" spans="1:12" s="18" customFormat="1" ht="12.95" customHeight="1" x14ac:dyDescent="0.2">
      <c r="A340" s="227" t="s">
        <v>106</v>
      </c>
      <c r="B340" s="227"/>
      <c r="C340" s="2"/>
      <c r="D340" s="31"/>
      <c r="E340" s="2"/>
      <c r="F340" s="31"/>
      <c r="G340" s="31"/>
      <c r="H340" s="35"/>
      <c r="I340" s="35"/>
      <c r="J340" s="35"/>
      <c r="K340" s="35"/>
      <c r="L340" s="35"/>
    </row>
    <row r="341" spans="1:12" s="18" customFormat="1" ht="12.95" customHeight="1" x14ac:dyDescent="0.2">
      <c r="A341" s="164"/>
      <c r="B341" s="203" t="s">
        <v>146</v>
      </c>
      <c r="C341" s="203"/>
      <c r="D341" s="203"/>
      <c r="E341" s="203"/>
      <c r="F341" s="203"/>
      <c r="G341" s="58"/>
      <c r="H341" s="238" t="s">
        <v>145</v>
      </c>
      <c r="I341" s="238"/>
      <c r="J341" s="238"/>
      <c r="K341" s="238"/>
      <c r="L341" s="238"/>
    </row>
    <row r="342" spans="1:12" s="18" customFormat="1" ht="12.95" customHeight="1" x14ac:dyDescent="0.2">
      <c r="A342" s="150"/>
      <c r="B342" s="34" t="s">
        <v>4</v>
      </c>
      <c r="C342" s="34" t="s">
        <v>0</v>
      </c>
      <c r="D342" s="34" t="s">
        <v>1</v>
      </c>
      <c r="E342" s="34" t="s">
        <v>2</v>
      </c>
      <c r="F342" s="34" t="s">
        <v>3</v>
      </c>
      <c r="G342" s="34"/>
      <c r="H342" s="33" t="s">
        <v>4</v>
      </c>
      <c r="I342" s="33" t="s">
        <v>0</v>
      </c>
      <c r="J342" s="33" t="s">
        <v>1</v>
      </c>
      <c r="K342" s="33" t="s">
        <v>2</v>
      </c>
      <c r="L342" s="33" t="s">
        <v>3</v>
      </c>
    </row>
    <row r="343" spans="1:12" s="18" customFormat="1" ht="12.95" customHeight="1" x14ac:dyDescent="0.2">
      <c r="A343" s="152" t="s">
        <v>92</v>
      </c>
      <c r="B343" s="30">
        <v>80</v>
      </c>
      <c r="C343" s="30">
        <v>10</v>
      </c>
      <c r="D343" s="30">
        <v>20</v>
      </c>
      <c r="E343" s="30">
        <v>40</v>
      </c>
      <c r="F343" s="30">
        <v>10</v>
      </c>
      <c r="G343" s="29"/>
      <c r="H343" s="28">
        <v>12</v>
      </c>
      <c r="I343" s="28">
        <v>9</v>
      </c>
      <c r="J343" s="28">
        <v>13</v>
      </c>
      <c r="K343" s="28">
        <v>18</v>
      </c>
      <c r="L343" s="28">
        <v>8</v>
      </c>
    </row>
    <row r="344" spans="1:12" s="18" customFormat="1" ht="12.95" customHeight="1" x14ac:dyDescent="0.2">
      <c r="A344" s="152" t="s">
        <v>79</v>
      </c>
      <c r="B344" s="30">
        <v>20</v>
      </c>
      <c r="C344" s="30">
        <v>-10</v>
      </c>
      <c r="D344" s="30">
        <v>30</v>
      </c>
      <c r="E344" s="30">
        <v>20</v>
      </c>
      <c r="F344" s="30">
        <v>-10</v>
      </c>
      <c r="G344" s="29"/>
      <c r="H344" s="28">
        <v>4</v>
      </c>
      <c r="I344" s="28" t="s">
        <v>78</v>
      </c>
      <c r="J344" s="28">
        <v>23</v>
      </c>
      <c r="K344" s="28">
        <v>9</v>
      </c>
      <c r="L344" s="28" t="s">
        <v>78</v>
      </c>
    </row>
    <row r="345" spans="1:12" s="18" customFormat="1" ht="12.95" customHeight="1" x14ac:dyDescent="0.2">
      <c r="A345" s="152" t="s">
        <v>27</v>
      </c>
      <c r="B345" s="30">
        <v>30</v>
      </c>
      <c r="C345" s="30">
        <v>0</v>
      </c>
      <c r="D345" s="30">
        <v>0</v>
      </c>
      <c r="E345" s="30">
        <v>0</v>
      </c>
      <c r="F345" s="30">
        <v>30</v>
      </c>
      <c r="G345" s="29"/>
      <c r="H345" s="28">
        <v>5</v>
      </c>
      <c r="I345" s="28">
        <v>2</v>
      </c>
      <c r="J345" s="28">
        <v>0</v>
      </c>
      <c r="K345" s="28" t="s">
        <v>78</v>
      </c>
      <c r="L345" s="28">
        <v>15</v>
      </c>
    </row>
    <row r="346" spans="1:12" s="18" customFormat="1" ht="12.95" customHeight="1" x14ac:dyDescent="0.2">
      <c r="A346" s="152" t="s">
        <v>28</v>
      </c>
      <c r="B346" s="30">
        <v>0</v>
      </c>
      <c r="C346" s="30">
        <v>-10</v>
      </c>
      <c r="D346" s="30">
        <v>0</v>
      </c>
      <c r="E346" s="30">
        <v>-20</v>
      </c>
      <c r="F346" s="30">
        <v>30</v>
      </c>
      <c r="G346" s="29"/>
      <c r="H346" s="28">
        <v>0</v>
      </c>
      <c r="I346" s="28" t="s">
        <v>78</v>
      </c>
      <c r="J346" s="28">
        <v>1</v>
      </c>
      <c r="K346" s="28" t="s">
        <v>78</v>
      </c>
      <c r="L346" s="28">
        <v>16</v>
      </c>
    </row>
    <row r="347" spans="1:12" s="18" customFormat="1" ht="12.95" customHeight="1" x14ac:dyDescent="0.2">
      <c r="A347" s="152" t="s">
        <v>128</v>
      </c>
      <c r="B347" s="53">
        <v>50</v>
      </c>
      <c r="C347" s="53">
        <v>10</v>
      </c>
      <c r="D347" s="53">
        <v>20</v>
      </c>
      <c r="E347" s="53">
        <v>10</v>
      </c>
      <c r="F347" s="53">
        <v>-10</v>
      </c>
      <c r="G347" s="53"/>
      <c r="H347" s="53">
        <v>8</v>
      </c>
      <c r="I347" s="53">
        <v>14</v>
      </c>
      <c r="J347" s="53">
        <v>21</v>
      </c>
      <c r="K347" s="53">
        <v>7</v>
      </c>
      <c r="L347" s="53" t="s">
        <v>78</v>
      </c>
    </row>
    <row r="348" spans="1:12" s="18" customFormat="1" ht="12.95" customHeight="1" x14ac:dyDescent="0.2">
      <c r="A348" s="152" t="s">
        <v>162</v>
      </c>
      <c r="B348" s="53">
        <v>160</v>
      </c>
      <c r="C348" s="53">
        <v>0</v>
      </c>
      <c r="D348" s="53">
        <v>30</v>
      </c>
      <c r="E348" s="53">
        <v>30</v>
      </c>
      <c r="F348" s="53">
        <v>100</v>
      </c>
      <c r="G348" s="53"/>
      <c r="H348" s="53">
        <v>26</v>
      </c>
      <c r="I348" s="53">
        <v>1</v>
      </c>
      <c r="J348" s="53">
        <v>23</v>
      </c>
      <c r="K348" s="53">
        <v>14</v>
      </c>
      <c r="L348" s="53">
        <v>57</v>
      </c>
    </row>
    <row r="349" spans="1:12" s="18" customFormat="1" ht="12.95" customHeight="1" x14ac:dyDescent="0.2">
      <c r="A349" s="152" t="s">
        <v>198</v>
      </c>
      <c r="B349" s="53">
        <v>50</v>
      </c>
      <c r="C349" s="53">
        <v>40</v>
      </c>
      <c r="D349" s="53">
        <v>-10</v>
      </c>
      <c r="E349" s="53">
        <v>10</v>
      </c>
      <c r="F349" s="53">
        <v>10</v>
      </c>
      <c r="G349" s="53"/>
      <c r="H349" s="53">
        <v>8</v>
      </c>
      <c r="I349" s="53">
        <v>38</v>
      </c>
      <c r="J349" s="53" t="s">
        <v>78</v>
      </c>
      <c r="K349" s="53">
        <v>5</v>
      </c>
      <c r="L349" s="53">
        <v>6</v>
      </c>
    </row>
    <row r="350" spans="1:12" s="18" customFormat="1" ht="12.95" customHeight="1" x14ac:dyDescent="0.2">
      <c r="A350" s="152" t="s">
        <v>205</v>
      </c>
      <c r="B350" s="53">
        <v>80</v>
      </c>
      <c r="C350" s="53">
        <v>0</v>
      </c>
      <c r="D350" s="53">
        <v>0</v>
      </c>
      <c r="E350" s="53">
        <v>40</v>
      </c>
      <c r="F350" s="53">
        <v>50</v>
      </c>
      <c r="G350" s="53"/>
      <c r="H350" s="53">
        <v>12</v>
      </c>
      <c r="I350" s="53">
        <v>0</v>
      </c>
      <c r="J350" s="53" t="s">
        <v>78</v>
      </c>
      <c r="K350" s="53">
        <v>19</v>
      </c>
      <c r="L350" s="53">
        <v>23</v>
      </c>
    </row>
    <row r="351" spans="1:12" s="18" customFormat="1" ht="12.95" customHeight="1" x14ac:dyDescent="0.2">
      <c r="A351" s="152" t="s">
        <v>261</v>
      </c>
      <c r="B351" s="53">
        <v>180</v>
      </c>
      <c r="C351" s="53">
        <v>10</v>
      </c>
      <c r="D351" s="53">
        <v>20</v>
      </c>
      <c r="E351" s="53">
        <v>60</v>
      </c>
      <c r="F351" s="53">
        <v>90</v>
      </c>
      <c r="G351" s="53"/>
      <c r="H351" s="53">
        <v>28</v>
      </c>
      <c r="I351" s="53">
        <v>11</v>
      </c>
      <c r="J351" s="53">
        <v>12</v>
      </c>
      <c r="K351" s="53">
        <v>27</v>
      </c>
      <c r="L351" s="53">
        <v>51</v>
      </c>
    </row>
    <row r="352" spans="1:12" s="18" customFormat="1" ht="12.95" customHeight="1" x14ac:dyDescent="0.2">
      <c r="A352" s="152" t="s">
        <v>264</v>
      </c>
      <c r="B352" s="53">
        <v>90</v>
      </c>
      <c r="C352" s="53">
        <v>30</v>
      </c>
      <c r="D352" s="53">
        <v>0</v>
      </c>
      <c r="E352" s="53">
        <v>20</v>
      </c>
      <c r="F352" s="53">
        <v>40</v>
      </c>
      <c r="G352" s="53"/>
      <c r="H352" s="53">
        <v>14</v>
      </c>
      <c r="I352" s="53">
        <v>24</v>
      </c>
      <c r="J352" s="53">
        <v>1</v>
      </c>
      <c r="K352" s="53">
        <v>9</v>
      </c>
      <c r="L352" s="53">
        <v>23</v>
      </c>
    </row>
    <row r="353" spans="1:12" s="18" customFormat="1" ht="12.95" customHeight="1" x14ac:dyDescent="0.2">
      <c r="A353" s="149"/>
      <c r="B353" s="2"/>
      <c r="C353" s="2"/>
      <c r="D353" s="31"/>
      <c r="E353" s="2"/>
      <c r="F353" s="31"/>
      <c r="G353" s="31"/>
      <c r="H353" s="35"/>
      <c r="I353" s="35"/>
      <c r="J353" s="35"/>
      <c r="K353" s="35"/>
      <c r="L353" s="35"/>
    </row>
    <row r="354" spans="1:12" s="18" customFormat="1" ht="12.95" customHeight="1" x14ac:dyDescent="0.2">
      <c r="A354" s="227" t="s">
        <v>105</v>
      </c>
      <c r="B354" s="227"/>
      <c r="C354" s="2"/>
      <c r="D354" s="31"/>
      <c r="E354" s="2"/>
      <c r="F354" s="31"/>
      <c r="G354" s="31"/>
      <c r="H354" s="35"/>
      <c r="I354" s="35"/>
      <c r="J354" s="35"/>
      <c r="K354" s="35"/>
      <c r="L354" s="35"/>
    </row>
    <row r="355" spans="1:12" s="18" customFormat="1" ht="12.95" customHeight="1" x14ac:dyDescent="0.2">
      <c r="A355" s="164"/>
      <c r="B355" s="203" t="s">
        <v>146</v>
      </c>
      <c r="C355" s="203"/>
      <c r="D355" s="203"/>
      <c r="E355" s="203"/>
      <c r="F355" s="203"/>
      <c r="G355" s="58"/>
      <c r="H355" s="238" t="s">
        <v>145</v>
      </c>
      <c r="I355" s="238"/>
      <c r="J355" s="238"/>
      <c r="K355" s="238"/>
      <c r="L355" s="238"/>
    </row>
    <row r="356" spans="1:12" s="18" customFormat="1" ht="12.95" customHeight="1" x14ac:dyDescent="0.2">
      <c r="A356" s="149"/>
      <c r="B356" s="58" t="s">
        <v>4</v>
      </c>
      <c r="C356" s="58" t="s">
        <v>0</v>
      </c>
      <c r="D356" s="58" t="s">
        <v>1</v>
      </c>
      <c r="E356" s="58" t="s">
        <v>2</v>
      </c>
      <c r="F356" s="58" t="s">
        <v>3</v>
      </c>
      <c r="G356" s="58"/>
      <c r="H356" s="33" t="s">
        <v>4</v>
      </c>
      <c r="I356" s="33" t="s">
        <v>0</v>
      </c>
      <c r="J356" s="33" t="s">
        <v>1</v>
      </c>
      <c r="K356" s="33" t="s">
        <v>2</v>
      </c>
      <c r="L356" s="33" t="s">
        <v>3</v>
      </c>
    </row>
    <row r="357" spans="1:12" s="18" customFormat="1" ht="12.95" customHeight="1" x14ac:dyDescent="0.2">
      <c r="A357" s="152" t="s">
        <v>92</v>
      </c>
      <c r="B357" s="30">
        <v>50</v>
      </c>
      <c r="C357" s="30">
        <v>-10</v>
      </c>
      <c r="D357" s="30">
        <v>10</v>
      </c>
      <c r="E357" s="30">
        <v>20</v>
      </c>
      <c r="F357" s="30">
        <v>30</v>
      </c>
      <c r="G357" s="29"/>
      <c r="H357" s="28">
        <v>12</v>
      </c>
      <c r="I357" s="28" t="s">
        <v>78</v>
      </c>
      <c r="J357" s="28">
        <v>9</v>
      </c>
      <c r="K357" s="28">
        <v>18</v>
      </c>
      <c r="L357" s="28">
        <v>25</v>
      </c>
    </row>
    <row r="358" spans="1:12" s="18" customFormat="1" ht="12.95" customHeight="1" x14ac:dyDescent="0.2">
      <c r="A358" s="152" t="s">
        <v>79</v>
      </c>
      <c r="B358" s="30">
        <v>70</v>
      </c>
      <c r="C358" s="30">
        <v>10</v>
      </c>
      <c r="D358" s="30">
        <v>20</v>
      </c>
      <c r="E358" s="30">
        <v>10</v>
      </c>
      <c r="F358" s="30">
        <v>30</v>
      </c>
      <c r="G358" s="29"/>
      <c r="H358" s="28">
        <v>19</v>
      </c>
      <c r="I358" s="28">
        <v>21</v>
      </c>
      <c r="J358" s="28">
        <v>39</v>
      </c>
      <c r="K358" s="28">
        <v>6</v>
      </c>
      <c r="L358" s="28">
        <v>22</v>
      </c>
    </row>
    <row r="359" spans="1:12" s="18" customFormat="1" ht="12.95" customHeight="1" x14ac:dyDescent="0.2">
      <c r="A359" s="152" t="s">
        <v>27</v>
      </c>
      <c r="B359" s="30">
        <v>40</v>
      </c>
      <c r="C359" s="30">
        <v>-10</v>
      </c>
      <c r="D359" s="30">
        <v>20</v>
      </c>
      <c r="E359" s="30">
        <v>20</v>
      </c>
      <c r="F359" s="30">
        <v>10</v>
      </c>
      <c r="G359" s="29"/>
      <c r="H359" s="28">
        <v>9</v>
      </c>
      <c r="I359" s="28" t="s">
        <v>78</v>
      </c>
      <c r="J359" s="28">
        <v>26</v>
      </c>
      <c r="K359" s="28">
        <v>19</v>
      </c>
      <c r="L359" s="28">
        <v>4</v>
      </c>
    </row>
    <row r="360" spans="1:12" s="18" customFormat="1" ht="12.95" customHeight="1" x14ac:dyDescent="0.2">
      <c r="A360" s="152" t="s">
        <v>28</v>
      </c>
      <c r="B360" s="30">
        <v>70</v>
      </c>
      <c r="C360" s="30">
        <v>0</v>
      </c>
      <c r="D360" s="30">
        <v>-10</v>
      </c>
      <c r="E360" s="30">
        <v>40</v>
      </c>
      <c r="F360" s="30">
        <v>40</v>
      </c>
      <c r="G360" s="29"/>
      <c r="H360" s="28">
        <v>16</v>
      </c>
      <c r="I360" s="28" t="s">
        <v>78</v>
      </c>
      <c r="J360" s="28" t="s">
        <v>78</v>
      </c>
      <c r="K360" s="28">
        <v>31</v>
      </c>
      <c r="L360" s="28">
        <v>24</v>
      </c>
    </row>
    <row r="361" spans="1:12" s="18" customFormat="1" ht="12.95" customHeight="1" x14ac:dyDescent="0.2">
      <c r="A361" s="152" t="s">
        <v>128</v>
      </c>
      <c r="B361" s="30">
        <v>10</v>
      </c>
      <c r="C361" s="30">
        <v>-10</v>
      </c>
      <c r="D361" s="30">
        <v>-10</v>
      </c>
      <c r="E361" s="30">
        <v>10</v>
      </c>
      <c r="F361" s="30">
        <v>20</v>
      </c>
      <c r="G361" s="29"/>
      <c r="H361" s="28">
        <v>3</v>
      </c>
      <c r="I361" s="28" t="s">
        <v>78</v>
      </c>
      <c r="J361" s="28" t="s">
        <v>78</v>
      </c>
      <c r="K361" s="28">
        <v>11</v>
      </c>
      <c r="L361" s="28">
        <v>11</v>
      </c>
    </row>
    <row r="362" spans="1:12" s="18" customFormat="1" ht="12.95" customHeight="1" x14ac:dyDescent="0.2">
      <c r="A362" s="152" t="s">
        <v>162</v>
      </c>
      <c r="B362" s="30">
        <v>120</v>
      </c>
      <c r="C362" s="30">
        <v>10</v>
      </c>
      <c r="D362" s="30">
        <v>20</v>
      </c>
      <c r="E362" s="30">
        <v>30</v>
      </c>
      <c r="F362" s="30">
        <v>60</v>
      </c>
      <c r="G362" s="29"/>
      <c r="H362" s="28">
        <v>28</v>
      </c>
      <c r="I362" s="28">
        <v>23</v>
      </c>
      <c r="J362" s="28">
        <v>30</v>
      </c>
      <c r="K362" s="28">
        <v>19</v>
      </c>
      <c r="L362" s="28">
        <v>36</v>
      </c>
    </row>
    <row r="363" spans="1:12" s="18" customFormat="1" ht="12.95" customHeight="1" x14ac:dyDescent="0.2">
      <c r="A363" s="152" t="s">
        <v>198</v>
      </c>
      <c r="B363" s="30">
        <v>70</v>
      </c>
      <c r="C363" s="30">
        <v>0</v>
      </c>
      <c r="D363" s="30">
        <v>20</v>
      </c>
      <c r="E363" s="30">
        <v>20</v>
      </c>
      <c r="F363" s="30">
        <v>30</v>
      </c>
      <c r="G363" s="29"/>
      <c r="H363" s="28">
        <v>19</v>
      </c>
      <c r="I363" s="28">
        <v>5</v>
      </c>
      <c r="J363" s="28">
        <v>31</v>
      </c>
      <c r="K363" s="28">
        <v>19</v>
      </c>
      <c r="L363" s="28">
        <v>19</v>
      </c>
    </row>
    <row r="364" spans="1:12" s="18" customFormat="1" ht="12.95" customHeight="1" x14ac:dyDescent="0.2">
      <c r="A364" s="152" t="s">
        <v>205</v>
      </c>
      <c r="B364" s="30">
        <v>60</v>
      </c>
      <c r="C364" s="30">
        <v>10</v>
      </c>
      <c r="D364" s="30">
        <v>20</v>
      </c>
      <c r="E364" s="30">
        <v>0</v>
      </c>
      <c r="F364" s="30">
        <v>20</v>
      </c>
      <c r="G364" s="29"/>
      <c r="H364" s="28">
        <v>14</v>
      </c>
      <c r="I364" s="28">
        <v>21</v>
      </c>
      <c r="J364" s="28">
        <v>28</v>
      </c>
      <c r="K364" s="28">
        <v>3</v>
      </c>
      <c r="L364" s="28">
        <v>14</v>
      </c>
    </row>
    <row r="365" spans="1:12" s="18" customFormat="1" ht="12.95" customHeight="1" x14ac:dyDescent="0.2">
      <c r="A365" s="152" t="s">
        <v>261</v>
      </c>
      <c r="B365" s="30">
        <v>140</v>
      </c>
      <c r="C365" s="30">
        <v>0</v>
      </c>
      <c r="D365" s="30">
        <v>10</v>
      </c>
      <c r="E365" s="30">
        <v>40</v>
      </c>
      <c r="F365" s="30">
        <v>90</v>
      </c>
      <c r="G365" s="29"/>
      <c r="H365" s="28">
        <v>31</v>
      </c>
      <c r="I365" s="28">
        <v>0</v>
      </c>
      <c r="J365" s="28">
        <v>15</v>
      </c>
      <c r="K365" s="28">
        <v>26</v>
      </c>
      <c r="L365" s="28">
        <v>59</v>
      </c>
    </row>
    <row r="366" spans="1:12" s="18" customFormat="1" ht="12.95" customHeight="1" x14ac:dyDescent="0.2">
      <c r="A366" s="152" t="s">
        <v>264</v>
      </c>
      <c r="B366" s="30">
        <v>40</v>
      </c>
      <c r="C366" s="30">
        <v>-10</v>
      </c>
      <c r="D366" s="30">
        <v>0</v>
      </c>
      <c r="E366" s="30">
        <v>20</v>
      </c>
      <c r="F366" s="30">
        <v>30</v>
      </c>
      <c r="G366" s="29"/>
      <c r="H366" s="28">
        <v>8</v>
      </c>
      <c r="I366" s="28" t="s">
        <v>78</v>
      </c>
      <c r="J366" s="28" t="s">
        <v>78</v>
      </c>
      <c r="K366" s="28">
        <v>17</v>
      </c>
      <c r="L366" s="28">
        <v>16</v>
      </c>
    </row>
    <row r="367" spans="1:12" s="18" customFormat="1" ht="12.95" customHeight="1" x14ac:dyDescent="0.2">
      <c r="A367" s="149"/>
      <c r="B367" s="2"/>
      <c r="C367" s="2"/>
      <c r="D367" s="31"/>
      <c r="E367" s="2"/>
      <c r="F367" s="31"/>
      <c r="G367" s="31"/>
      <c r="H367" s="35"/>
      <c r="I367" s="35"/>
      <c r="J367" s="35"/>
      <c r="K367" s="35"/>
      <c r="L367" s="35"/>
    </row>
    <row r="368" spans="1:12" s="18" customFormat="1" ht="12.95" customHeight="1" x14ac:dyDescent="0.2">
      <c r="A368" s="143" t="s">
        <v>82</v>
      </c>
      <c r="B368" s="2"/>
      <c r="C368" s="2"/>
      <c r="D368" s="31"/>
      <c r="E368" s="2"/>
      <c r="F368" s="31"/>
      <c r="G368" s="31"/>
      <c r="H368" s="35"/>
      <c r="I368" s="35"/>
      <c r="J368" s="35"/>
      <c r="K368" s="35"/>
      <c r="L368" s="35"/>
    </row>
    <row r="369" spans="1:12" s="18" customFormat="1" ht="12.95" customHeight="1" x14ac:dyDescent="0.2">
      <c r="A369" s="164"/>
      <c r="B369" s="203" t="s">
        <v>146</v>
      </c>
      <c r="C369" s="203"/>
      <c r="D369" s="203"/>
      <c r="E369" s="203"/>
      <c r="F369" s="203"/>
      <c r="G369" s="58"/>
      <c r="H369" s="238" t="s">
        <v>145</v>
      </c>
      <c r="I369" s="238"/>
      <c r="J369" s="238"/>
      <c r="K369" s="238"/>
      <c r="L369" s="238"/>
    </row>
    <row r="370" spans="1:12" s="18" customFormat="1" ht="12.95" customHeight="1" x14ac:dyDescent="0.2">
      <c r="A370" s="150"/>
      <c r="B370" s="34" t="s">
        <v>4</v>
      </c>
      <c r="C370" s="34" t="s">
        <v>0</v>
      </c>
      <c r="D370" s="34" t="s">
        <v>1</v>
      </c>
      <c r="E370" s="34" t="s">
        <v>2</v>
      </c>
      <c r="F370" s="34" t="s">
        <v>3</v>
      </c>
      <c r="G370" s="34"/>
      <c r="H370" s="33" t="s">
        <v>4</v>
      </c>
      <c r="I370" s="33" t="s">
        <v>0</v>
      </c>
      <c r="J370" s="33" t="s">
        <v>1</v>
      </c>
      <c r="K370" s="33" t="s">
        <v>2</v>
      </c>
      <c r="L370" s="33" t="s">
        <v>3</v>
      </c>
    </row>
    <row r="371" spans="1:12" s="18" customFormat="1" ht="12.95" customHeight="1" x14ac:dyDescent="0.2">
      <c r="A371" s="152" t="s">
        <v>92</v>
      </c>
      <c r="B371" s="30">
        <v>10</v>
      </c>
      <c r="C371" s="30">
        <v>0</v>
      </c>
      <c r="D371" s="30">
        <v>0</v>
      </c>
      <c r="E371" s="30">
        <v>0</v>
      </c>
      <c r="F371" s="30">
        <v>10</v>
      </c>
      <c r="G371" s="29"/>
      <c r="H371" s="28">
        <v>17</v>
      </c>
      <c r="I371" s="28">
        <v>29</v>
      </c>
      <c r="J371" s="28" t="s">
        <v>78</v>
      </c>
      <c r="K371" s="28">
        <v>12</v>
      </c>
      <c r="L371" s="28">
        <v>28</v>
      </c>
    </row>
    <row r="372" spans="1:12" s="18" customFormat="1" ht="12.95" customHeight="1" x14ac:dyDescent="0.2">
      <c r="A372" s="152" t="s">
        <v>79</v>
      </c>
      <c r="B372" s="30">
        <v>10</v>
      </c>
      <c r="C372" s="30">
        <v>0</v>
      </c>
      <c r="D372" s="30">
        <v>0</v>
      </c>
      <c r="E372" s="30">
        <v>10</v>
      </c>
      <c r="F372" s="30">
        <v>0</v>
      </c>
      <c r="G372" s="29"/>
      <c r="H372" s="28">
        <v>17</v>
      </c>
      <c r="I372" s="28">
        <v>36</v>
      </c>
      <c r="J372" s="28">
        <v>25</v>
      </c>
      <c r="K372" s="28">
        <v>43</v>
      </c>
      <c r="L372" s="28" t="s">
        <v>78</v>
      </c>
    </row>
    <row r="373" spans="1:12" s="18" customFormat="1" ht="12.95" customHeight="1" x14ac:dyDescent="0.2">
      <c r="A373" s="152" t="s">
        <v>27</v>
      </c>
      <c r="B373" s="30">
        <v>-10</v>
      </c>
      <c r="C373" s="30">
        <v>0</v>
      </c>
      <c r="D373" s="30">
        <v>0</v>
      </c>
      <c r="E373" s="30">
        <v>0</v>
      </c>
      <c r="F373" s="30">
        <v>0</v>
      </c>
      <c r="G373" s="29"/>
      <c r="H373" s="28" t="s">
        <v>78</v>
      </c>
      <c r="I373" s="28" t="s">
        <v>78</v>
      </c>
      <c r="J373" s="28" t="s">
        <v>78</v>
      </c>
      <c r="K373" s="28" t="s">
        <v>78</v>
      </c>
      <c r="L373" s="28" t="s">
        <v>78</v>
      </c>
    </row>
    <row r="374" spans="1:12" s="18" customFormat="1" ht="12.95" customHeight="1" x14ac:dyDescent="0.2">
      <c r="A374" s="152" t="s">
        <v>28</v>
      </c>
      <c r="B374" s="30">
        <v>0</v>
      </c>
      <c r="C374" s="30">
        <v>-10</v>
      </c>
      <c r="D374" s="30">
        <v>0</v>
      </c>
      <c r="E374" s="30">
        <v>10</v>
      </c>
      <c r="F374" s="30">
        <v>0</v>
      </c>
      <c r="G374" s="29"/>
      <c r="H374" s="28" t="s">
        <v>78</v>
      </c>
      <c r="I374" s="28" t="s">
        <v>78</v>
      </c>
      <c r="J374" s="28">
        <v>13</v>
      </c>
      <c r="K374" s="28">
        <v>44</v>
      </c>
      <c r="L374" s="28" t="s">
        <v>78</v>
      </c>
    </row>
    <row r="375" spans="1:12" s="18" customFormat="1" ht="12.95" customHeight="1" x14ac:dyDescent="0.2">
      <c r="A375" s="152" t="s">
        <v>128</v>
      </c>
      <c r="B375" s="30">
        <v>0</v>
      </c>
      <c r="C375" s="30">
        <v>0</v>
      </c>
      <c r="D375" s="30">
        <v>0</v>
      </c>
      <c r="E375" s="30">
        <v>0</v>
      </c>
      <c r="F375" s="30">
        <v>10</v>
      </c>
      <c r="G375" s="29"/>
      <c r="H375" s="28">
        <v>6</v>
      </c>
      <c r="I375" s="28">
        <v>3</v>
      </c>
      <c r="J375" s="28" t="s">
        <v>78</v>
      </c>
      <c r="K375" s="28" t="s">
        <v>78</v>
      </c>
      <c r="L375" s="28">
        <v>54</v>
      </c>
    </row>
    <row r="376" spans="1:12" s="18" customFormat="1" ht="12.95" customHeight="1" x14ac:dyDescent="0.2">
      <c r="A376" s="152" t="s">
        <v>162</v>
      </c>
      <c r="B376" s="30">
        <v>20</v>
      </c>
      <c r="C376" s="30">
        <v>0</v>
      </c>
      <c r="D376" s="30">
        <v>0</v>
      </c>
      <c r="E376" s="30">
        <v>10</v>
      </c>
      <c r="F376" s="30">
        <v>10</v>
      </c>
      <c r="G376" s="29"/>
      <c r="H376" s="28">
        <v>23</v>
      </c>
      <c r="I376" s="28">
        <v>10</v>
      </c>
      <c r="J376" s="28" t="s">
        <v>78</v>
      </c>
      <c r="K376" s="28">
        <v>32</v>
      </c>
      <c r="L376" s="28">
        <v>45</v>
      </c>
    </row>
    <row r="377" spans="1:12" s="18" customFormat="1" ht="12.95" customHeight="1" x14ac:dyDescent="0.2">
      <c r="A377" s="152" t="s">
        <v>198</v>
      </c>
      <c r="B377" s="30">
        <v>10</v>
      </c>
      <c r="C377" s="30">
        <v>0</v>
      </c>
      <c r="D377" s="30">
        <v>0</v>
      </c>
      <c r="E377" s="30">
        <v>10</v>
      </c>
      <c r="F377" s="30">
        <v>0</v>
      </c>
      <c r="G377" s="29"/>
      <c r="H377" s="28">
        <v>8</v>
      </c>
      <c r="I377" s="28">
        <v>36</v>
      </c>
      <c r="J377" s="28" t="s">
        <v>78</v>
      </c>
      <c r="K377" s="28">
        <v>26</v>
      </c>
      <c r="L377" s="28" t="s">
        <v>78</v>
      </c>
    </row>
    <row r="378" spans="1:12" s="18" customFormat="1" ht="12.95" customHeight="1" x14ac:dyDescent="0.2">
      <c r="A378" s="152" t="s">
        <v>205</v>
      </c>
      <c r="B378" s="30">
        <v>10</v>
      </c>
      <c r="C378" s="30">
        <v>0</v>
      </c>
      <c r="D378" s="30">
        <v>0</v>
      </c>
      <c r="E378" s="30">
        <v>0</v>
      </c>
      <c r="F378" s="30">
        <v>10</v>
      </c>
      <c r="G378" s="29"/>
      <c r="H378" s="28">
        <v>17</v>
      </c>
      <c r="I378" s="28">
        <v>38</v>
      </c>
      <c r="J378" s="28">
        <v>26</v>
      </c>
      <c r="K378" s="28" t="s">
        <v>78</v>
      </c>
      <c r="L378" s="28">
        <v>37</v>
      </c>
    </row>
    <row r="379" spans="1:12" s="18" customFormat="1" ht="12.95" customHeight="1" x14ac:dyDescent="0.2">
      <c r="A379" s="152" t="s">
        <v>261</v>
      </c>
      <c r="B379" s="30">
        <v>20</v>
      </c>
      <c r="C379" s="30">
        <v>10</v>
      </c>
      <c r="D379" s="30">
        <v>0</v>
      </c>
      <c r="E379" s="30">
        <v>0</v>
      </c>
      <c r="F379" s="30">
        <v>10</v>
      </c>
      <c r="G379" s="29"/>
      <c r="H379" s="28">
        <v>28</v>
      </c>
      <c r="I379" s="28">
        <v>50</v>
      </c>
      <c r="J379" s="28" t="s">
        <v>78</v>
      </c>
      <c r="K379" s="28">
        <v>7</v>
      </c>
      <c r="L379" s="28">
        <v>57</v>
      </c>
    </row>
    <row r="380" spans="1:12" s="18" customFormat="1" ht="12.95" customHeight="1" x14ac:dyDescent="0.2">
      <c r="A380" s="152" t="s">
        <v>264</v>
      </c>
      <c r="B380" s="30">
        <v>20</v>
      </c>
      <c r="C380" s="30">
        <v>0</v>
      </c>
      <c r="D380" s="30">
        <v>0</v>
      </c>
      <c r="E380" s="30">
        <v>0</v>
      </c>
      <c r="F380" s="30">
        <v>10</v>
      </c>
      <c r="G380" s="29"/>
      <c r="H380" s="28">
        <v>33</v>
      </c>
      <c r="I380" s="28">
        <v>37</v>
      </c>
      <c r="J380" s="28">
        <v>54</v>
      </c>
      <c r="K380" s="28">
        <v>13</v>
      </c>
      <c r="L380" s="28">
        <v>38</v>
      </c>
    </row>
    <row r="381" spans="1:12" s="18" customFormat="1" ht="12.95" customHeight="1" x14ac:dyDescent="0.2">
      <c r="A381" s="149"/>
      <c r="B381" s="2"/>
      <c r="C381" s="2"/>
      <c r="D381" s="31"/>
      <c r="E381" s="2"/>
      <c r="F381" s="31"/>
      <c r="G381" s="31"/>
      <c r="H381" s="35"/>
      <c r="I381" s="35"/>
      <c r="J381" s="35"/>
      <c r="K381" s="35"/>
      <c r="L381" s="35"/>
    </row>
    <row r="382" spans="1:12" s="18" customFormat="1" ht="12.95" customHeight="1" x14ac:dyDescent="0.2">
      <c r="A382" s="227" t="s">
        <v>104</v>
      </c>
      <c r="B382" s="227"/>
      <c r="C382" s="2"/>
      <c r="D382" s="31"/>
      <c r="E382" s="2"/>
      <c r="F382" s="31"/>
      <c r="G382" s="31"/>
      <c r="H382" s="35"/>
      <c r="I382" s="35"/>
      <c r="J382" s="35"/>
      <c r="K382" s="35"/>
      <c r="L382" s="35"/>
    </row>
    <row r="383" spans="1:12" s="18" customFormat="1" ht="12.95" customHeight="1" x14ac:dyDescent="0.2">
      <c r="A383" s="164"/>
      <c r="B383" s="203" t="s">
        <v>146</v>
      </c>
      <c r="C383" s="203"/>
      <c r="D383" s="203"/>
      <c r="E383" s="203"/>
      <c r="F383" s="203"/>
      <c r="G383" s="58"/>
      <c r="H383" s="238" t="s">
        <v>145</v>
      </c>
      <c r="I383" s="238"/>
      <c r="J383" s="238"/>
      <c r="K383" s="238"/>
      <c r="L383" s="238"/>
    </row>
    <row r="384" spans="1:12" s="18" customFormat="1" ht="12.95" customHeight="1" x14ac:dyDescent="0.2">
      <c r="A384" s="150"/>
      <c r="B384" s="34" t="s">
        <v>4</v>
      </c>
      <c r="C384" s="34" t="s">
        <v>0</v>
      </c>
      <c r="D384" s="34" t="s">
        <v>1</v>
      </c>
      <c r="E384" s="34" t="s">
        <v>2</v>
      </c>
      <c r="F384" s="34" t="s">
        <v>3</v>
      </c>
      <c r="G384" s="34"/>
      <c r="H384" s="33" t="s">
        <v>4</v>
      </c>
      <c r="I384" s="33" t="s">
        <v>0</v>
      </c>
      <c r="J384" s="33" t="s">
        <v>1</v>
      </c>
      <c r="K384" s="33" t="s">
        <v>2</v>
      </c>
      <c r="L384" s="33" t="s">
        <v>3</v>
      </c>
    </row>
    <row r="385" spans="1:12" s="18" customFormat="1" ht="12.95" customHeight="1" x14ac:dyDescent="0.2">
      <c r="A385" s="152" t="s">
        <v>92</v>
      </c>
      <c r="B385" s="30">
        <v>90</v>
      </c>
      <c r="C385" s="30">
        <v>10</v>
      </c>
      <c r="D385" s="30">
        <v>0</v>
      </c>
      <c r="E385" s="30">
        <v>40</v>
      </c>
      <c r="F385" s="30">
        <v>40</v>
      </c>
      <c r="G385" s="29"/>
      <c r="H385" s="28">
        <v>21</v>
      </c>
      <c r="I385" s="28">
        <v>21</v>
      </c>
      <c r="J385" s="28">
        <v>1</v>
      </c>
      <c r="K385" s="28">
        <v>29</v>
      </c>
      <c r="L385" s="28">
        <v>27</v>
      </c>
    </row>
    <row r="386" spans="1:12" s="18" customFormat="1" ht="12.95" customHeight="1" x14ac:dyDescent="0.2">
      <c r="A386" s="152" t="s">
        <v>79</v>
      </c>
      <c r="B386" s="30">
        <v>60</v>
      </c>
      <c r="C386" s="30">
        <v>-10</v>
      </c>
      <c r="D386" s="30">
        <v>0</v>
      </c>
      <c r="E386" s="30">
        <v>30</v>
      </c>
      <c r="F386" s="30">
        <v>50</v>
      </c>
      <c r="G386" s="29"/>
      <c r="H386" s="28">
        <v>14</v>
      </c>
      <c r="I386" s="28" t="s">
        <v>78</v>
      </c>
      <c r="J386" s="28" t="s">
        <v>78</v>
      </c>
      <c r="K386" s="28">
        <v>18</v>
      </c>
      <c r="L386" s="28">
        <v>37</v>
      </c>
    </row>
    <row r="387" spans="1:12" s="18" customFormat="1" ht="12.95" customHeight="1" x14ac:dyDescent="0.2">
      <c r="A387" s="152" t="s">
        <v>27</v>
      </c>
      <c r="B387" s="30">
        <v>30</v>
      </c>
      <c r="C387" s="30">
        <v>-10</v>
      </c>
      <c r="D387" s="30">
        <v>20</v>
      </c>
      <c r="E387" s="30">
        <v>20</v>
      </c>
      <c r="F387" s="30">
        <v>0</v>
      </c>
      <c r="G387" s="29"/>
      <c r="H387" s="28">
        <v>6</v>
      </c>
      <c r="I387" s="28" t="s">
        <v>78</v>
      </c>
      <c r="J387" s="28">
        <v>25</v>
      </c>
      <c r="K387" s="28">
        <v>12</v>
      </c>
      <c r="L387" s="28" t="s">
        <v>78</v>
      </c>
    </row>
    <row r="388" spans="1:12" s="18" customFormat="1" ht="12.95" customHeight="1" x14ac:dyDescent="0.2">
      <c r="A388" s="152" t="s">
        <v>28</v>
      </c>
      <c r="B388" s="30">
        <v>50</v>
      </c>
      <c r="C388" s="30">
        <v>10</v>
      </c>
      <c r="D388" s="30">
        <v>-10</v>
      </c>
      <c r="E388" s="30">
        <v>0</v>
      </c>
      <c r="F388" s="30">
        <v>40</v>
      </c>
      <c r="G388" s="29"/>
      <c r="H388" s="28">
        <v>10</v>
      </c>
      <c r="I388" s="28">
        <v>14</v>
      </c>
      <c r="J388" s="28" t="s">
        <v>78</v>
      </c>
      <c r="K388" s="28">
        <v>1</v>
      </c>
      <c r="L388" s="28">
        <v>25</v>
      </c>
    </row>
    <row r="389" spans="1:12" s="18" customFormat="1" ht="12.95" customHeight="1" x14ac:dyDescent="0.2">
      <c r="A389" s="152" t="s">
        <v>128</v>
      </c>
      <c r="B389" s="30">
        <v>80</v>
      </c>
      <c r="C389" s="30">
        <v>20</v>
      </c>
      <c r="D389" s="30">
        <v>0</v>
      </c>
      <c r="E389" s="30">
        <v>10</v>
      </c>
      <c r="F389" s="30">
        <v>50</v>
      </c>
      <c r="G389" s="29"/>
      <c r="H389" s="28">
        <v>19</v>
      </c>
      <c r="I389" s="28">
        <v>40</v>
      </c>
      <c r="J389" s="28">
        <v>5</v>
      </c>
      <c r="K389" s="28">
        <v>6</v>
      </c>
      <c r="L389" s="28">
        <v>34</v>
      </c>
    </row>
    <row r="390" spans="1:12" s="18" customFormat="1" ht="12.95" customHeight="1" x14ac:dyDescent="0.2">
      <c r="A390" s="152" t="s">
        <v>162</v>
      </c>
      <c r="B390" s="30">
        <v>70</v>
      </c>
      <c r="C390" s="30">
        <v>20</v>
      </c>
      <c r="D390" s="30">
        <v>10</v>
      </c>
      <c r="E390" s="30">
        <v>10</v>
      </c>
      <c r="F390" s="30">
        <v>30</v>
      </c>
      <c r="G390" s="29"/>
      <c r="H390" s="28">
        <v>15</v>
      </c>
      <c r="I390" s="28">
        <v>31</v>
      </c>
      <c r="J390" s="28">
        <v>17</v>
      </c>
      <c r="K390" s="28">
        <v>3</v>
      </c>
      <c r="L390" s="28">
        <v>17</v>
      </c>
    </row>
    <row r="391" spans="1:12" s="18" customFormat="1" ht="12.95" customHeight="1" x14ac:dyDescent="0.2">
      <c r="A391" s="152" t="s">
        <v>198</v>
      </c>
      <c r="B391" s="30">
        <v>90</v>
      </c>
      <c r="C391" s="30">
        <v>0</v>
      </c>
      <c r="D391" s="30">
        <v>20</v>
      </c>
      <c r="E391" s="30">
        <v>40</v>
      </c>
      <c r="F391" s="30">
        <v>20</v>
      </c>
      <c r="G391" s="29"/>
      <c r="H391" s="28">
        <v>20</v>
      </c>
      <c r="I391" s="28">
        <v>5</v>
      </c>
      <c r="J391" s="28">
        <v>26</v>
      </c>
      <c r="K391" s="28">
        <v>34</v>
      </c>
      <c r="L391" s="28">
        <v>13</v>
      </c>
    </row>
    <row r="392" spans="1:12" s="18" customFormat="1" ht="12.95" customHeight="1" x14ac:dyDescent="0.2">
      <c r="A392" s="152" t="s">
        <v>205</v>
      </c>
      <c r="B392" s="30">
        <v>80</v>
      </c>
      <c r="C392" s="30">
        <v>0</v>
      </c>
      <c r="D392" s="30">
        <v>0</v>
      </c>
      <c r="E392" s="30">
        <v>10</v>
      </c>
      <c r="F392" s="30">
        <v>80</v>
      </c>
      <c r="G392" s="29"/>
      <c r="H392" s="28">
        <v>19</v>
      </c>
      <c r="I392" s="28" t="s">
        <v>78</v>
      </c>
      <c r="J392" s="28" t="s">
        <v>78</v>
      </c>
      <c r="K392" s="28">
        <v>8</v>
      </c>
      <c r="L392" s="28">
        <v>52</v>
      </c>
    </row>
    <row r="393" spans="1:12" s="18" customFormat="1" ht="12.95" customHeight="1" x14ac:dyDescent="0.2">
      <c r="A393" s="152" t="s">
        <v>261</v>
      </c>
      <c r="B393" s="30">
        <v>140</v>
      </c>
      <c r="C393" s="30">
        <v>10</v>
      </c>
      <c r="D393" s="30">
        <v>30</v>
      </c>
      <c r="E393" s="30">
        <v>50</v>
      </c>
      <c r="F393" s="30">
        <v>50</v>
      </c>
      <c r="G393" s="29"/>
      <c r="H393" s="28">
        <v>29</v>
      </c>
      <c r="I393" s="28">
        <v>12</v>
      </c>
      <c r="J393" s="28">
        <v>32</v>
      </c>
      <c r="K393" s="28">
        <v>32</v>
      </c>
      <c r="L393" s="28">
        <v>31</v>
      </c>
    </row>
    <row r="394" spans="1:12" s="18" customFormat="1" ht="12.95" customHeight="1" x14ac:dyDescent="0.2">
      <c r="A394" s="152" t="s">
        <v>264</v>
      </c>
      <c r="B394" s="30">
        <v>60</v>
      </c>
      <c r="C394" s="30">
        <v>0</v>
      </c>
      <c r="D394" s="30">
        <v>30</v>
      </c>
      <c r="E394" s="30">
        <v>20</v>
      </c>
      <c r="F394" s="30">
        <v>0</v>
      </c>
      <c r="G394" s="29"/>
      <c r="H394" s="28">
        <v>12</v>
      </c>
      <c r="I394" s="28">
        <v>7</v>
      </c>
      <c r="J394" s="28">
        <v>35</v>
      </c>
      <c r="K394" s="28">
        <v>14</v>
      </c>
      <c r="L394" s="28">
        <v>2</v>
      </c>
    </row>
    <row r="395" spans="1:12" s="18" customFormat="1" ht="12.95" customHeight="1" x14ac:dyDescent="0.2">
      <c r="A395" s="149"/>
      <c r="B395" s="2"/>
      <c r="C395" s="2"/>
      <c r="D395" s="31"/>
      <c r="E395" s="2"/>
      <c r="F395" s="31"/>
      <c r="G395" s="31"/>
      <c r="H395" s="35"/>
      <c r="I395" s="35"/>
      <c r="J395" s="35"/>
      <c r="K395" s="35"/>
      <c r="L395" s="35"/>
    </row>
    <row r="396" spans="1:12" s="34" customFormat="1" ht="12.95" customHeight="1" x14ac:dyDescent="0.2">
      <c r="A396" s="227" t="s">
        <v>103</v>
      </c>
      <c r="B396" s="227"/>
      <c r="C396" s="2"/>
      <c r="D396" s="31"/>
      <c r="E396" s="2"/>
      <c r="F396" s="31"/>
      <c r="G396" s="31"/>
      <c r="H396" s="35"/>
      <c r="I396" s="35"/>
      <c r="J396" s="35"/>
      <c r="K396" s="35"/>
      <c r="L396" s="35"/>
    </row>
    <row r="397" spans="1:12" s="18" customFormat="1" ht="12.95" customHeight="1" x14ac:dyDescent="0.2">
      <c r="A397" s="164"/>
      <c r="B397" s="203" t="s">
        <v>146</v>
      </c>
      <c r="C397" s="203"/>
      <c r="D397" s="203"/>
      <c r="E397" s="203"/>
      <c r="F397" s="203"/>
      <c r="G397" s="58"/>
      <c r="H397" s="238" t="s">
        <v>145</v>
      </c>
      <c r="I397" s="238"/>
      <c r="J397" s="238"/>
      <c r="K397" s="238"/>
      <c r="L397" s="238"/>
    </row>
    <row r="398" spans="1:12" ht="12.95" customHeight="1" x14ac:dyDescent="0.2">
      <c r="A398" s="150"/>
      <c r="B398" s="34" t="s">
        <v>4</v>
      </c>
      <c r="C398" s="34" t="s">
        <v>0</v>
      </c>
      <c r="D398" s="34" t="s">
        <v>1</v>
      </c>
      <c r="E398" s="34" t="s">
        <v>2</v>
      </c>
      <c r="F398" s="34" t="s">
        <v>3</v>
      </c>
      <c r="G398" s="34"/>
      <c r="H398" s="33" t="s">
        <v>4</v>
      </c>
      <c r="I398" s="33" t="s">
        <v>0</v>
      </c>
      <c r="J398" s="33" t="s">
        <v>1</v>
      </c>
      <c r="K398" s="33" t="s">
        <v>2</v>
      </c>
      <c r="L398" s="33" t="s">
        <v>3</v>
      </c>
    </row>
    <row r="399" spans="1:12" ht="12.95" customHeight="1" x14ac:dyDescent="0.2">
      <c r="A399" s="152" t="s">
        <v>92</v>
      </c>
      <c r="B399" s="30">
        <v>180</v>
      </c>
      <c r="C399" s="30">
        <v>30</v>
      </c>
      <c r="D399" s="30">
        <v>20</v>
      </c>
      <c r="E399" s="30">
        <v>50</v>
      </c>
      <c r="F399" s="30">
        <v>90</v>
      </c>
      <c r="G399" s="29"/>
      <c r="H399" s="28">
        <v>18</v>
      </c>
      <c r="I399" s="28">
        <v>15</v>
      </c>
      <c r="J399" s="28">
        <v>7</v>
      </c>
      <c r="K399" s="28">
        <v>15</v>
      </c>
      <c r="L399" s="28">
        <v>32</v>
      </c>
    </row>
    <row r="400" spans="1:12" ht="12.95" customHeight="1" x14ac:dyDescent="0.2">
      <c r="A400" s="152" t="s">
        <v>79</v>
      </c>
      <c r="B400" s="30">
        <v>160</v>
      </c>
      <c r="C400" s="30">
        <v>10</v>
      </c>
      <c r="D400" s="30">
        <v>20</v>
      </c>
      <c r="E400" s="30">
        <v>60</v>
      </c>
      <c r="F400" s="30">
        <v>70</v>
      </c>
      <c r="G400" s="29"/>
      <c r="H400" s="28">
        <v>16</v>
      </c>
      <c r="I400" s="28">
        <v>3</v>
      </c>
      <c r="J400" s="28">
        <v>11</v>
      </c>
      <c r="K400" s="28">
        <v>18</v>
      </c>
      <c r="L400" s="28">
        <v>26</v>
      </c>
    </row>
    <row r="401" spans="1:12" ht="12.95" customHeight="1" x14ac:dyDescent="0.2">
      <c r="A401" s="152" t="s">
        <v>27</v>
      </c>
      <c r="B401" s="30">
        <v>100</v>
      </c>
      <c r="C401" s="30">
        <v>20</v>
      </c>
      <c r="D401" s="30">
        <v>0</v>
      </c>
      <c r="E401" s="30">
        <v>20</v>
      </c>
      <c r="F401" s="30">
        <v>60</v>
      </c>
      <c r="G401" s="29"/>
      <c r="H401" s="28">
        <v>9</v>
      </c>
      <c r="I401" s="28">
        <v>8</v>
      </c>
      <c r="J401" s="28" t="s">
        <v>78</v>
      </c>
      <c r="K401" s="28">
        <v>7</v>
      </c>
      <c r="L401" s="28">
        <v>18</v>
      </c>
    </row>
    <row r="402" spans="1:12" ht="12.95" customHeight="1" x14ac:dyDescent="0.2">
      <c r="A402" s="152" t="s">
        <v>28</v>
      </c>
      <c r="B402" s="30">
        <v>110</v>
      </c>
      <c r="C402" s="30">
        <v>0</v>
      </c>
      <c r="D402" s="30">
        <v>30</v>
      </c>
      <c r="E402" s="30">
        <v>40</v>
      </c>
      <c r="F402" s="30">
        <v>50</v>
      </c>
      <c r="G402" s="29"/>
      <c r="H402" s="28">
        <v>10</v>
      </c>
      <c r="I402" s="28">
        <v>1</v>
      </c>
      <c r="J402" s="28">
        <v>12</v>
      </c>
      <c r="K402" s="28">
        <v>10</v>
      </c>
      <c r="L402" s="28">
        <v>15</v>
      </c>
    </row>
    <row r="403" spans="1:12" ht="12.95" customHeight="1" x14ac:dyDescent="0.2">
      <c r="A403" s="152" t="s">
        <v>128</v>
      </c>
      <c r="B403" s="30">
        <v>140</v>
      </c>
      <c r="C403" s="30">
        <v>40</v>
      </c>
      <c r="D403" s="30">
        <v>-20</v>
      </c>
      <c r="E403" s="30">
        <v>40</v>
      </c>
      <c r="F403" s="30">
        <v>80</v>
      </c>
      <c r="G403" s="29"/>
      <c r="H403" s="28">
        <v>13</v>
      </c>
      <c r="I403" s="28">
        <v>20</v>
      </c>
      <c r="J403" s="28" t="s">
        <v>78</v>
      </c>
      <c r="K403" s="28">
        <v>12</v>
      </c>
      <c r="L403" s="28">
        <v>24</v>
      </c>
    </row>
    <row r="404" spans="1:12" ht="12.95" customHeight="1" x14ac:dyDescent="0.2">
      <c r="A404" s="152" t="s">
        <v>162</v>
      </c>
      <c r="B404" s="30">
        <v>280</v>
      </c>
      <c r="C404" s="30">
        <v>0</v>
      </c>
      <c r="D404" s="30">
        <v>50</v>
      </c>
      <c r="E404" s="30">
        <v>100</v>
      </c>
      <c r="F404" s="30">
        <v>130</v>
      </c>
      <c r="G404" s="29"/>
      <c r="H404" s="28">
        <v>25</v>
      </c>
      <c r="I404" s="28" t="s">
        <v>78</v>
      </c>
      <c r="J404" s="28">
        <v>25</v>
      </c>
      <c r="K404" s="28">
        <v>28</v>
      </c>
      <c r="L404" s="28">
        <v>39</v>
      </c>
    </row>
    <row r="405" spans="1:12" ht="12.95" customHeight="1" x14ac:dyDescent="0.2">
      <c r="A405" s="152" t="s">
        <v>198</v>
      </c>
      <c r="B405" s="30">
        <v>160</v>
      </c>
      <c r="C405" s="30">
        <v>20</v>
      </c>
      <c r="D405" s="30">
        <v>40</v>
      </c>
      <c r="E405" s="30">
        <v>40</v>
      </c>
      <c r="F405" s="30">
        <v>70</v>
      </c>
      <c r="G405" s="29"/>
      <c r="H405" s="28">
        <v>15</v>
      </c>
      <c r="I405" s="28">
        <v>9</v>
      </c>
      <c r="J405" s="28">
        <v>19</v>
      </c>
      <c r="K405" s="28">
        <v>11</v>
      </c>
      <c r="L405" s="28">
        <v>20</v>
      </c>
    </row>
    <row r="406" spans="1:12" s="101" customFormat="1" ht="12.95" customHeight="1" x14ac:dyDescent="0.2">
      <c r="A406" s="152" t="s">
        <v>205</v>
      </c>
      <c r="B406" s="30">
        <v>130</v>
      </c>
      <c r="C406" s="30">
        <v>20</v>
      </c>
      <c r="D406" s="30">
        <v>-10</v>
      </c>
      <c r="E406" s="30">
        <v>60</v>
      </c>
      <c r="F406" s="30">
        <v>60</v>
      </c>
      <c r="G406" s="29"/>
      <c r="H406" s="28">
        <v>11</v>
      </c>
      <c r="I406" s="28">
        <v>11</v>
      </c>
      <c r="J406" s="28" t="s">
        <v>78</v>
      </c>
      <c r="K406" s="28">
        <v>17</v>
      </c>
      <c r="L406" s="28">
        <v>16</v>
      </c>
    </row>
    <row r="407" spans="1:12" s="103" customFormat="1" ht="12.95" customHeight="1" x14ac:dyDescent="0.2">
      <c r="A407" s="152" t="s">
        <v>261</v>
      </c>
      <c r="B407" s="30">
        <v>220</v>
      </c>
      <c r="C407" s="30">
        <v>-20</v>
      </c>
      <c r="D407" s="30">
        <v>30</v>
      </c>
      <c r="E407" s="30">
        <v>90</v>
      </c>
      <c r="F407" s="30">
        <v>130</v>
      </c>
      <c r="G407" s="29"/>
      <c r="H407" s="28">
        <v>20</v>
      </c>
      <c r="I407" s="28" t="s">
        <v>78</v>
      </c>
      <c r="J407" s="28">
        <v>12</v>
      </c>
      <c r="K407" s="28">
        <v>24</v>
      </c>
      <c r="L407" s="28">
        <v>38</v>
      </c>
    </row>
    <row r="408" spans="1:12" s="103" customFormat="1" ht="12.95" customHeight="1" x14ac:dyDescent="0.2">
      <c r="A408" s="152" t="s">
        <v>264</v>
      </c>
      <c r="B408" s="30">
        <v>80</v>
      </c>
      <c r="C408" s="30">
        <v>20</v>
      </c>
      <c r="D408" s="30">
        <v>10</v>
      </c>
      <c r="E408" s="30">
        <v>30</v>
      </c>
      <c r="F408" s="30">
        <v>20</v>
      </c>
      <c r="G408" s="29"/>
      <c r="H408" s="28">
        <v>8</v>
      </c>
      <c r="I408" s="28">
        <v>9</v>
      </c>
      <c r="J408" s="28">
        <v>6</v>
      </c>
      <c r="K408" s="28">
        <v>9</v>
      </c>
      <c r="L408" s="28">
        <v>6</v>
      </c>
    </row>
    <row r="409" spans="1:12" s="18" customFormat="1" ht="12.95" customHeight="1" x14ac:dyDescent="0.2">
      <c r="A409" s="149"/>
      <c r="B409" s="2"/>
      <c r="C409" s="2"/>
      <c r="D409" s="31"/>
      <c r="E409" s="2"/>
      <c r="F409" s="31"/>
      <c r="G409" s="31"/>
      <c r="H409" s="35"/>
      <c r="I409" s="35"/>
      <c r="J409" s="35"/>
      <c r="K409" s="35"/>
      <c r="L409" s="35"/>
    </row>
    <row r="410" spans="1:12" s="18" customFormat="1" ht="12.95" customHeight="1" x14ac:dyDescent="0.2">
      <c r="A410" s="143" t="s">
        <v>102</v>
      </c>
      <c r="B410" s="2"/>
      <c r="C410" s="2"/>
      <c r="D410" s="31"/>
      <c r="E410" s="2"/>
      <c r="F410" s="31"/>
      <c r="G410" s="31"/>
      <c r="H410" s="35"/>
      <c r="I410" s="35"/>
      <c r="J410" s="35"/>
      <c r="K410" s="35"/>
      <c r="L410" s="35"/>
    </row>
    <row r="411" spans="1:12" s="18" customFormat="1" ht="12.95" customHeight="1" x14ac:dyDescent="0.2">
      <c r="A411" s="164"/>
      <c r="B411" s="203" t="s">
        <v>146</v>
      </c>
      <c r="C411" s="203"/>
      <c r="D411" s="203"/>
      <c r="E411" s="203"/>
      <c r="F411" s="203"/>
      <c r="G411" s="58"/>
      <c r="H411" s="238" t="s">
        <v>145</v>
      </c>
      <c r="I411" s="238"/>
      <c r="J411" s="238"/>
      <c r="K411" s="238"/>
      <c r="L411" s="238"/>
    </row>
    <row r="412" spans="1:12" ht="12.95" customHeight="1" x14ac:dyDescent="0.2">
      <c r="B412" s="58" t="s">
        <v>4</v>
      </c>
      <c r="C412" s="58" t="s">
        <v>0</v>
      </c>
      <c r="D412" s="58" t="s">
        <v>1</v>
      </c>
      <c r="E412" s="58" t="s">
        <v>2</v>
      </c>
      <c r="F412" s="58" t="s">
        <v>3</v>
      </c>
      <c r="G412" s="58"/>
      <c r="H412" s="33" t="s">
        <v>4</v>
      </c>
      <c r="I412" s="33" t="s">
        <v>0</v>
      </c>
      <c r="J412" s="33" t="s">
        <v>1</v>
      </c>
      <c r="K412" s="33" t="s">
        <v>2</v>
      </c>
      <c r="L412" s="33" t="s">
        <v>3</v>
      </c>
    </row>
    <row r="413" spans="1:12" ht="12.95" customHeight="1" x14ac:dyDescent="0.2">
      <c r="A413" s="152" t="s">
        <v>92</v>
      </c>
      <c r="B413" s="30">
        <v>30</v>
      </c>
      <c r="C413" s="30">
        <v>10</v>
      </c>
      <c r="D413" s="30">
        <v>-10</v>
      </c>
      <c r="E413" s="30">
        <v>0</v>
      </c>
      <c r="F413" s="30">
        <v>30</v>
      </c>
      <c r="G413" s="29"/>
      <c r="H413" s="28">
        <v>11</v>
      </c>
      <c r="I413" s="28">
        <v>16</v>
      </c>
      <c r="J413" s="28" t="s">
        <v>78</v>
      </c>
      <c r="K413" s="28" t="s">
        <v>78</v>
      </c>
      <c r="L413" s="28">
        <v>37</v>
      </c>
    </row>
    <row r="414" spans="1:12" ht="12.95" customHeight="1" x14ac:dyDescent="0.2">
      <c r="A414" s="152" t="s">
        <v>79</v>
      </c>
      <c r="B414" s="30">
        <v>30</v>
      </c>
      <c r="C414" s="30">
        <v>0</v>
      </c>
      <c r="D414" s="30">
        <v>10</v>
      </c>
      <c r="E414" s="30">
        <v>10</v>
      </c>
      <c r="F414" s="30">
        <v>10</v>
      </c>
      <c r="G414" s="29"/>
      <c r="H414" s="28">
        <v>13</v>
      </c>
      <c r="I414" s="28" t="s">
        <v>78</v>
      </c>
      <c r="J414" s="28">
        <v>22</v>
      </c>
      <c r="K414" s="28">
        <v>12</v>
      </c>
      <c r="L414" s="28">
        <v>17</v>
      </c>
    </row>
    <row r="415" spans="1:12" ht="12.95" customHeight="1" x14ac:dyDescent="0.2">
      <c r="A415" s="152" t="s">
        <v>27</v>
      </c>
      <c r="B415" s="30">
        <v>0</v>
      </c>
      <c r="C415" s="30">
        <v>-10</v>
      </c>
      <c r="D415" s="30">
        <v>0</v>
      </c>
      <c r="E415" s="30">
        <v>10</v>
      </c>
      <c r="F415" s="30">
        <v>-10</v>
      </c>
      <c r="G415" s="29"/>
      <c r="H415" s="28" t="s">
        <v>78</v>
      </c>
      <c r="I415" s="28" t="s">
        <v>78</v>
      </c>
      <c r="J415" s="28">
        <v>1</v>
      </c>
      <c r="K415" s="28">
        <v>17</v>
      </c>
      <c r="L415" s="28" t="s">
        <v>78</v>
      </c>
    </row>
    <row r="416" spans="1:12" ht="12.95" customHeight="1" x14ac:dyDescent="0.2">
      <c r="A416" s="152" t="s">
        <v>28</v>
      </c>
      <c r="B416" s="30">
        <v>30</v>
      </c>
      <c r="C416" s="30">
        <v>0</v>
      </c>
      <c r="D416" s="30">
        <v>-10</v>
      </c>
      <c r="E416" s="30">
        <v>0</v>
      </c>
      <c r="F416" s="30">
        <v>40</v>
      </c>
      <c r="G416" s="29"/>
      <c r="H416" s="28">
        <v>11</v>
      </c>
      <c r="I416" s="28">
        <v>11</v>
      </c>
      <c r="J416" s="28" t="s">
        <v>78</v>
      </c>
      <c r="K416" s="28">
        <v>1</v>
      </c>
      <c r="L416" s="28">
        <v>43</v>
      </c>
    </row>
    <row r="417" spans="1:12" ht="12.95" customHeight="1" x14ac:dyDescent="0.2">
      <c r="A417" s="152" t="s">
        <v>128</v>
      </c>
      <c r="B417" s="30">
        <v>40</v>
      </c>
      <c r="C417" s="30">
        <v>-10</v>
      </c>
      <c r="D417" s="30">
        <v>10</v>
      </c>
      <c r="E417" s="30">
        <v>30</v>
      </c>
      <c r="F417" s="30">
        <v>10</v>
      </c>
      <c r="G417" s="29"/>
      <c r="H417" s="28">
        <v>15</v>
      </c>
      <c r="I417" s="28" t="s">
        <v>78</v>
      </c>
      <c r="J417" s="28">
        <v>22</v>
      </c>
      <c r="K417" s="28">
        <v>40</v>
      </c>
      <c r="L417" s="28">
        <v>10</v>
      </c>
    </row>
    <row r="418" spans="1:12" ht="12.95" customHeight="1" x14ac:dyDescent="0.2">
      <c r="A418" s="152" t="s">
        <v>162</v>
      </c>
      <c r="B418" s="30">
        <v>60</v>
      </c>
      <c r="C418" s="30">
        <v>20</v>
      </c>
      <c r="D418" s="30">
        <v>0</v>
      </c>
      <c r="E418" s="30">
        <v>0</v>
      </c>
      <c r="F418" s="30">
        <v>30</v>
      </c>
      <c r="G418" s="29"/>
      <c r="H418" s="28">
        <v>22</v>
      </c>
      <c r="I418" s="28">
        <v>56</v>
      </c>
      <c r="J418" s="28">
        <v>4</v>
      </c>
      <c r="K418" s="28">
        <v>4</v>
      </c>
      <c r="L418" s="28">
        <v>35</v>
      </c>
    </row>
    <row r="419" spans="1:12" ht="12.95" customHeight="1" x14ac:dyDescent="0.2">
      <c r="A419" s="152" t="s">
        <v>198</v>
      </c>
      <c r="B419" s="30">
        <v>40</v>
      </c>
      <c r="C419" s="30">
        <v>0</v>
      </c>
      <c r="D419" s="30">
        <v>0</v>
      </c>
      <c r="E419" s="30">
        <v>30</v>
      </c>
      <c r="F419" s="30">
        <v>0</v>
      </c>
      <c r="G419" s="29"/>
      <c r="H419" s="28">
        <v>12</v>
      </c>
      <c r="I419" s="28">
        <v>9</v>
      </c>
      <c r="J419" s="28" t="s">
        <v>78</v>
      </c>
      <c r="K419" s="28">
        <v>33</v>
      </c>
      <c r="L419" s="28">
        <v>4</v>
      </c>
    </row>
    <row r="420" spans="1:12" s="101" customFormat="1" ht="12.95" customHeight="1" x14ac:dyDescent="0.2">
      <c r="A420" s="152" t="s">
        <v>205</v>
      </c>
      <c r="B420" s="30">
        <v>20</v>
      </c>
      <c r="C420" s="30">
        <v>0</v>
      </c>
      <c r="D420" s="30">
        <v>0</v>
      </c>
      <c r="E420" s="30">
        <v>0</v>
      </c>
      <c r="F420" s="30">
        <v>10</v>
      </c>
      <c r="G420" s="29"/>
      <c r="H420" s="28">
        <v>6</v>
      </c>
      <c r="I420" s="28">
        <v>5</v>
      </c>
      <c r="J420" s="28">
        <v>6</v>
      </c>
      <c r="K420" s="28">
        <v>6</v>
      </c>
      <c r="L420" s="28">
        <v>8</v>
      </c>
    </row>
    <row r="421" spans="1:12" s="103" customFormat="1" ht="12.95" customHeight="1" x14ac:dyDescent="0.2">
      <c r="A421" s="152" t="s">
        <v>261</v>
      </c>
      <c r="B421" s="30">
        <v>70</v>
      </c>
      <c r="C421" s="30">
        <v>-10</v>
      </c>
      <c r="D421" s="30">
        <v>0</v>
      </c>
      <c r="E421" s="30">
        <v>20</v>
      </c>
      <c r="F421" s="30">
        <v>60</v>
      </c>
      <c r="G421" s="29"/>
      <c r="H421" s="28">
        <v>24</v>
      </c>
      <c r="I421" s="28" t="s">
        <v>78</v>
      </c>
      <c r="J421" s="28" t="s">
        <v>78</v>
      </c>
      <c r="K421" s="28">
        <v>19</v>
      </c>
      <c r="L421" s="28">
        <v>61</v>
      </c>
    </row>
    <row r="422" spans="1:12" s="103" customFormat="1" ht="12.95" customHeight="1" x14ac:dyDescent="0.2">
      <c r="A422" s="152" t="s">
        <v>264</v>
      </c>
      <c r="B422" s="30">
        <v>30</v>
      </c>
      <c r="C422" s="30">
        <v>10</v>
      </c>
      <c r="D422" s="30">
        <v>20</v>
      </c>
      <c r="E422" s="30">
        <v>-10</v>
      </c>
      <c r="F422" s="30">
        <v>20</v>
      </c>
      <c r="G422" s="29"/>
      <c r="H422" s="28">
        <v>11</v>
      </c>
      <c r="I422" s="28">
        <v>9</v>
      </c>
      <c r="J422" s="28">
        <v>35</v>
      </c>
      <c r="K422" s="28" t="s">
        <v>78</v>
      </c>
      <c r="L422" s="28">
        <v>25</v>
      </c>
    </row>
    <row r="423" spans="1:12" s="18" customFormat="1" ht="12.95" customHeight="1" x14ac:dyDescent="0.2">
      <c r="A423" s="149"/>
      <c r="B423" s="2"/>
      <c r="C423" s="2"/>
      <c r="D423" s="31"/>
      <c r="E423" s="2"/>
      <c r="F423" s="31"/>
      <c r="G423" s="31"/>
      <c r="H423" s="35"/>
      <c r="I423" s="35"/>
      <c r="J423" s="35"/>
      <c r="K423" s="35"/>
      <c r="L423" s="35"/>
    </row>
    <row r="424" spans="1:12" s="34" customFormat="1" ht="12.95" customHeight="1" x14ac:dyDescent="0.2">
      <c r="A424" s="227" t="s">
        <v>101</v>
      </c>
      <c r="B424" s="227"/>
      <c r="C424" s="2"/>
      <c r="D424" s="31"/>
      <c r="E424" s="2"/>
      <c r="F424" s="31"/>
      <c r="G424" s="31"/>
      <c r="H424" s="35"/>
      <c r="I424" s="35"/>
      <c r="J424" s="35"/>
      <c r="K424" s="35"/>
      <c r="L424" s="35"/>
    </row>
    <row r="425" spans="1:12" s="18" customFormat="1" ht="12.95" customHeight="1" x14ac:dyDescent="0.2">
      <c r="A425" s="164"/>
      <c r="B425" s="203" t="s">
        <v>146</v>
      </c>
      <c r="C425" s="203"/>
      <c r="D425" s="203"/>
      <c r="E425" s="203"/>
      <c r="F425" s="203"/>
      <c r="G425" s="58"/>
      <c r="H425" s="238" t="s">
        <v>145</v>
      </c>
      <c r="I425" s="238"/>
      <c r="J425" s="238"/>
      <c r="K425" s="238"/>
      <c r="L425" s="238"/>
    </row>
    <row r="426" spans="1:12" ht="12.95" customHeight="1" x14ac:dyDescent="0.2">
      <c r="A426" s="150"/>
      <c r="B426" s="34" t="s">
        <v>4</v>
      </c>
      <c r="C426" s="34" t="s">
        <v>0</v>
      </c>
      <c r="D426" s="34" t="s">
        <v>1</v>
      </c>
      <c r="E426" s="34" t="s">
        <v>2</v>
      </c>
      <c r="F426" s="34" t="s">
        <v>3</v>
      </c>
      <c r="G426" s="34"/>
      <c r="H426" s="33" t="s">
        <v>4</v>
      </c>
      <c r="I426" s="33" t="s">
        <v>0</v>
      </c>
      <c r="J426" s="33" t="s">
        <v>1</v>
      </c>
      <c r="K426" s="33" t="s">
        <v>2</v>
      </c>
      <c r="L426" s="33" t="s">
        <v>3</v>
      </c>
    </row>
    <row r="427" spans="1:12" ht="12.95" customHeight="1" x14ac:dyDescent="0.2">
      <c r="A427" s="152" t="s">
        <v>92</v>
      </c>
      <c r="B427" s="30">
        <v>70</v>
      </c>
      <c r="C427" s="30">
        <v>0</v>
      </c>
      <c r="D427" s="30">
        <v>20</v>
      </c>
      <c r="E427" s="30">
        <v>20</v>
      </c>
      <c r="F427" s="30">
        <v>20</v>
      </c>
      <c r="G427" s="29"/>
      <c r="H427" s="28">
        <v>22</v>
      </c>
      <c r="I427" s="28">
        <v>6</v>
      </c>
      <c r="J427" s="28">
        <v>36</v>
      </c>
      <c r="K427" s="28">
        <v>22</v>
      </c>
      <c r="L427" s="28">
        <v>30</v>
      </c>
    </row>
    <row r="428" spans="1:12" ht="12.95" customHeight="1" x14ac:dyDescent="0.2">
      <c r="A428" s="152" t="s">
        <v>79</v>
      </c>
      <c r="B428" s="30">
        <v>80</v>
      </c>
      <c r="C428" s="30">
        <v>30</v>
      </c>
      <c r="D428" s="30">
        <v>30</v>
      </c>
      <c r="E428" s="30">
        <v>0</v>
      </c>
      <c r="F428" s="30">
        <v>30</v>
      </c>
      <c r="G428" s="29"/>
      <c r="H428" s="28">
        <v>26</v>
      </c>
      <c r="I428" s="28">
        <v>53</v>
      </c>
      <c r="J428" s="28">
        <v>45</v>
      </c>
      <c r="K428" s="28" t="s">
        <v>78</v>
      </c>
      <c r="L428" s="28">
        <v>30</v>
      </c>
    </row>
    <row r="429" spans="1:12" ht="12.95" customHeight="1" x14ac:dyDescent="0.2">
      <c r="A429" s="152" t="s">
        <v>27</v>
      </c>
      <c r="B429" s="30">
        <v>20</v>
      </c>
      <c r="C429" s="30">
        <v>-10</v>
      </c>
      <c r="D429" s="30">
        <v>10</v>
      </c>
      <c r="E429" s="30">
        <v>10</v>
      </c>
      <c r="F429" s="30">
        <v>20</v>
      </c>
      <c r="G429" s="29"/>
      <c r="H429" s="28">
        <v>5</v>
      </c>
      <c r="I429" s="28" t="s">
        <v>78</v>
      </c>
      <c r="J429" s="28">
        <v>12</v>
      </c>
      <c r="K429" s="28">
        <v>7</v>
      </c>
      <c r="L429" s="28">
        <v>18</v>
      </c>
    </row>
    <row r="430" spans="1:12" ht="12.95" customHeight="1" x14ac:dyDescent="0.2">
      <c r="A430" s="152" t="s">
        <v>28</v>
      </c>
      <c r="B430" s="30">
        <v>10</v>
      </c>
      <c r="C430" s="30">
        <v>-10</v>
      </c>
      <c r="D430" s="30">
        <v>0</v>
      </c>
      <c r="E430" s="30">
        <v>-10</v>
      </c>
      <c r="F430" s="30">
        <v>30</v>
      </c>
      <c r="G430" s="29"/>
      <c r="H430" s="28">
        <v>3</v>
      </c>
      <c r="I430" s="28" t="s">
        <v>78</v>
      </c>
      <c r="J430" s="28" t="s">
        <v>78</v>
      </c>
      <c r="K430" s="28" t="s">
        <v>78</v>
      </c>
      <c r="L430" s="28">
        <v>33</v>
      </c>
    </row>
    <row r="431" spans="1:12" ht="12.95" customHeight="1" x14ac:dyDescent="0.2">
      <c r="A431" s="152" t="s">
        <v>128</v>
      </c>
      <c r="B431" s="30">
        <v>10</v>
      </c>
      <c r="C431" s="30">
        <v>-10</v>
      </c>
      <c r="D431" s="30">
        <v>10</v>
      </c>
      <c r="E431" s="30">
        <v>10</v>
      </c>
      <c r="F431" s="30">
        <v>10</v>
      </c>
      <c r="G431" s="29"/>
      <c r="H431" s="28">
        <v>4</v>
      </c>
      <c r="I431" s="28" t="s">
        <v>78</v>
      </c>
      <c r="J431" s="28">
        <v>8</v>
      </c>
      <c r="K431" s="28">
        <v>5</v>
      </c>
      <c r="L431" s="28">
        <v>7</v>
      </c>
    </row>
    <row r="432" spans="1:12" ht="12.95" customHeight="1" x14ac:dyDescent="0.2">
      <c r="A432" s="152" t="s">
        <v>162</v>
      </c>
      <c r="B432" s="30">
        <v>130</v>
      </c>
      <c r="C432" s="30">
        <v>20</v>
      </c>
      <c r="D432" s="30">
        <v>20</v>
      </c>
      <c r="E432" s="30">
        <v>40</v>
      </c>
      <c r="F432" s="30">
        <v>50</v>
      </c>
      <c r="G432" s="29"/>
      <c r="H432" s="28">
        <v>37</v>
      </c>
      <c r="I432" s="28">
        <v>19</v>
      </c>
      <c r="J432" s="28">
        <v>25</v>
      </c>
      <c r="K432" s="28">
        <v>42</v>
      </c>
      <c r="L432" s="28">
        <v>57</v>
      </c>
    </row>
    <row r="433" spans="1:12" ht="12.95" customHeight="1" x14ac:dyDescent="0.2">
      <c r="A433" s="152" t="s">
        <v>198</v>
      </c>
      <c r="B433" s="30">
        <v>50</v>
      </c>
      <c r="C433" s="30">
        <v>-10</v>
      </c>
      <c r="D433" s="30">
        <v>0</v>
      </c>
      <c r="E433" s="30">
        <v>40</v>
      </c>
      <c r="F433" s="30">
        <v>10</v>
      </c>
      <c r="G433" s="29"/>
      <c r="H433" s="28">
        <v>14</v>
      </c>
      <c r="I433" s="28" t="s">
        <v>78</v>
      </c>
      <c r="J433" s="28" t="s">
        <v>78</v>
      </c>
      <c r="K433" s="28">
        <v>52</v>
      </c>
      <c r="L433" s="28">
        <v>15</v>
      </c>
    </row>
    <row r="434" spans="1:12" s="101" customFormat="1" ht="12.95" customHeight="1" x14ac:dyDescent="0.2">
      <c r="A434" s="152" t="s">
        <v>205</v>
      </c>
      <c r="B434" s="30">
        <v>20</v>
      </c>
      <c r="C434" s="30">
        <v>0</v>
      </c>
      <c r="D434" s="30">
        <v>0</v>
      </c>
      <c r="E434" s="30">
        <v>10</v>
      </c>
      <c r="F434" s="30">
        <v>10</v>
      </c>
      <c r="G434" s="29"/>
      <c r="H434" s="28">
        <v>6</v>
      </c>
      <c r="I434" s="28">
        <v>0</v>
      </c>
      <c r="J434" s="28">
        <v>2</v>
      </c>
      <c r="K434" s="28">
        <v>7</v>
      </c>
      <c r="L434" s="28">
        <v>12</v>
      </c>
    </row>
    <row r="435" spans="1:12" s="103" customFormat="1" ht="12.95" customHeight="1" x14ac:dyDescent="0.2">
      <c r="A435" s="152" t="s">
        <v>261</v>
      </c>
      <c r="B435" s="30">
        <v>110</v>
      </c>
      <c r="C435" s="30">
        <v>30</v>
      </c>
      <c r="D435" s="30">
        <v>10</v>
      </c>
      <c r="E435" s="30">
        <v>20</v>
      </c>
      <c r="F435" s="30">
        <v>60</v>
      </c>
      <c r="G435" s="29"/>
      <c r="H435" s="28">
        <v>34</v>
      </c>
      <c r="I435" s="28">
        <v>44</v>
      </c>
      <c r="J435" s="28">
        <v>13</v>
      </c>
      <c r="K435" s="28">
        <v>17</v>
      </c>
      <c r="L435" s="28">
        <v>60</v>
      </c>
    </row>
    <row r="436" spans="1:12" s="103" customFormat="1" ht="12.95" customHeight="1" x14ac:dyDescent="0.2">
      <c r="A436" s="152" t="s">
        <v>264</v>
      </c>
      <c r="B436" s="30">
        <v>40</v>
      </c>
      <c r="C436" s="30">
        <v>0</v>
      </c>
      <c r="D436" s="30">
        <v>10</v>
      </c>
      <c r="E436" s="30">
        <v>10</v>
      </c>
      <c r="F436" s="30">
        <v>10</v>
      </c>
      <c r="G436" s="29"/>
      <c r="H436" s="28">
        <v>12</v>
      </c>
      <c r="I436" s="28">
        <v>3</v>
      </c>
      <c r="J436" s="28">
        <v>18</v>
      </c>
      <c r="K436" s="28">
        <v>14</v>
      </c>
      <c r="L436" s="28">
        <v>12</v>
      </c>
    </row>
    <row r="437" spans="1:12" s="18" customFormat="1" ht="12.95" customHeight="1" x14ac:dyDescent="0.2">
      <c r="A437" s="149"/>
      <c r="B437" s="2"/>
      <c r="C437" s="2"/>
      <c r="D437" s="31"/>
      <c r="E437" s="2"/>
      <c r="F437" s="31"/>
      <c r="G437" s="31"/>
      <c r="H437" s="35"/>
      <c r="I437" s="35"/>
      <c r="J437" s="35"/>
      <c r="K437" s="35"/>
      <c r="L437" s="35"/>
    </row>
    <row r="438" spans="1:12" s="34" customFormat="1" ht="12.95" customHeight="1" x14ac:dyDescent="0.2">
      <c r="A438" s="227" t="s">
        <v>100</v>
      </c>
      <c r="B438" s="227"/>
      <c r="C438" s="2"/>
      <c r="D438" s="31"/>
      <c r="E438" s="2"/>
      <c r="F438" s="31"/>
      <c r="G438" s="31"/>
      <c r="H438" s="35"/>
      <c r="I438" s="35"/>
      <c r="J438" s="35"/>
      <c r="K438" s="35"/>
      <c r="L438" s="35"/>
    </row>
    <row r="439" spans="1:12" s="18" customFormat="1" ht="12.95" customHeight="1" x14ac:dyDescent="0.2">
      <c r="A439" s="164"/>
      <c r="B439" s="203" t="s">
        <v>146</v>
      </c>
      <c r="C439" s="203"/>
      <c r="D439" s="203"/>
      <c r="E439" s="203"/>
      <c r="F439" s="203"/>
      <c r="G439" s="58"/>
      <c r="H439" s="238" t="s">
        <v>145</v>
      </c>
      <c r="I439" s="238"/>
      <c r="J439" s="238"/>
      <c r="K439" s="238"/>
      <c r="L439" s="238"/>
    </row>
    <row r="440" spans="1:12" ht="12.95" customHeight="1" x14ac:dyDescent="0.2">
      <c r="A440" s="150"/>
      <c r="B440" s="34" t="s">
        <v>4</v>
      </c>
      <c r="C440" s="34" t="s">
        <v>0</v>
      </c>
      <c r="D440" s="34" t="s">
        <v>1</v>
      </c>
      <c r="E440" s="34" t="s">
        <v>2</v>
      </c>
      <c r="F440" s="34" t="s">
        <v>3</v>
      </c>
      <c r="G440" s="34"/>
      <c r="H440" s="33" t="s">
        <v>4</v>
      </c>
      <c r="I440" s="33" t="s">
        <v>0</v>
      </c>
      <c r="J440" s="33" t="s">
        <v>1</v>
      </c>
      <c r="K440" s="33" t="s">
        <v>2</v>
      </c>
      <c r="L440" s="33" t="s">
        <v>3</v>
      </c>
    </row>
    <row r="441" spans="1:12" ht="12.95" customHeight="1" x14ac:dyDescent="0.2">
      <c r="A441" s="152" t="s">
        <v>92</v>
      </c>
      <c r="B441" s="30">
        <v>90</v>
      </c>
      <c r="C441" s="30">
        <v>10</v>
      </c>
      <c r="D441" s="30">
        <v>40</v>
      </c>
      <c r="E441" s="30">
        <v>20</v>
      </c>
      <c r="F441" s="30">
        <v>30</v>
      </c>
      <c r="G441" s="29"/>
      <c r="H441" s="28">
        <v>22</v>
      </c>
      <c r="I441" s="28">
        <v>7</v>
      </c>
      <c r="J441" s="28">
        <v>37</v>
      </c>
      <c r="K441" s="28">
        <v>18</v>
      </c>
      <c r="L441" s="28">
        <v>29</v>
      </c>
    </row>
    <row r="442" spans="1:12" ht="12.95" customHeight="1" x14ac:dyDescent="0.2">
      <c r="A442" s="152" t="s">
        <v>79</v>
      </c>
      <c r="B442" s="30">
        <v>120</v>
      </c>
      <c r="C442" s="30">
        <v>40</v>
      </c>
      <c r="D442" s="30">
        <v>20</v>
      </c>
      <c r="E442" s="30">
        <v>40</v>
      </c>
      <c r="F442" s="30">
        <v>30</v>
      </c>
      <c r="G442" s="29"/>
      <c r="H442" s="28">
        <v>29</v>
      </c>
      <c r="I442" s="28">
        <v>33</v>
      </c>
      <c r="J442" s="28">
        <v>19</v>
      </c>
      <c r="K442" s="28">
        <v>33</v>
      </c>
      <c r="L442" s="28">
        <v>28</v>
      </c>
    </row>
    <row r="443" spans="1:12" ht="12.95" customHeight="1" x14ac:dyDescent="0.2">
      <c r="A443" s="152" t="s">
        <v>27</v>
      </c>
      <c r="B443" s="30">
        <v>40</v>
      </c>
      <c r="C443" s="30">
        <v>30</v>
      </c>
      <c r="D443" s="30">
        <v>-10</v>
      </c>
      <c r="E443" s="30">
        <v>10</v>
      </c>
      <c r="F443" s="30">
        <v>20</v>
      </c>
      <c r="G443" s="29"/>
      <c r="H443" s="28">
        <v>9</v>
      </c>
      <c r="I443" s="28">
        <v>30</v>
      </c>
      <c r="J443" s="28" t="s">
        <v>78</v>
      </c>
      <c r="K443" s="28">
        <v>3</v>
      </c>
      <c r="L443" s="28">
        <v>15</v>
      </c>
    </row>
    <row r="444" spans="1:12" ht="12.95" customHeight="1" x14ac:dyDescent="0.2">
      <c r="A444" s="152" t="s">
        <v>28</v>
      </c>
      <c r="B444" s="30">
        <v>80</v>
      </c>
      <c r="C444" s="30">
        <v>0</v>
      </c>
      <c r="D444" s="30">
        <v>20</v>
      </c>
      <c r="E444" s="30">
        <v>40</v>
      </c>
      <c r="F444" s="30">
        <v>20</v>
      </c>
      <c r="G444" s="29"/>
      <c r="H444" s="28">
        <v>17</v>
      </c>
      <c r="I444" s="28">
        <v>1</v>
      </c>
      <c r="J444" s="28">
        <v>22</v>
      </c>
      <c r="K444" s="28">
        <v>25</v>
      </c>
      <c r="L444" s="28">
        <v>18</v>
      </c>
    </row>
    <row r="445" spans="1:12" ht="12.95" customHeight="1" x14ac:dyDescent="0.2">
      <c r="A445" s="152" t="s">
        <v>128</v>
      </c>
      <c r="B445" s="30">
        <v>50</v>
      </c>
      <c r="C445" s="30">
        <v>10</v>
      </c>
      <c r="D445" s="30">
        <v>0</v>
      </c>
      <c r="E445" s="30">
        <v>20</v>
      </c>
      <c r="F445" s="30">
        <v>20</v>
      </c>
      <c r="G445" s="29"/>
      <c r="H445" s="28">
        <v>12</v>
      </c>
      <c r="I445" s="28">
        <v>13</v>
      </c>
      <c r="J445" s="28">
        <v>2</v>
      </c>
      <c r="K445" s="28">
        <v>11</v>
      </c>
      <c r="L445" s="28">
        <v>19</v>
      </c>
    </row>
    <row r="446" spans="1:12" ht="12.95" customHeight="1" x14ac:dyDescent="0.2">
      <c r="A446" s="152" t="s">
        <v>162</v>
      </c>
      <c r="B446" s="30">
        <v>40</v>
      </c>
      <c r="C446" s="30">
        <v>0</v>
      </c>
      <c r="D446" s="30">
        <v>20</v>
      </c>
      <c r="E446" s="30">
        <v>0</v>
      </c>
      <c r="F446" s="30">
        <v>20</v>
      </c>
      <c r="G446" s="29"/>
      <c r="H446" s="28">
        <v>9</v>
      </c>
      <c r="I446" s="28">
        <v>0</v>
      </c>
      <c r="J446" s="28">
        <v>20</v>
      </c>
      <c r="K446" s="28">
        <v>3</v>
      </c>
      <c r="L446" s="28">
        <v>13</v>
      </c>
    </row>
    <row r="447" spans="1:12" ht="12.95" customHeight="1" x14ac:dyDescent="0.2">
      <c r="A447" s="152" t="s">
        <v>198</v>
      </c>
      <c r="B447" s="30">
        <v>60</v>
      </c>
      <c r="C447" s="30">
        <v>20</v>
      </c>
      <c r="D447" s="30">
        <v>0</v>
      </c>
      <c r="E447" s="30">
        <v>10</v>
      </c>
      <c r="F447" s="30">
        <v>20</v>
      </c>
      <c r="G447" s="29"/>
      <c r="H447" s="28">
        <v>12</v>
      </c>
      <c r="I447" s="28">
        <v>17</v>
      </c>
      <c r="J447" s="28">
        <v>4</v>
      </c>
      <c r="K447" s="28">
        <v>9</v>
      </c>
      <c r="L447" s="28">
        <v>16</v>
      </c>
    </row>
    <row r="448" spans="1:12" s="101" customFormat="1" ht="12.95" customHeight="1" x14ac:dyDescent="0.2">
      <c r="A448" s="152" t="s">
        <v>205</v>
      </c>
      <c r="B448" s="30">
        <v>70</v>
      </c>
      <c r="C448" s="30">
        <v>10</v>
      </c>
      <c r="D448" s="30">
        <v>10</v>
      </c>
      <c r="E448" s="30">
        <v>20</v>
      </c>
      <c r="F448" s="30">
        <v>20</v>
      </c>
      <c r="G448" s="118"/>
      <c r="H448" s="119">
        <v>14</v>
      </c>
      <c r="I448" s="119">
        <v>15</v>
      </c>
      <c r="J448" s="119">
        <v>11</v>
      </c>
      <c r="K448" s="119">
        <v>14</v>
      </c>
      <c r="L448" s="119">
        <v>15</v>
      </c>
    </row>
    <row r="449" spans="1:12" s="103" customFormat="1" ht="12.95" customHeight="1" x14ac:dyDescent="0.2">
      <c r="A449" s="152" t="s">
        <v>261</v>
      </c>
      <c r="B449" s="30">
        <v>130</v>
      </c>
      <c r="C449" s="30">
        <v>0</v>
      </c>
      <c r="D449" s="30">
        <v>20</v>
      </c>
      <c r="E449" s="30">
        <v>30</v>
      </c>
      <c r="F449" s="30">
        <v>80</v>
      </c>
      <c r="G449" s="118"/>
      <c r="H449" s="119">
        <v>25</v>
      </c>
      <c r="I449" s="119">
        <v>1</v>
      </c>
      <c r="J449" s="119">
        <v>14</v>
      </c>
      <c r="K449" s="119">
        <v>20</v>
      </c>
      <c r="L449" s="119">
        <v>63</v>
      </c>
    </row>
    <row r="450" spans="1:12" s="103" customFormat="1" ht="12.95" customHeight="1" x14ac:dyDescent="0.2">
      <c r="A450" s="152" t="s">
        <v>264</v>
      </c>
      <c r="B450" s="30">
        <v>50</v>
      </c>
      <c r="C450" s="30">
        <v>10</v>
      </c>
      <c r="D450" s="30">
        <v>0</v>
      </c>
      <c r="E450" s="30">
        <v>30</v>
      </c>
      <c r="F450" s="30">
        <v>10</v>
      </c>
      <c r="G450" s="118"/>
      <c r="H450" s="119">
        <v>9</v>
      </c>
      <c r="I450" s="119">
        <v>6</v>
      </c>
      <c r="J450" s="119">
        <v>2</v>
      </c>
      <c r="K450" s="119">
        <v>18</v>
      </c>
      <c r="L450" s="119">
        <v>7</v>
      </c>
    </row>
    <row r="451" spans="1:12" ht="12.95" customHeight="1" x14ac:dyDescent="0.2">
      <c r="A451" s="143"/>
      <c r="B451" s="5"/>
      <c r="C451" s="5"/>
      <c r="D451" s="5"/>
      <c r="E451" s="5"/>
      <c r="F451" s="5"/>
      <c r="G451" s="5"/>
      <c r="H451" s="66"/>
      <c r="I451" s="66"/>
      <c r="J451" s="28"/>
      <c r="K451" s="28"/>
      <c r="L451" s="28"/>
    </row>
    <row r="452" spans="1:12" s="56" customFormat="1" ht="11.25" customHeight="1" x14ac:dyDescent="0.2">
      <c r="A452" s="158" t="s">
        <v>24</v>
      </c>
      <c r="D452" s="26"/>
      <c r="F452" s="26"/>
      <c r="G452" s="26"/>
      <c r="H452" s="25"/>
      <c r="I452" s="25"/>
      <c r="J452" s="25"/>
      <c r="K452" s="25"/>
      <c r="L452" s="25"/>
    </row>
    <row r="453" spans="1:12" s="56" customFormat="1" ht="11.25" customHeight="1" x14ac:dyDescent="0.2">
      <c r="A453" s="207" t="s">
        <v>195</v>
      </c>
      <c r="B453" s="207"/>
      <c r="C453" s="207"/>
      <c r="D453" s="207"/>
      <c r="E453" s="207"/>
      <c r="F453" s="207"/>
      <c r="G453" s="207"/>
      <c r="H453" s="207"/>
      <c r="I453" s="207"/>
      <c r="J453" s="207"/>
      <c r="K453" s="207"/>
      <c r="L453" s="207"/>
    </row>
    <row r="454" spans="1:12" s="75" customFormat="1" ht="11.25" customHeight="1" x14ac:dyDescent="0.2">
      <c r="A454" s="207"/>
      <c r="B454" s="207"/>
      <c r="C454" s="207"/>
      <c r="D454" s="207"/>
      <c r="E454" s="207"/>
      <c r="F454" s="207"/>
      <c r="G454" s="207"/>
      <c r="H454" s="207"/>
      <c r="I454" s="207"/>
      <c r="J454" s="207"/>
      <c r="K454" s="207"/>
      <c r="L454" s="207"/>
    </row>
    <row r="455" spans="1:12" s="75" customFormat="1" ht="11.25" customHeight="1" x14ac:dyDescent="0.2">
      <c r="A455" s="207"/>
      <c r="B455" s="207"/>
      <c r="C455" s="207"/>
      <c r="D455" s="207"/>
      <c r="E455" s="207"/>
      <c r="F455" s="207"/>
      <c r="G455" s="207"/>
      <c r="H455" s="207"/>
      <c r="I455" s="207"/>
      <c r="J455" s="207"/>
      <c r="K455" s="207"/>
      <c r="L455" s="207"/>
    </row>
    <row r="456" spans="1:12" s="56" customFormat="1" ht="11.25" customHeight="1" x14ac:dyDescent="0.2">
      <c r="A456" s="207" t="s">
        <v>77</v>
      </c>
      <c r="B456" s="207"/>
      <c r="C456" s="207"/>
      <c r="D456" s="207"/>
      <c r="E456" s="207"/>
      <c r="F456" s="207"/>
      <c r="G456" s="207"/>
      <c r="H456" s="207"/>
      <c r="I456" s="207"/>
      <c r="J456" s="207"/>
      <c r="K456" s="207"/>
      <c r="L456" s="207"/>
    </row>
    <row r="457" spans="1:12" s="75" customFormat="1" ht="11.25" customHeight="1" x14ac:dyDescent="0.2">
      <c r="A457" s="207"/>
      <c r="B457" s="207"/>
      <c r="C457" s="207"/>
      <c r="D457" s="207"/>
      <c r="E457" s="207"/>
      <c r="F457" s="207"/>
      <c r="G457" s="207"/>
      <c r="H457" s="207"/>
      <c r="I457" s="207"/>
      <c r="J457" s="207"/>
      <c r="K457" s="207"/>
      <c r="L457" s="207"/>
    </row>
    <row r="458" spans="1:12" s="56" customFormat="1" ht="11.25" customHeight="1" x14ac:dyDescent="0.2">
      <c r="A458" s="207" t="s">
        <v>76</v>
      </c>
      <c r="B458" s="207"/>
      <c r="C458" s="207"/>
      <c r="D458" s="207"/>
      <c r="E458" s="207"/>
      <c r="F458" s="207"/>
      <c r="G458" s="207"/>
      <c r="H458" s="207"/>
      <c r="I458" s="207"/>
      <c r="J458" s="207"/>
      <c r="K458" s="207"/>
      <c r="L458" s="207"/>
    </row>
    <row r="459" spans="1:12" s="75" customFormat="1" ht="11.25" customHeight="1" x14ac:dyDescent="0.2">
      <c r="A459" s="207"/>
      <c r="B459" s="207"/>
      <c r="C459" s="207"/>
      <c r="D459" s="207"/>
      <c r="E459" s="207"/>
      <c r="F459" s="207"/>
      <c r="G459" s="207"/>
      <c r="H459" s="207"/>
      <c r="I459" s="207"/>
      <c r="J459" s="207"/>
      <c r="K459" s="207"/>
      <c r="L459" s="207"/>
    </row>
    <row r="460" spans="1:12" s="56" customFormat="1" ht="11.25" customHeight="1" x14ac:dyDescent="0.2">
      <c r="A460" s="230" t="s">
        <v>75</v>
      </c>
      <c r="B460" s="230"/>
      <c r="C460" s="230"/>
      <c r="D460" s="230"/>
      <c r="E460" s="230"/>
      <c r="F460" s="230"/>
      <c r="G460" s="230"/>
      <c r="H460" s="230"/>
      <c r="I460" s="230"/>
      <c r="J460" s="230"/>
      <c r="K460" s="230"/>
      <c r="L460" s="230"/>
    </row>
    <row r="461" spans="1:12" s="56" customFormat="1" ht="11.25" customHeight="1" x14ac:dyDescent="0.2">
      <c r="A461" s="201" t="s">
        <v>74</v>
      </c>
      <c r="B461" s="201"/>
      <c r="C461" s="201"/>
      <c r="D461" s="201"/>
      <c r="E461" s="201"/>
      <c r="F461" s="201"/>
      <c r="G461" s="201"/>
      <c r="H461" s="201"/>
      <c r="I461" s="201"/>
      <c r="J461" s="201"/>
      <c r="K461" s="201"/>
      <c r="L461" s="201"/>
    </row>
    <row r="462" spans="1:12" s="56" customFormat="1" ht="11.25" customHeight="1" x14ac:dyDescent="0.2">
      <c r="A462" s="171"/>
      <c r="D462" s="26"/>
      <c r="F462" s="26"/>
      <c r="G462" s="26"/>
      <c r="H462" s="25"/>
      <c r="I462" s="25"/>
      <c r="J462" s="25"/>
      <c r="K462" s="25"/>
      <c r="L462" s="25"/>
    </row>
    <row r="463" spans="1:12" s="56" customFormat="1" ht="11.25" customHeight="1" x14ac:dyDescent="0.2">
      <c r="A463" s="210" t="s">
        <v>258</v>
      </c>
      <c r="B463" s="210"/>
      <c r="D463" s="26"/>
      <c r="F463" s="26"/>
      <c r="G463" s="26"/>
      <c r="H463" s="25"/>
      <c r="I463" s="25"/>
      <c r="J463" s="25"/>
      <c r="K463" s="25"/>
      <c r="L463" s="25"/>
    </row>
  </sheetData>
  <mergeCells count="94">
    <mergeCell ref="A456:L457"/>
    <mergeCell ref="A458:L459"/>
    <mergeCell ref="B425:F425"/>
    <mergeCell ref="H117:L117"/>
    <mergeCell ref="H131:L131"/>
    <mergeCell ref="B145:F145"/>
    <mergeCell ref="H145:L145"/>
    <mergeCell ref="A460:L460"/>
    <mergeCell ref="A424:B424"/>
    <mergeCell ref="H243:L243"/>
    <mergeCell ref="A270:B270"/>
    <mergeCell ref="A396:B396"/>
    <mergeCell ref="A382:B382"/>
    <mergeCell ref="B383:F383"/>
    <mergeCell ref="H397:L397"/>
    <mergeCell ref="A438:B438"/>
    <mergeCell ref="H425:L425"/>
    <mergeCell ref="H439:L439"/>
    <mergeCell ref="A453:L455"/>
    <mergeCell ref="H173:L173"/>
    <mergeCell ref="A354:B354"/>
    <mergeCell ref="H257:L257"/>
    <mergeCell ref="B327:F327"/>
    <mergeCell ref="H313:L313"/>
    <mergeCell ref="H327:L327"/>
    <mergeCell ref="H299:L299"/>
    <mergeCell ref="B313:F313"/>
    <mergeCell ref="B341:F341"/>
    <mergeCell ref="H341:L341"/>
    <mergeCell ref="A340:B340"/>
    <mergeCell ref="B271:F271"/>
    <mergeCell ref="H271:L271"/>
    <mergeCell ref="A172:B172"/>
    <mergeCell ref="A298:B298"/>
    <mergeCell ref="A326:B326"/>
    <mergeCell ref="A4:B4"/>
    <mergeCell ref="B5:F5"/>
    <mergeCell ref="B47:F47"/>
    <mergeCell ref="B117:F117"/>
    <mergeCell ref="A46:B46"/>
    <mergeCell ref="B173:F173"/>
    <mergeCell ref="B131:F131"/>
    <mergeCell ref="A130:B130"/>
    <mergeCell ref="A158:B158"/>
    <mergeCell ref="H5:L5"/>
    <mergeCell ref="B19:F19"/>
    <mergeCell ref="H19:L19"/>
    <mergeCell ref="A18:B18"/>
    <mergeCell ref="H33:L33"/>
    <mergeCell ref="A32:B32"/>
    <mergeCell ref="B33:F33"/>
    <mergeCell ref="H47:L47"/>
    <mergeCell ref="B75:F75"/>
    <mergeCell ref="H103:L103"/>
    <mergeCell ref="H75:L75"/>
    <mergeCell ref="A74:B74"/>
    <mergeCell ref="B89:F89"/>
    <mergeCell ref="H89:L89"/>
    <mergeCell ref="A102:C102"/>
    <mergeCell ref="B103:F103"/>
    <mergeCell ref="A60:B60"/>
    <mergeCell ref="A88:B88"/>
    <mergeCell ref="A463:B463"/>
    <mergeCell ref="B187:F187"/>
    <mergeCell ref="H187:L187"/>
    <mergeCell ref="B201:F201"/>
    <mergeCell ref="H201:L201"/>
    <mergeCell ref="B215:F215"/>
    <mergeCell ref="B229:F229"/>
    <mergeCell ref="B285:F285"/>
    <mergeCell ref="B299:F299"/>
    <mergeCell ref="H285:L285"/>
    <mergeCell ref="H383:L383"/>
    <mergeCell ref="B355:F355"/>
    <mergeCell ref="B439:F439"/>
    <mergeCell ref="B243:F243"/>
    <mergeCell ref="B257:F257"/>
    <mergeCell ref="A461:L461"/>
    <mergeCell ref="A1:M2"/>
    <mergeCell ref="H355:L355"/>
    <mergeCell ref="B369:F369"/>
    <mergeCell ref="H369:L369"/>
    <mergeCell ref="H411:L411"/>
    <mergeCell ref="B61:F61"/>
    <mergeCell ref="H61:L61"/>
    <mergeCell ref="A186:B186"/>
    <mergeCell ref="A214:B214"/>
    <mergeCell ref="A284:C284"/>
    <mergeCell ref="H215:L215"/>
    <mergeCell ref="H229:L229"/>
    <mergeCell ref="B397:F397"/>
    <mergeCell ref="B411:F411"/>
    <mergeCell ref="B159:F159"/>
    <mergeCell ref="H159:L159"/>
  </mergeCells>
  <hyperlinks>
    <hyperlink ref="N1" location="Contents!A1" display="back to contents"/>
  </hyperlinks>
  <pageMargins left="0.75" right="0.39370078740157483" top="0.66" bottom="0.27" header="0.17" footer="0.16"/>
  <pageSetup paperSize="9" scale="75" fitToHeight="4" orientation="portrait" r:id="rId1"/>
  <headerFooter alignWithMargins="0"/>
  <rowBreaks count="6" manualBreakCount="6">
    <brk id="73" max="12" man="1"/>
    <brk id="143" max="12" man="1"/>
    <brk id="213" max="12" man="1"/>
    <brk id="283" max="16383" man="1"/>
    <brk id="353" max="12" man="1"/>
    <brk id="423"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210"/>
  <sheetViews>
    <sheetView showGridLines="0" zoomScaleNormal="100" workbookViewId="0">
      <selection sqref="A1:H2"/>
    </sheetView>
  </sheetViews>
  <sheetFormatPr defaultRowHeight="12.75" x14ac:dyDescent="0.2"/>
  <cols>
    <col min="1" max="1" width="14.7109375" style="2" bestFit="1" customWidth="1"/>
    <col min="2" max="2" width="16.7109375" style="36" customWidth="1"/>
    <col min="3" max="5" width="12.7109375" style="2" customWidth="1"/>
    <col min="6" max="6" width="2.7109375" style="2" customWidth="1"/>
    <col min="7" max="8" width="12.7109375" style="2" customWidth="1"/>
    <col min="9" max="16384" width="9.140625" style="2"/>
  </cols>
  <sheetData>
    <row r="1" spans="1:11" s="1" customFormat="1" ht="20.25" customHeight="1" x14ac:dyDescent="0.2">
      <c r="A1" s="229" t="s">
        <v>268</v>
      </c>
      <c r="B1" s="229"/>
      <c r="C1" s="229"/>
      <c r="D1" s="229"/>
      <c r="E1" s="229"/>
      <c r="F1" s="229"/>
      <c r="G1" s="229"/>
      <c r="H1" s="229"/>
      <c r="J1" s="200" t="s">
        <v>313</v>
      </c>
      <c r="K1" s="200"/>
    </row>
    <row r="2" spans="1:11" s="1" customFormat="1" ht="18" customHeight="1" x14ac:dyDescent="0.2">
      <c r="A2" s="229"/>
      <c r="B2" s="229"/>
      <c r="C2" s="229"/>
      <c r="D2" s="229"/>
      <c r="E2" s="229"/>
      <c r="F2" s="229"/>
      <c r="G2" s="229"/>
      <c r="H2" s="229"/>
      <c r="J2" s="113"/>
      <c r="K2" s="113"/>
    </row>
    <row r="3" spans="1:11" ht="15" customHeight="1" x14ac:dyDescent="0.2">
      <c r="A3" s="24"/>
      <c r="B3" s="61"/>
      <c r="C3" s="24"/>
      <c r="D3" s="24"/>
      <c r="E3" s="24"/>
      <c r="F3" s="24"/>
      <c r="G3" s="24"/>
      <c r="H3" s="24"/>
    </row>
    <row r="4" spans="1:11" s="103" customFormat="1" x14ac:dyDescent="0.2">
      <c r="A4" s="6"/>
      <c r="B4" s="185"/>
      <c r="C4" s="231" t="s">
        <v>97</v>
      </c>
      <c r="D4" s="231"/>
      <c r="E4" s="231"/>
      <c r="F4" s="6"/>
      <c r="G4" s="214" t="s">
        <v>142</v>
      </c>
      <c r="H4" s="214"/>
    </row>
    <row r="5" spans="1:11" s="103" customFormat="1" x14ac:dyDescent="0.2">
      <c r="A5" s="6"/>
      <c r="B5" s="185"/>
      <c r="C5" s="232"/>
      <c r="D5" s="232"/>
      <c r="E5" s="232"/>
      <c r="F5" s="6"/>
      <c r="G5" s="219"/>
      <c r="H5" s="219"/>
    </row>
    <row r="6" spans="1:11" x14ac:dyDescent="0.2">
      <c r="A6" s="18"/>
      <c r="B6" s="164"/>
      <c r="C6" s="233"/>
      <c r="D6" s="233"/>
      <c r="E6" s="233"/>
      <c r="F6" s="184"/>
      <c r="G6" s="215"/>
      <c r="H6" s="215"/>
    </row>
    <row r="7" spans="1:11" s="103" customFormat="1" x14ac:dyDescent="0.2">
      <c r="A7" s="18"/>
      <c r="B7" s="164"/>
      <c r="C7" s="214" t="s">
        <v>134</v>
      </c>
      <c r="D7" s="214" t="s">
        <v>95</v>
      </c>
      <c r="E7" s="214" t="s">
        <v>99</v>
      </c>
      <c r="F7" s="184"/>
      <c r="G7" s="234" t="s">
        <v>94</v>
      </c>
      <c r="H7" s="234" t="s">
        <v>93</v>
      </c>
    </row>
    <row r="8" spans="1:11" s="103" customFormat="1" x14ac:dyDescent="0.2">
      <c r="A8" s="18"/>
      <c r="B8" s="164"/>
      <c r="C8" s="219"/>
      <c r="D8" s="219"/>
      <c r="E8" s="219"/>
      <c r="F8" s="184"/>
      <c r="G8" s="221"/>
      <c r="H8" s="221"/>
    </row>
    <row r="9" spans="1:11" x14ac:dyDescent="0.2">
      <c r="A9" s="42" t="s">
        <v>131</v>
      </c>
      <c r="B9" s="165" t="s">
        <v>96</v>
      </c>
      <c r="C9" s="215"/>
      <c r="D9" s="215"/>
      <c r="E9" s="215"/>
      <c r="F9" s="60"/>
      <c r="G9" s="222"/>
      <c r="H9" s="222"/>
    </row>
    <row r="10" spans="1:11" ht="12.95" customHeight="1" x14ac:dyDescent="0.2">
      <c r="B10" s="166"/>
      <c r="C10" s="48"/>
      <c r="D10" s="48"/>
      <c r="E10" s="48"/>
      <c r="F10" s="47"/>
      <c r="G10" s="46"/>
      <c r="H10" s="46"/>
    </row>
    <row r="11" spans="1:11" ht="12.95" customHeight="1" x14ac:dyDescent="0.2">
      <c r="A11" s="227" t="s">
        <v>122</v>
      </c>
      <c r="B11" s="227"/>
      <c r="C11" s="48"/>
      <c r="D11" s="48"/>
      <c r="E11" s="48"/>
      <c r="F11" s="47"/>
      <c r="G11" s="46"/>
      <c r="H11" s="46"/>
    </row>
    <row r="12" spans="1:11" ht="12.95" customHeight="1" x14ac:dyDescent="0.2">
      <c r="B12" s="167" t="s">
        <v>198</v>
      </c>
      <c r="C12" s="104">
        <v>760</v>
      </c>
      <c r="D12" s="104">
        <v>670</v>
      </c>
      <c r="E12" s="104">
        <v>666</v>
      </c>
      <c r="F12" s="15"/>
      <c r="G12" s="43">
        <f t="shared" ref="G12:G75" si="0">C12-AVERAGE(D12:E12)</f>
        <v>92</v>
      </c>
      <c r="H12" s="43">
        <f t="shared" ref="H12:H75" si="1">ROUND(G12,-1)</f>
        <v>90</v>
      </c>
    </row>
    <row r="13" spans="1:11" s="101" customFormat="1" ht="12.95" customHeight="1" x14ac:dyDescent="0.2">
      <c r="B13" s="167" t="s">
        <v>205</v>
      </c>
      <c r="C13" s="123">
        <v>749</v>
      </c>
      <c r="D13" s="123">
        <v>712</v>
      </c>
      <c r="E13" s="123">
        <v>670</v>
      </c>
      <c r="F13" s="16"/>
      <c r="G13" s="43">
        <f t="shared" si="0"/>
        <v>58</v>
      </c>
      <c r="H13" s="43">
        <f t="shared" si="1"/>
        <v>60</v>
      </c>
    </row>
    <row r="14" spans="1:11" s="103" customFormat="1" ht="12.95" customHeight="1" x14ac:dyDescent="0.2">
      <c r="B14" s="167" t="s">
        <v>261</v>
      </c>
      <c r="C14" s="104">
        <v>919</v>
      </c>
      <c r="D14" s="104">
        <v>679</v>
      </c>
      <c r="E14" s="104">
        <v>661</v>
      </c>
      <c r="F14" s="15"/>
      <c r="G14" s="43">
        <f t="shared" si="0"/>
        <v>249</v>
      </c>
      <c r="H14" s="43">
        <f t="shared" si="1"/>
        <v>250</v>
      </c>
    </row>
    <row r="15" spans="1:11" s="103" customFormat="1" ht="12.95" customHeight="1" x14ac:dyDescent="0.2">
      <c r="B15" s="167" t="s">
        <v>257</v>
      </c>
      <c r="C15" s="104">
        <v>749</v>
      </c>
      <c r="D15" s="104">
        <v>608</v>
      </c>
      <c r="E15" s="104">
        <v>672</v>
      </c>
      <c r="F15" s="15"/>
      <c r="G15" s="43">
        <f t="shared" si="0"/>
        <v>109</v>
      </c>
      <c r="H15" s="43">
        <f t="shared" si="1"/>
        <v>110</v>
      </c>
    </row>
    <row r="16" spans="1:11" ht="12.95" customHeight="1" x14ac:dyDescent="0.2">
      <c r="B16" s="167"/>
      <c r="C16" s="44"/>
      <c r="D16" s="44"/>
      <c r="E16" s="44"/>
      <c r="F16" s="15"/>
      <c r="G16" s="43"/>
      <c r="H16" s="43"/>
    </row>
    <row r="17" spans="1:8" ht="12.95" customHeight="1" x14ac:dyDescent="0.2">
      <c r="A17" s="227" t="s">
        <v>121</v>
      </c>
      <c r="B17" s="227"/>
      <c r="C17" s="44"/>
      <c r="D17" s="44"/>
      <c r="E17" s="44"/>
      <c r="F17" s="15"/>
      <c r="G17" s="43"/>
      <c r="H17" s="43"/>
    </row>
    <row r="18" spans="1:8" ht="12.95" customHeight="1" x14ac:dyDescent="0.2">
      <c r="B18" s="167" t="s">
        <v>198</v>
      </c>
      <c r="C18" s="104">
        <v>866</v>
      </c>
      <c r="D18" s="104">
        <v>774</v>
      </c>
      <c r="E18" s="104">
        <v>743</v>
      </c>
      <c r="F18" s="15"/>
      <c r="G18" s="43">
        <f t="shared" si="0"/>
        <v>107.5</v>
      </c>
      <c r="H18" s="43">
        <f t="shared" si="1"/>
        <v>110</v>
      </c>
    </row>
    <row r="19" spans="1:8" s="101" customFormat="1" ht="12.95" customHeight="1" x14ac:dyDescent="0.2">
      <c r="B19" s="167" t="s">
        <v>205</v>
      </c>
      <c r="C19" s="104">
        <v>914</v>
      </c>
      <c r="D19" s="104">
        <v>750</v>
      </c>
      <c r="E19" s="104">
        <v>750</v>
      </c>
      <c r="F19" s="15"/>
      <c r="G19" s="43">
        <f t="shared" si="0"/>
        <v>164</v>
      </c>
      <c r="H19" s="43">
        <f t="shared" si="1"/>
        <v>160</v>
      </c>
    </row>
    <row r="20" spans="1:8" s="103" customFormat="1" ht="12.95" customHeight="1" x14ac:dyDescent="0.2">
      <c r="B20" s="167" t="s">
        <v>261</v>
      </c>
      <c r="C20" s="104">
        <v>955</v>
      </c>
      <c r="D20" s="104">
        <v>809</v>
      </c>
      <c r="E20" s="104">
        <v>756</v>
      </c>
      <c r="F20" s="15"/>
      <c r="G20" s="43">
        <f t="shared" si="0"/>
        <v>172.5</v>
      </c>
      <c r="H20" s="43">
        <f t="shared" si="1"/>
        <v>170</v>
      </c>
    </row>
    <row r="21" spans="1:8" s="103" customFormat="1" ht="12.95" customHeight="1" x14ac:dyDescent="0.2">
      <c r="B21" s="167" t="s">
        <v>257</v>
      </c>
      <c r="C21" s="104">
        <v>876</v>
      </c>
      <c r="D21" s="104">
        <v>749</v>
      </c>
      <c r="E21" s="104">
        <v>836</v>
      </c>
      <c r="F21" s="15"/>
      <c r="G21" s="43">
        <f t="shared" si="0"/>
        <v>83.5</v>
      </c>
      <c r="H21" s="43">
        <f t="shared" si="1"/>
        <v>80</v>
      </c>
    </row>
    <row r="22" spans="1:8" ht="12.95" customHeight="1" x14ac:dyDescent="0.2">
      <c r="B22" s="167"/>
      <c r="C22" s="44"/>
      <c r="D22" s="44"/>
      <c r="E22" s="44"/>
      <c r="F22" s="15"/>
      <c r="G22" s="43"/>
      <c r="H22" s="43"/>
    </row>
    <row r="23" spans="1:8" ht="12.95" customHeight="1" x14ac:dyDescent="0.2">
      <c r="A23" s="227" t="s">
        <v>120</v>
      </c>
      <c r="B23" s="227"/>
      <c r="C23" s="44"/>
      <c r="D23" s="44"/>
      <c r="E23" s="44"/>
      <c r="F23" s="15"/>
      <c r="G23" s="43"/>
      <c r="H23" s="43"/>
    </row>
    <row r="24" spans="1:8" ht="12.95" customHeight="1" x14ac:dyDescent="0.2">
      <c r="B24" s="167" t="s">
        <v>198</v>
      </c>
      <c r="C24" s="104">
        <v>500</v>
      </c>
      <c r="D24" s="104">
        <v>405</v>
      </c>
      <c r="E24" s="104">
        <v>483</v>
      </c>
      <c r="F24" s="15"/>
      <c r="G24" s="43">
        <f t="shared" si="0"/>
        <v>56</v>
      </c>
      <c r="H24" s="43">
        <f t="shared" si="1"/>
        <v>60</v>
      </c>
    </row>
    <row r="25" spans="1:8" s="101" customFormat="1" ht="12.95" customHeight="1" x14ac:dyDescent="0.2">
      <c r="B25" s="167" t="s">
        <v>205</v>
      </c>
      <c r="C25" s="104">
        <v>538</v>
      </c>
      <c r="D25" s="104">
        <v>439</v>
      </c>
      <c r="E25" s="104">
        <v>421</v>
      </c>
      <c r="F25" s="15"/>
      <c r="G25" s="43">
        <f t="shared" si="0"/>
        <v>108</v>
      </c>
      <c r="H25" s="43">
        <f t="shared" si="1"/>
        <v>110</v>
      </c>
    </row>
    <row r="26" spans="1:8" s="103" customFormat="1" ht="12.95" customHeight="1" x14ac:dyDescent="0.2">
      <c r="B26" s="167" t="s">
        <v>261</v>
      </c>
      <c r="C26" s="104">
        <v>569</v>
      </c>
      <c r="D26" s="104">
        <v>462</v>
      </c>
      <c r="E26" s="104">
        <v>387</v>
      </c>
      <c r="F26" s="15"/>
      <c r="G26" s="43">
        <f t="shared" si="0"/>
        <v>144.5</v>
      </c>
      <c r="H26" s="43">
        <f t="shared" si="1"/>
        <v>140</v>
      </c>
    </row>
    <row r="27" spans="1:8" s="103" customFormat="1" ht="12.95" customHeight="1" x14ac:dyDescent="0.2">
      <c r="B27" s="167" t="s">
        <v>257</v>
      </c>
      <c r="C27" s="104">
        <v>497</v>
      </c>
      <c r="D27" s="104">
        <v>421</v>
      </c>
      <c r="E27" s="104">
        <v>416</v>
      </c>
      <c r="F27" s="15"/>
      <c r="G27" s="43">
        <f t="shared" si="0"/>
        <v>78.5</v>
      </c>
      <c r="H27" s="43">
        <f t="shared" si="1"/>
        <v>80</v>
      </c>
    </row>
    <row r="28" spans="1:8" ht="12.95" customHeight="1" x14ac:dyDescent="0.2">
      <c r="B28" s="167"/>
      <c r="C28" s="44"/>
      <c r="D28" s="44"/>
      <c r="E28" s="44"/>
      <c r="F28" s="15"/>
      <c r="G28" s="43"/>
      <c r="H28" s="43"/>
    </row>
    <row r="29" spans="1:8" ht="12.95" customHeight="1" x14ac:dyDescent="0.2">
      <c r="A29" s="227" t="s">
        <v>224</v>
      </c>
      <c r="B29" s="227"/>
      <c r="C29" s="44"/>
      <c r="D29" s="44"/>
      <c r="E29" s="44"/>
      <c r="F29" s="15"/>
      <c r="G29" s="43"/>
      <c r="H29" s="43"/>
    </row>
    <row r="30" spans="1:8" ht="12.95" customHeight="1" x14ac:dyDescent="0.2">
      <c r="B30" s="167" t="s">
        <v>198</v>
      </c>
      <c r="C30" s="104">
        <v>406</v>
      </c>
      <c r="D30" s="104">
        <v>363</v>
      </c>
      <c r="E30" s="104">
        <v>314</v>
      </c>
      <c r="F30" s="15"/>
      <c r="G30" s="43">
        <f t="shared" si="0"/>
        <v>67.5</v>
      </c>
      <c r="H30" s="43">
        <f t="shared" si="1"/>
        <v>70</v>
      </c>
    </row>
    <row r="31" spans="1:8" s="101" customFormat="1" ht="12.95" customHeight="1" x14ac:dyDescent="0.2">
      <c r="B31" s="167" t="s">
        <v>205</v>
      </c>
      <c r="C31" s="104">
        <v>411</v>
      </c>
      <c r="D31" s="104">
        <v>376</v>
      </c>
      <c r="E31" s="104">
        <v>299</v>
      </c>
      <c r="F31" s="15"/>
      <c r="G31" s="43">
        <f t="shared" si="0"/>
        <v>73.5</v>
      </c>
      <c r="H31" s="43">
        <f t="shared" si="1"/>
        <v>70</v>
      </c>
    </row>
    <row r="32" spans="1:8" s="103" customFormat="1" ht="12.95" customHeight="1" x14ac:dyDescent="0.2">
      <c r="B32" s="167" t="s">
        <v>261</v>
      </c>
      <c r="C32" s="104">
        <v>422</v>
      </c>
      <c r="D32" s="104">
        <v>370</v>
      </c>
      <c r="E32" s="104">
        <v>346</v>
      </c>
      <c r="F32" s="15"/>
      <c r="G32" s="43">
        <f t="shared" si="0"/>
        <v>64</v>
      </c>
      <c r="H32" s="43">
        <f t="shared" si="1"/>
        <v>60</v>
      </c>
    </row>
    <row r="33" spans="1:8" s="103" customFormat="1" ht="12.95" customHeight="1" x14ac:dyDescent="0.2">
      <c r="B33" s="167" t="s">
        <v>257</v>
      </c>
      <c r="C33" s="104">
        <v>370</v>
      </c>
      <c r="D33" s="104">
        <v>360</v>
      </c>
      <c r="E33" s="104">
        <v>343</v>
      </c>
      <c r="F33" s="15"/>
      <c r="G33" s="43">
        <f t="shared" si="0"/>
        <v>18.5</v>
      </c>
      <c r="H33" s="43">
        <f t="shared" si="1"/>
        <v>20</v>
      </c>
    </row>
    <row r="34" spans="1:8" s="101" customFormat="1" ht="12.95" customHeight="1" x14ac:dyDescent="0.2">
      <c r="B34" s="167"/>
      <c r="C34" s="53"/>
      <c r="D34" s="53"/>
      <c r="E34" s="53"/>
      <c r="F34" s="15"/>
      <c r="G34" s="43"/>
      <c r="H34" s="43"/>
    </row>
    <row r="35" spans="1:8" s="101" customFormat="1" ht="12.95" customHeight="1" x14ac:dyDescent="0.2">
      <c r="A35" s="227" t="s">
        <v>209</v>
      </c>
      <c r="B35" s="227"/>
      <c r="C35" s="44"/>
      <c r="D35" s="44"/>
      <c r="E35" s="44"/>
      <c r="F35" s="15"/>
      <c r="G35" s="43"/>
      <c r="H35" s="43"/>
    </row>
    <row r="36" spans="1:8" s="101" customFormat="1" ht="12.95" customHeight="1" x14ac:dyDescent="0.2">
      <c r="A36" s="2"/>
      <c r="B36" s="167" t="s">
        <v>198</v>
      </c>
      <c r="C36" s="105">
        <v>1572</v>
      </c>
      <c r="D36" s="105">
        <v>1354</v>
      </c>
      <c r="E36" s="105">
        <v>1414</v>
      </c>
      <c r="F36" s="15"/>
      <c r="G36" s="43">
        <f t="shared" si="0"/>
        <v>188</v>
      </c>
      <c r="H36" s="43">
        <f t="shared" si="1"/>
        <v>190</v>
      </c>
    </row>
    <row r="37" spans="1:8" s="101" customFormat="1" ht="12.95" customHeight="1" x14ac:dyDescent="0.2">
      <c r="B37" s="167" t="s">
        <v>205</v>
      </c>
      <c r="C37" s="105">
        <v>1527</v>
      </c>
      <c r="D37" s="105">
        <v>1380</v>
      </c>
      <c r="E37" s="105">
        <v>1320</v>
      </c>
      <c r="F37" s="15"/>
      <c r="G37" s="43">
        <f t="shared" si="0"/>
        <v>177</v>
      </c>
      <c r="H37" s="43">
        <f t="shared" si="1"/>
        <v>180</v>
      </c>
    </row>
    <row r="38" spans="1:8" s="103" customFormat="1" ht="12.95" customHeight="1" x14ac:dyDescent="0.2">
      <c r="B38" s="167" t="s">
        <v>261</v>
      </c>
      <c r="C38" s="105">
        <v>1722</v>
      </c>
      <c r="D38" s="105">
        <v>1406</v>
      </c>
      <c r="E38" s="105">
        <v>1355</v>
      </c>
      <c r="F38" s="15"/>
      <c r="G38" s="43">
        <f t="shared" si="0"/>
        <v>341.5</v>
      </c>
      <c r="H38" s="43">
        <f t="shared" si="1"/>
        <v>340</v>
      </c>
    </row>
    <row r="39" spans="1:8" s="103" customFormat="1" ht="12.95" customHeight="1" x14ac:dyDescent="0.2">
      <c r="B39" s="167" t="s">
        <v>257</v>
      </c>
      <c r="C39" s="105">
        <v>1455</v>
      </c>
      <c r="D39" s="105">
        <v>1428</v>
      </c>
      <c r="E39" s="105">
        <v>1379</v>
      </c>
      <c r="F39" s="15"/>
      <c r="G39" s="43">
        <f t="shared" si="0"/>
        <v>51.5</v>
      </c>
      <c r="H39" s="43">
        <f t="shared" si="1"/>
        <v>50</v>
      </c>
    </row>
    <row r="40" spans="1:8" ht="12.95" customHeight="1" x14ac:dyDescent="0.2">
      <c r="B40" s="167"/>
      <c r="C40" s="44"/>
      <c r="D40" s="44"/>
      <c r="E40" s="44"/>
      <c r="F40" s="15"/>
      <c r="G40" s="43"/>
      <c r="H40" s="43"/>
    </row>
    <row r="41" spans="1:8" ht="12.95" customHeight="1" x14ac:dyDescent="0.2">
      <c r="A41" s="227" t="s">
        <v>119</v>
      </c>
      <c r="B41" s="227"/>
      <c r="C41" s="44"/>
      <c r="D41" s="44"/>
      <c r="E41" s="44"/>
      <c r="F41" s="15"/>
      <c r="G41" s="43"/>
      <c r="H41" s="43"/>
    </row>
    <row r="42" spans="1:8" ht="12.95" customHeight="1" x14ac:dyDescent="0.2">
      <c r="B42" s="167" t="s">
        <v>198</v>
      </c>
      <c r="C42" s="104">
        <v>200</v>
      </c>
      <c r="D42" s="104">
        <v>176</v>
      </c>
      <c r="E42" s="104">
        <v>179</v>
      </c>
      <c r="F42" s="15"/>
      <c r="G42" s="43">
        <f t="shared" si="0"/>
        <v>22.5</v>
      </c>
      <c r="H42" s="43">
        <f t="shared" si="1"/>
        <v>20</v>
      </c>
    </row>
    <row r="43" spans="1:8" s="101" customFormat="1" ht="12.95" customHeight="1" x14ac:dyDescent="0.2">
      <c r="B43" s="167" t="s">
        <v>205</v>
      </c>
      <c r="C43" s="104">
        <v>194</v>
      </c>
      <c r="D43" s="104">
        <v>175</v>
      </c>
      <c r="E43" s="104">
        <v>172</v>
      </c>
      <c r="F43" s="15"/>
      <c r="G43" s="43">
        <f t="shared" si="0"/>
        <v>20.5</v>
      </c>
      <c r="H43" s="43">
        <f t="shared" si="1"/>
        <v>20</v>
      </c>
    </row>
    <row r="44" spans="1:8" s="103" customFormat="1" ht="12.95" customHeight="1" x14ac:dyDescent="0.2">
      <c r="B44" s="167" t="s">
        <v>261</v>
      </c>
      <c r="C44" s="104">
        <v>211</v>
      </c>
      <c r="D44" s="104">
        <v>190</v>
      </c>
      <c r="E44" s="104">
        <v>155</v>
      </c>
      <c r="F44" s="15"/>
      <c r="G44" s="43">
        <f t="shared" si="0"/>
        <v>38.5</v>
      </c>
      <c r="H44" s="43">
        <f t="shared" si="1"/>
        <v>40</v>
      </c>
    </row>
    <row r="45" spans="1:8" s="103" customFormat="1" ht="12.95" customHeight="1" x14ac:dyDescent="0.2">
      <c r="B45" s="167" t="s">
        <v>257</v>
      </c>
      <c r="C45" s="104">
        <v>212</v>
      </c>
      <c r="D45" s="104">
        <v>158</v>
      </c>
      <c r="E45" s="104">
        <v>178</v>
      </c>
      <c r="F45" s="15"/>
      <c r="G45" s="43">
        <f t="shared" si="0"/>
        <v>44</v>
      </c>
      <c r="H45" s="43">
        <f t="shared" si="1"/>
        <v>40</v>
      </c>
    </row>
    <row r="46" spans="1:8" ht="12.95" customHeight="1" x14ac:dyDescent="0.2">
      <c r="B46" s="167"/>
      <c r="C46" s="44"/>
      <c r="D46" s="44"/>
      <c r="E46" s="44"/>
      <c r="F46" s="15"/>
      <c r="G46" s="43"/>
      <c r="H46" s="43"/>
    </row>
    <row r="47" spans="1:8" ht="12.95" customHeight="1" x14ac:dyDescent="0.2">
      <c r="A47" s="227" t="s">
        <v>222</v>
      </c>
      <c r="B47" s="227"/>
      <c r="C47" s="44"/>
      <c r="D47" s="44"/>
      <c r="E47" s="44"/>
      <c r="F47" s="15"/>
      <c r="G47" s="43"/>
      <c r="H47" s="43"/>
    </row>
    <row r="48" spans="1:8" ht="12.95" customHeight="1" x14ac:dyDescent="0.2">
      <c r="B48" s="167" t="s">
        <v>198</v>
      </c>
      <c r="C48" s="104">
        <v>701</v>
      </c>
      <c r="D48" s="104">
        <v>556</v>
      </c>
      <c r="E48" s="104">
        <v>587</v>
      </c>
      <c r="F48" s="15"/>
      <c r="G48" s="43">
        <f t="shared" si="0"/>
        <v>129.5</v>
      </c>
      <c r="H48" s="43">
        <f t="shared" si="1"/>
        <v>130</v>
      </c>
    </row>
    <row r="49" spans="1:8" s="101" customFormat="1" ht="12.95" customHeight="1" x14ac:dyDescent="0.2">
      <c r="B49" s="167" t="s">
        <v>205</v>
      </c>
      <c r="C49" s="104">
        <v>723</v>
      </c>
      <c r="D49" s="104">
        <v>567</v>
      </c>
      <c r="E49" s="104">
        <v>617</v>
      </c>
      <c r="F49" s="15"/>
      <c r="G49" s="43">
        <f t="shared" si="0"/>
        <v>131</v>
      </c>
      <c r="H49" s="43">
        <f t="shared" si="1"/>
        <v>130</v>
      </c>
    </row>
    <row r="50" spans="1:8" s="103" customFormat="1" ht="12.95" customHeight="1" x14ac:dyDescent="0.2">
      <c r="B50" s="167" t="s">
        <v>261</v>
      </c>
      <c r="C50" s="104">
        <v>803</v>
      </c>
      <c r="D50" s="104">
        <v>623</v>
      </c>
      <c r="E50" s="104">
        <v>605</v>
      </c>
      <c r="F50" s="15"/>
      <c r="G50" s="43">
        <f t="shared" si="0"/>
        <v>189</v>
      </c>
      <c r="H50" s="43">
        <f t="shared" si="1"/>
        <v>190</v>
      </c>
    </row>
    <row r="51" spans="1:8" s="103" customFormat="1" ht="12.95" customHeight="1" x14ac:dyDescent="0.2">
      <c r="B51" s="167" t="s">
        <v>257</v>
      </c>
      <c r="C51" s="104">
        <v>647</v>
      </c>
      <c r="D51" s="104">
        <v>582</v>
      </c>
      <c r="E51" s="104">
        <v>601</v>
      </c>
      <c r="F51" s="15"/>
      <c r="G51" s="43">
        <f t="shared" si="0"/>
        <v>55.5</v>
      </c>
      <c r="H51" s="43">
        <f t="shared" si="1"/>
        <v>60</v>
      </c>
    </row>
    <row r="52" spans="1:8" ht="12.95" customHeight="1" x14ac:dyDescent="0.2">
      <c r="B52" s="167"/>
      <c r="C52" s="44"/>
      <c r="D52" s="44"/>
      <c r="E52" s="44"/>
      <c r="F52" s="15"/>
      <c r="G52" s="43"/>
      <c r="H52" s="43"/>
    </row>
    <row r="53" spans="1:8" ht="12.95" customHeight="1" x14ac:dyDescent="0.2">
      <c r="A53" s="227" t="s">
        <v>118</v>
      </c>
      <c r="B53" s="227"/>
      <c r="C53" s="44"/>
      <c r="D53" s="44"/>
      <c r="E53" s="44"/>
      <c r="F53" s="15"/>
      <c r="G53" s="43"/>
      <c r="H53" s="43"/>
    </row>
    <row r="54" spans="1:8" ht="12.95" customHeight="1" x14ac:dyDescent="0.2">
      <c r="B54" s="167" t="s">
        <v>198</v>
      </c>
      <c r="C54" s="104">
        <v>626</v>
      </c>
      <c r="D54" s="104">
        <v>541</v>
      </c>
      <c r="E54" s="104">
        <v>528</v>
      </c>
      <c r="F54" s="15"/>
      <c r="G54" s="43">
        <f t="shared" si="0"/>
        <v>91.5</v>
      </c>
      <c r="H54" s="43">
        <f t="shared" si="1"/>
        <v>90</v>
      </c>
    </row>
    <row r="55" spans="1:8" s="101" customFormat="1" ht="12.95" customHeight="1" x14ac:dyDescent="0.2">
      <c r="B55" s="167" t="s">
        <v>205</v>
      </c>
      <c r="C55" s="104">
        <v>690</v>
      </c>
      <c r="D55" s="104">
        <v>516</v>
      </c>
      <c r="E55" s="104">
        <v>556</v>
      </c>
      <c r="F55" s="15"/>
      <c r="G55" s="43">
        <f t="shared" si="0"/>
        <v>154</v>
      </c>
      <c r="H55" s="43">
        <f t="shared" si="1"/>
        <v>150</v>
      </c>
    </row>
    <row r="56" spans="1:8" s="103" customFormat="1" ht="12.95" customHeight="1" x14ac:dyDescent="0.2">
      <c r="B56" s="167" t="s">
        <v>261</v>
      </c>
      <c r="C56" s="104">
        <v>709</v>
      </c>
      <c r="D56" s="104">
        <v>553</v>
      </c>
      <c r="E56" s="104">
        <v>502</v>
      </c>
      <c r="F56" s="15"/>
      <c r="G56" s="43">
        <f t="shared" si="0"/>
        <v>181.5</v>
      </c>
      <c r="H56" s="43">
        <f t="shared" si="1"/>
        <v>180</v>
      </c>
    </row>
    <row r="57" spans="1:8" s="103" customFormat="1" ht="12.95" customHeight="1" x14ac:dyDescent="0.2">
      <c r="B57" s="167" t="s">
        <v>257</v>
      </c>
      <c r="C57" s="104">
        <v>616</v>
      </c>
      <c r="D57" s="104">
        <v>544</v>
      </c>
      <c r="E57" s="104">
        <v>524</v>
      </c>
      <c r="F57" s="15"/>
      <c r="G57" s="43">
        <f t="shared" si="0"/>
        <v>82</v>
      </c>
      <c r="H57" s="43">
        <f t="shared" si="1"/>
        <v>80</v>
      </c>
    </row>
    <row r="58" spans="1:8" ht="12.95" customHeight="1" x14ac:dyDescent="0.2">
      <c r="B58" s="167"/>
      <c r="C58" s="44"/>
      <c r="D58" s="44"/>
      <c r="E58" s="44"/>
      <c r="F58" s="15"/>
      <c r="G58" s="43"/>
      <c r="H58" s="43"/>
    </row>
    <row r="59" spans="1:8" ht="12.95" customHeight="1" x14ac:dyDescent="0.2">
      <c r="A59" s="227" t="s">
        <v>117</v>
      </c>
      <c r="B59" s="227"/>
      <c r="C59" s="44"/>
      <c r="D59" s="44"/>
      <c r="E59" s="44"/>
      <c r="F59" s="15"/>
      <c r="G59" s="43"/>
      <c r="H59" s="43"/>
    </row>
    <row r="60" spans="1:8" ht="12.95" customHeight="1" x14ac:dyDescent="0.2">
      <c r="B60" s="167" t="s">
        <v>198</v>
      </c>
      <c r="C60" s="104">
        <v>466</v>
      </c>
      <c r="D60" s="104">
        <v>416</v>
      </c>
      <c r="E60" s="104">
        <v>443</v>
      </c>
      <c r="F60" s="15"/>
      <c r="G60" s="43">
        <f t="shared" si="0"/>
        <v>36.5</v>
      </c>
      <c r="H60" s="43">
        <f t="shared" si="1"/>
        <v>40</v>
      </c>
    </row>
    <row r="61" spans="1:8" s="101" customFormat="1" ht="12.95" customHeight="1" x14ac:dyDescent="0.2">
      <c r="B61" s="167" t="s">
        <v>205</v>
      </c>
      <c r="C61" s="104">
        <v>551</v>
      </c>
      <c r="D61" s="104">
        <v>495</v>
      </c>
      <c r="E61" s="104">
        <v>430</v>
      </c>
      <c r="F61" s="15"/>
      <c r="G61" s="43">
        <f t="shared" si="0"/>
        <v>88.5</v>
      </c>
      <c r="H61" s="43">
        <f t="shared" si="1"/>
        <v>90</v>
      </c>
    </row>
    <row r="62" spans="1:8" s="103" customFormat="1" ht="12.95" customHeight="1" x14ac:dyDescent="0.2">
      <c r="B62" s="167" t="s">
        <v>261</v>
      </c>
      <c r="C62" s="104">
        <v>575</v>
      </c>
      <c r="D62" s="104">
        <v>471</v>
      </c>
      <c r="E62" s="104">
        <v>472</v>
      </c>
      <c r="F62" s="15"/>
      <c r="G62" s="43">
        <f t="shared" si="0"/>
        <v>103.5</v>
      </c>
      <c r="H62" s="43">
        <f t="shared" si="1"/>
        <v>100</v>
      </c>
    </row>
    <row r="63" spans="1:8" s="103" customFormat="1" ht="12.95" customHeight="1" x14ac:dyDescent="0.2">
      <c r="B63" s="167" t="s">
        <v>257</v>
      </c>
      <c r="C63" s="104">
        <v>508</v>
      </c>
      <c r="D63" s="104">
        <v>483</v>
      </c>
      <c r="E63" s="104">
        <v>466</v>
      </c>
      <c r="F63" s="15"/>
      <c r="G63" s="43">
        <f t="shared" si="0"/>
        <v>33.5</v>
      </c>
      <c r="H63" s="43">
        <f t="shared" si="1"/>
        <v>30</v>
      </c>
    </row>
    <row r="64" spans="1:8" ht="12.95" customHeight="1" x14ac:dyDescent="0.2">
      <c r="B64" s="167"/>
      <c r="C64" s="44"/>
      <c r="D64" s="44"/>
      <c r="E64" s="44"/>
      <c r="F64" s="15"/>
      <c r="G64" s="43"/>
      <c r="H64" s="43"/>
    </row>
    <row r="65" spans="1:8" ht="12.95" customHeight="1" x14ac:dyDescent="0.2">
      <c r="A65" s="227" t="s">
        <v>116</v>
      </c>
      <c r="B65" s="227"/>
      <c r="C65" s="44"/>
      <c r="D65" s="44"/>
      <c r="E65" s="44"/>
      <c r="F65" s="15"/>
      <c r="G65" s="43"/>
      <c r="H65" s="43"/>
    </row>
    <row r="66" spans="1:8" ht="12.95" customHeight="1" x14ac:dyDescent="0.2">
      <c r="B66" s="167" t="s">
        <v>198</v>
      </c>
      <c r="C66" s="104">
        <v>434</v>
      </c>
      <c r="D66" s="104">
        <v>321</v>
      </c>
      <c r="E66" s="104">
        <v>354</v>
      </c>
      <c r="F66" s="15"/>
      <c r="G66" s="43">
        <f t="shared" si="0"/>
        <v>96.5</v>
      </c>
      <c r="H66" s="43">
        <f t="shared" si="1"/>
        <v>100</v>
      </c>
    </row>
    <row r="67" spans="1:8" s="101" customFormat="1" ht="12.95" customHeight="1" x14ac:dyDescent="0.2">
      <c r="B67" s="167" t="s">
        <v>205</v>
      </c>
      <c r="C67" s="104">
        <v>402</v>
      </c>
      <c r="D67" s="104">
        <v>339</v>
      </c>
      <c r="E67" s="104">
        <v>360</v>
      </c>
      <c r="F67" s="15"/>
      <c r="G67" s="43">
        <f t="shared" si="0"/>
        <v>52.5</v>
      </c>
      <c r="H67" s="43">
        <f t="shared" si="1"/>
        <v>50</v>
      </c>
    </row>
    <row r="68" spans="1:8" s="103" customFormat="1" ht="12.95" customHeight="1" x14ac:dyDescent="0.2">
      <c r="B68" s="167" t="s">
        <v>261</v>
      </c>
      <c r="C68" s="104">
        <v>412</v>
      </c>
      <c r="D68" s="104">
        <v>382</v>
      </c>
      <c r="E68" s="104">
        <v>361</v>
      </c>
      <c r="F68" s="15"/>
      <c r="G68" s="43">
        <f t="shared" si="0"/>
        <v>40.5</v>
      </c>
      <c r="H68" s="43">
        <f t="shared" si="1"/>
        <v>40</v>
      </c>
    </row>
    <row r="69" spans="1:8" s="103" customFormat="1" ht="12.95" customHeight="1" x14ac:dyDescent="0.2">
      <c r="B69" s="167" t="s">
        <v>257</v>
      </c>
      <c r="C69" s="104">
        <v>401</v>
      </c>
      <c r="D69" s="104">
        <v>314</v>
      </c>
      <c r="E69" s="104">
        <v>358</v>
      </c>
      <c r="F69" s="15"/>
      <c r="G69" s="43">
        <f t="shared" si="0"/>
        <v>65</v>
      </c>
      <c r="H69" s="43">
        <f t="shared" si="1"/>
        <v>70</v>
      </c>
    </row>
    <row r="70" spans="1:8" ht="12.95" customHeight="1" x14ac:dyDescent="0.2">
      <c r="B70" s="167"/>
      <c r="C70" s="44"/>
      <c r="D70" s="44"/>
      <c r="E70" s="44"/>
      <c r="F70" s="15"/>
      <c r="G70" s="43"/>
      <c r="H70" s="43"/>
    </row>
    <row r="71" spans="1:8" ht="12.95" customHeight="1" x14ac:dyDescent="0.2">
      <c r="A71" s="227" t="s">
        <v>115</v>
      </c>
      <c r="B71" s="227"/>
      <c r="C71" s="44"/>
      <c r="D71" s="44"/>
      <c r="E71" s="44"/>
      <c r="F71" s="15"/>
      <c r="G71" s="43"/>
      <c r="H71" s="43"/>
    </row>
    <row r="72" spans="1:8" ht="12.95" customHeight="1" x14ac:dyDescent="0.2">
      <c r="B72" s="167" t="s">
        <v>198</v>
      </c>
      <c r="C72" s="104">
        <v>364</v>
      </c>
      <c r="D72" s="104">
        <v>338</v>
      </c>
      <c r="E72" s="104">
        <v>316</v>
      </c>
      <c r="F72" s="15"/>
      <c r="G72" s="43">
        <f t="shared" si="0"/>
        <v>37</v>
      </c>
      <c r="H72" s="43">
        <f t="shared" si="1"/>
        <v>40</v>
      </c>
    </row>
    <row r="73" spans="1:8" s="101" customFormat="1" ht="12.95" customHeight="1" x14ac:dyDescent="0.2">
      <c r="B73" s="167" t="s">
        <v>205</v>
      </c>
      <c r="C73" s="104">
        <v>397</v>
      </c>
      <c r="D73" s="104">
        <v>330</v>
      </c>
      <c r="E73" s="104">
        <v>330</v>
      </c>
      <c r="F73" s="15"/>
      <c r="G73" s="43">
        <f t="shared" si="0"/>
        <v>67</v>
      </c>
      <c r="H73" s="43">
        <f t="shared" si="1"/>
        <v>70</v>
      </c>
    </row>
    <row r="74" spans="1:8" s="103" customFormat="1" ht="12.95" customHeight="1" x14ac:dyDescent="0.2">
      <c r="B74" s="167" t="s">
        <v>261</v>
      </c>
      <c r="C74" s="104">
        <v>447</v>
      </c>
      <c r="D74" s="104">
        <v>397</v>
      </c>
      <c r="E74" s="104">
        <v>337</v>
      </c>
      <c r="F74" s="15"/>
      <c r="G74" s="43">
        <f t="shared" si="0"/>
        <v>80</v>
      </c>
      <c r="H74" s="43">
        <f t="shared" si="1"/>
        <v>80</v>
      </c>
    </row>
    <row r="75" spans="1:8" s="103" customFormat="1" ht="12.95" customHeight="1" x14ac:dyDescent="0.2">
      <c r="B75" s="167" t="s">
        <v>257</v>
      </c>
      <c r="C75" s="104">
        <v>372</v>
      </c>
      <c r="D75" s="104">
        <v>309</v>
      </c>
      <c r="E75" s="104">
        <v>306</v>
      </c>
      <c r="F75" s="15"/>
      <c r="G75" s="43">
        <f t="shared" si="0"/>
        <v>64.5</v>
      </c>
      <c r="H75" s="43">
        <f t="shared" si="1"/>
        <v>60</v>
      </c>
    </row>
    <row r="76" spans="1:8" ht="12.95" customHeight="1" x14ac:dyDescent="0.2">
      <c r="B76" s="167"/>
      <c r="C76" s="44"/>
      <c r="D76" s="44"/>
      <c r="E76" s="44"/>
      <c r="F76" s="15"/>
      <c r="G76" s="43"/>
      <c r="H76" s="43"/>
    </row>
    <row r="77" spans="1:8" ht="12.95" customHeight="1" x14ac:dyDescent="0.2">
      <c r="A77" s="227" t="s">
        <v>114</v>
      </c>
      <c r="B77" s="227"/>
      <c r="C77" s="44"/>
      <c r="D77" s="44"/>
      <c r="E77" s="44"/>
      <c r="F77" s="15"/>
      <c r="G77" s="43"/>
      <c r="H77" s="43"/>
    </row>
    <row r="78" spans="1:8" ht="12.95" customHeight="1" x14ac:dyDescent="0.2">
      <c r="B78" s="167" t="s">
        <v>198</v>
      </c>
      <c r="C78" s="104">
        <v>311</v>
      </c>
      <c r="D78" s="104">
        <v>263</v>
      </c>
      <c r="E78" s="104">
        <v>272</v>
      </c>
      <c r="F78" s="15"/>
      <c r="G78" s="43">
        <f t="shared" ref="G78:G139" si="2">C78-AVERAGE(D78:E78)</f>
        <v>43.5</v>
      </c>
      <c r="H78" s="43">
        <f t="shared" ref="H78:H139" si="3">ROUND(G78,-1)</f>
        <v>40</v>
      </c>
    </row>
    <row r="79" spans="1:8" s="101" customFormat="1" ht="12.95" customHeight="1" x14ac:dyDescent="0.2">
      <c r="B79" s="167" t="s">
        <v>205</v>
      </c>
      <c r="C79" s="104">
        <v>312</v>
      </c>
      <c r="D79" s="104">
        <v>286</v>
      </c>
      <c r="E79" s="104">
        <v>319</v>
      </c>
      <c r="F79" s="15"/>
      <c r="G79" s="43">
        <f t="shared" si="2"/>
        <v>9.5</v>
      </c>
      <c r="H79" s="43">
        <f t="shared" si="3"/>
        <v>10</v>
      </c>
    </row>
    <row r="80" spans="1:8" s="103" customFormat="1" ht="12.95" customHeight="1" x14ac:dyDescent="0.2">
      <c r="B80" s="167" t="s">
        <v>261</v>
      </c>
      <c r="C80" s="104">
        <v>382</v>
      </c>
      <c r="D80" s="104">
        <v>290</v>
      </c>
      <c r="E80" s="104">
        <v>283</v>
      </c>
      <c r="F80" s="15"/>
      <c r="G80" s="43">
        <f t="shared" si="2"/>
        <v>95.5</v>
      </c>
      <c r="H80" s="43">
        <f t="shared" si="3"/>
        <v>100</v>
      </c>
    </row>
    <row r="81" spans="1:8" s="103" customFormat="1" ht="12.95" customHeight="1" x14ac:dyDescent="0.2">
      <c r="B81" s="167" t="s">
        <v>257</v>
      </c>
      <c r="C81" s="104">
        <v>328</v>
      </c>
      <c r="D81" s="104">
        <v>256</v>
      </c>
      <c r="E81" s="104">
        <v>285</v>
      </c>
      <c r="F81" s="15"/>
      <c r="G81" s="43">
        <f t="shared" si="2"/>
        <v>57.5</v>
      </c>
      <c r="H81" s="43">
        <f t="shared" si="3"/>
        <v>60</v>
      </c>
    </row>
    <row r="82" spans="1:8" ht="12.95" customHeight="1" x14ac:dyDescent="0.2">
      <c r="B82" s="167"/>
      <c r="C82" s="44"/>
      <c r="D82" s="44"/>
      <c r="E82" s="44"/>
      <c r="F82" s="15"/>
      <c r="G82" s="43"/>
      <c r="H82" s="43"/>
    </row>
    <row r="83" spans="1:8" ht="12.95" customHeight="1" x14ac:dyDescent="0.2">
      <c r="A83" s="227" t="s">
        <v>113</v>
      </c>
      <c r="B83" s="227"/>
      <c r="C83" s="44"/>
      <c r="D83" s="44"/>
      <c r="E83" s="44"/>
      <c r="F83" s="15"/>
      <c r="G83" s="43"/>
      <c r="H83" s="43"/>
    </row>
    <row r="84" spans="1:8" ht="12.95" customHeight="1" x14ac:dyDescent="0.2">
      <c r="B84" s="167" t="s">
        <v>198</v>
      </c>
      <c r="C84" s="104">
        <v>612</v>
      </c>
      <c r="D84" s="104">
        <v>517</v>
      </c>
      <c r="E84" s="104">
        <v>526</v>
      </c>
      <c r="F84" s="15"/>
      <c r="G84" s="43">
        <f t="shared" si="2"/>
        <v>90.5</v>
      </c>
      <c r="H84" s="43">
        <f t="shared" si="3"/>
        <v>90</v>
      </c>
    </row>
    <row r="85" spans="1:8" s="101" customFormat="1" ht="12.95" customHeight="1" x14ac:dyDescent="0.2">
      <c r="B85" s="167" t="s">
        <v>205</v>
      </c>
      <c r="C85" s="104">
        <v>600</v>
      </c>
      <c r="D85" s="104">
        <v>605</v>
      </c>
      <c r="E85" s="104">
        <v>530</v>
      </c>
      <c r="F85" s="15"/>
      <c r="G85" s="43">
        <f t="shared" si="2"/>
        <v>32.5</v>
      </c>
      <c r="H85" s="43">
        <f t="shared" si="3"/>
        <v>30</v>
      </c>
    </row>
    <row r="86" spans="1:8" s="103" customFormat="1" ht="12.95" customHeight="1" x14ac:dyDescent="0.2">
      <c r="B86" s="167" t="s">
        <v>261</v>
      </c>
      <c r="C86" s="104">
        <v>690</v>
      </c>
      <c r="D86" s="104">
        <v>509</v>
      </c>
      <c r="E86" s="104">
        <v>550</v>
      </c>
      <c r="F86" s="15"/>
      <c r="G86" s="43">
        <f t="shared" si="2"/>
        <v>160.5</v>
      </c>
      <c r="H86" s="43">
        <f t="shared" si="3"/>
        <v>160</v>
      </c>
    </row>
    <row r="87" spans="1:8" s="103" customFormat="1" ht="12.95" customHeight="1" x14ac:dyDescent="0.2">
      <c r="B87" s="167" t="s">
        <v>257</v>
      </c>
      <c r="C87" s="104">
        <v>584</v>
      </c>
      <c r="D87" s="104">
        <v>543</v>
      </c>
      <c r="E87" s="104">
        <v>577</v>
      </c>
      <c r="F87" s="15"/>
      <c r="G87" s="43">
        <f t="shared" si="2"/>
        <v>24</v>
      </c>
      <c r="H87" s="43">
        <f t="shared" si="3"/>
        <v>20</v>
      </c>
    </row>
    <row r="88" spans="1:8" ht="12.95" customHeight="1" x14ac:dyDescent="0.2">
      <c r="B88" s="167"/>
      <c r="C88" s="44"/>
      <c r="D88" s="44"/>
      <c r="E88" s="44"/>
      <c r="F88" s="15"/>
      <c r="G88" s="43"/>
      <c r="H88" s="43"/>
    </row>
    <row r="89" spans="1:8" ht="12.95" customHeight="1" x14ac:dyDescent="0.2">
      <c r="A89" s="227" t="s">
        <v>88</v>
      </c>
      <c r="B89" s="227"/>
      <c r="C89" s="48"/>
      <c r="D89" s="48"/>
      <c r="E89" s="48"/>
      <c r="F89" s="47"/>
      <c r="G89" s="43"/>
      <c r="H89" s="43"/>
    </row>
    <row r="90" spans="1:8" ht="12.95" customHeight="1" x14ac:dyDescent="0.2">
      <c r="B90" s="167" t="s">
        <v>198</v>
      </c>
      <c r="C90" s="105">
        <v>1477</v>
      </c>
      <c r="D90" s="105">
        <v>1208</v>
      </c>
      <c r="E90" s="105">
        <v>1285</v>
      </c>
      <c r="F90" s="15"/>
      <c r="G90" s="43">
        <f t="shared" si="2"/>
        <v>230.5</v>
      </c>
      <c r="H90" s="43">
        <f t="shared" si="3"/>
        <v>230</v>
      </c>
    </row>
    <row r="91" spans="1:8" s="101" customFormat="1" ht="12.95" customHeight="1" x14ac:dyDescent="0.2">
      <c r="B91" s="167" t="s">
        <v>205</v>
      </c>
      <c r="C91" s="105">
        <v>1501</v>
      </c>
      <c r="D91" s="105">
        <v>1293</v>
      </c>
      <c r="E91" s="105">
        <v>1384</v>
      </c>
      <c r="F91" s="15"/>
      <c r="G91" s="43">
        <f t="shared" si="2"/>
        <v>162.5</v>
      </c>
      <c r="H91" s="43">
        <f t="shared" si="3"/>
        <v>160</v>
      </c>
    </row>
    <row r="92" spans="1:8" s="103" customFormat="1" ht="12.95" customHeight="1" x14ac:dyDescent="0.2">
      <c r="B92" s="167" t="s">
        <v>261</v>
      </c>
      <c r="C92" s="105">
        <v>1622</v>
      </c>
      <c r="D92" s="105">
        <v>1312</v>
      </c>
      <c r="E92" s="105">
        <v>1187</v>
      </c>
      <c r="F92" s="15"/>
      <c r="G92" s="43">
        <f t="shared" si="2"/>
        <v>372.5</v>
      </c>
      <c r="H92" s="43">
        <f t="shared" si="3"/>
        <v>370</v>
      </c>
    </row>
    <row r="93" spans="1:8" s="103" customFormat="1" ht="12.95" customHeight="1" x14ac:dyDescent="0.2">
      <c r="B93" s="167" t="s">
        <v>257</v>
      </c>
      <c r="C93" s="105">
        <v>1475</v>
      </c>
      <c r="D93" s="105">
        <v>1267</v>
      </c>
      <c r="E93" s="105">
        <v>1311</v>
      </c>
      <c r="F93" s="15"/>
      <c r="G93" s="43">
        <f t="shared" si="2"/>
        <v>186</v>
      </c>
      <c r="H93" s="43">
        <f t="shared" si="3"/>
        <v>190</v>
      </c>
    </row>
    <row r="94" spans="1:8" ht="12.95" customHeight="1" x14ac:dyDescent="0.2">
      <c r="B94" s="167"/>
      <c r="C94" s="44"/>
      <c r="D94" s="44"/>
      <c r="E94" s="44"/>
      <c r="F94" s="15"/>
      <c r="G94" s="43"/>
      <c r="H94" s="43"/>
    </row>
    <row r="95" spans="1:8" ht="12.95" customHeight="1" x14ac:dyDescent="0.2">
      <c r="A95" s="59" t="s">
        <v>112</v>
      </c>
      <c r="B95" s="166"/>
      <c r="C95" s="44"/>
      <c r="D95" s="44"/>
      <c r="E95" s="44"/>
      <c r="F95" s="15"/>
      <c r="G95" s="43"/>
      <c r="H95" s="43"/>
    </row>
    <row r="96" spans="1:8" ht="12.95" customHeight="1" x14ac:dyDescent="0.2">
      <c r="B96" s="167" t="s">
        <v>198</v>
      </c>
      <c r="C96" s="105">
        <v>2261</v>
      </c>
      <c r="D96" s="105">
        <v>1955</v>
      </c>
      <c r="E96" s="105">
        <v>2040</v>
      </c>
      <c r="F96" s="15"/>
      <c r="G96" s="43">
        <f t="shared" si="2"/>
        <v>263.5</v>
      </c>
      <c r="H96" s="43">
        <f t="shared" si="3"/>
        <v>260</v>
      </c>
    </row>
    <row r="97" spans="1:8" s="101" customFormat="1" ht="12.95" customHeight="1" x14ac:dyDescent="0.2">
      <c r="B97" s="167" t="s">
        <v>205</v>
      </c>
      <c r="C97" s="105">
        <v>2352</v>
      </c>
      <c r="D97" s="105">
        <v>2006</v>
      </c>
      <c r="E97" s="105">
        <v>2028</v>
      </c>
      <c r="F97" s="15"/>
      <c r="G97" s="43">
        <f t="shared" si="2"/>
        <v>335</v>
      </c>
      <c r="H97" s="43">
        <f t="shared" si="3"/>
        <v>340</v>
      </c>
    </row>
    <row r="98" spans="1:8" s="103" customFormat="1" ht="12.95" customHeight="1" x14ac:dyDescent="0.2">
      <c r="B98" s="167" t="s">
        <v>261</v>
      </c>
      <c r="C98" s="105">
        <v>2546</v>
      </c>
      <c r="D98" s="105">
        <v>2096</v>
      </c>
      <c r="E98" s="105">
        <v>1895</v>
      </c>
      <c r="F98" s="15"/>
      <c r="G98" s="43">
        <f t="shared" si="2"/>
        <v>550.5</v>
      </c>
      <c r="H98" s="43">
        <f t="shared" si="3"/>
        <v>550</v>
      </c>
    </row>
    <row r="99" spans="1:8" s="103" customFormat="1" ht="12.95" customHeight="1" x14ac:dyDescent="0.2">
      <c r="B99" s="167" t="s">
        <v>257</v>
      </c>
      <c r="C99" s="105">
        <v>2220</v>
      </c>
      <c r="D99" s="105">
        <v>1996</v>
      </c>
      <c r="E99" s="105">
        <v>2042</v>
      </c>
      <c r="F99" s="15"/>
      <c r="G99" s="43">
        <f t="shared" si="2"/>
        <v>201</v>
      </c>
      <c r="H99" s="43">
        <f t="shared" si="3"/>
        <v>200</v>
      </c>
    </row>
    <row r="100" spans="1:8" ht="12.95" customHeight="1" x14ac:dyDescent="0.2">
      <c r="B100" s="167"/>
      <c r="C100" s="44"/>
      <c r="D100" s="44"/>
      <c r="E100" s="44"/>
      <c r="F100" s="15"/>
      <c r="G100" s="43"/>
      <c r="H100" s="43"/>
    </row>
    <row r="101" spans="1:8" ht="12.95" customHeight="1" x14ac:dyDescent="0.2">
      <c r="A101" s="227" t="s">
        <v>98</v>
      </c>
      <c r="B101" s="227"/>
      <c r="C101" s="44"/>
      <c r="D101" s="44"/>
      <c r="E101" s="44"/>
      <c r="F101" s="15"/>
      <c r="G101" s="43"/>
      <c r="H101" s="43"/>
    </row>
    <row r="102" spans="1:8" ht="12.95" customHeight="1" x14ac:dyDescent="0.2">
      <c r="B102" s="167" t="s">
        <v>198</v>
      </c>
      <c r="C102" s="104">
        <v>946</v>
      </c>
      <c r="D102" s="104">
        <v>774</v>
      </c>
      <c r="E102" s="104">
        <v>679</v>
      </c>
      <c r="F102" s="15"/>
      <c r="G102" s="43">
        <f t="shared" si="2"/>
        <v>219.5</v>
      </c>
      <c r="H102" s="43">
        <f t="shared" si="3"/>
        <v>220</v>
      </c>
    </row>
    <row r="103" spans="1:8" s="101" customFormat="1" ht="12.95" customHeight="1" x14ac:dyDescent="0.2">
      <c r="B103" s="167" t="s">
        <v>205</v>
      </c>
      <c r="C103" s="104">
        <v>935</v>
      </c>
      <c r="D103" s="104">
        <v>815</v>
      </c>
      <c r="E103" s="104">
        <v>817</v>
      </c>
      <c r="F103" s="15"/>
      <c r="G103" s="43">
        <f t="shared" si="2"/>
        <v>119</v>
      </c>
      <c r="H103" s="43">
        <f t="shared" si="3"/>
        <v>120</v>
      </c>
    </row>
    <row r="104" spans="1:8" s="103" customFormat="1" ht="12.95" customHeight="1" x14ac:dyDescent="0.2">
      <c r="B104" s="167" t="s">
        <v>261</v>
      </c>
      <c r="C104" s="104">
        <v>984</v>
      </c>
      <c r="D104" s="104">
        <v>817</v>
      </c>
      <c r="E104" s="104">
        <v>832</v>
      </c>
      <c r="F104" s="15"/>
      <c r="G104" s="43">
        <f t="shared" si="2"/>
        <v>159.5</v>
      </c>
      <c r="H104" s="43">
        <f t="shared" si="3"/>
        <v>160</v>
      </c>
    </row>
    <row r="105" spans="1:8" s="103" customFormat="1" ht="12.95" customHeight="1" x14ac:dyDescent="0.2">
      <c r="B105" s="167" t="s">
        <v>257</v>
      </c>
      <c r="C105" s="104">
        <v>904</v>
      </c>
      <c r="D105" s="104">
        <v>851</v>
      </c>
      <c r="E105" s="104">
        <v>859</v>
      </c>
      <c r="F105" s="15"/>
      <c r="G105" s="43">
        <f t="shared" si="2"/>
        <v>49</v>
      </c>
      <c r="H105" s="43">
        <f t="shared" si="3"/>
        <v>50</v>
      </c>
    </row>
    <row r="106" spans="1:8" ht="12.95" customHeight="1" x14ac:dyDescent="0.2">
      <c r="B106" s="167"/>
      <c r="C106" s="44"/>
      <c r="D106" s="44"/>
      <c r="E106" s="44"/>
      <c r="F106" s="15"/>
      <c r="G106" s="43"/>
      <c r="H106" s="43"/>
    </row>
    <row r="107" spans="1:8" ht="12.95" customHeight="1" x14ac:dyDescent="0.2">
      <c r="A107" s="59" t="s">
        <v>111</v>
      </c>
      <c r="B107" s="166"/>
      <c r="C107" s="44"/>
      <c r="D107" s="44"/>
      <c r="E107" s="44"/>
      <c r="F107" s="15"/>
      <c r="G107" s="43"/>
      <c r="H107" s="43"/>
    </row>
    <row r="108" spans="1:8" ht="12.95" customHeight="1" x14ac:dyDescent="0.2">
      <c r="B108" s="167" t="s">
        <v>198</v>
      </c>
      <c r="C108" s="104">
        <v>363</v>
      </c>
      <c r="D108" s="104">
        <v>300</v>
      </c>
      <c r="E108" s="104">
        <v>315</v>
      </c>
      <c r="F108" s="15"/>
      <c r="G108" s="43">
        <f t="shared" si="2"/>
        <v>55.5</v>
      </c>
      <c r="H108" s="43">
        <f t="shared" si="3"/>
        <v>60</v>
      </c>
    </row>
    <row r="109" spans="1:8" ht="12.95" customHeight="1" x14ac:dyDescent="0.2">
      <c r="B109" s="167" t="s">
        <v>205</v>
      </c>
      <c r="C109" s="104">
        <v>391</v>
      </c>
      <c r="D109" s="104">
        <v>339</v>
      </c>
      <c r="E109" s="104">
        <v>365</v>
      </c>
      <c r="F109" s="15"/>
      <c r="G109" s="43">
        <f t="shared" si="2"/>
        <v>39</v>
      </c>
      <c r="H109" s="43">
        <f t="shared" si="3"/>
        <v>40</v>
      </c>
    </row>
    <row r="110" spans="1:8" s="103" customFormat="1" ht="12.95" customHeight="1" x14ac:dyDescent="0.2">
      <c r="B110" s="167" t="s">
        <v>261</v>
      </c>
      <c r="C110" s="104">
        <v>416</v>
      </c>
      <c r="D110" s="104">
        <v>342</v>
      </c>
      <c r="E110" s="104">
        <v>300</v>
      </c>
      <c r="F110" s="15"/>
      <c r="G110" s="43">
        <f t="shared" si="2"/>
        <v>95</v>
      </c>
      <c r="H110" s="43">
        <f t="shared" si="3"/>
        <v>100</v>
      </c>
    </row>
    <row r="111" spans="1:8" s="103" customFormat="1" ht="12.95" customHeight="1" x14ac:dyDescent="0.2">
      <c r="B111" s="167" t="s">
        <v>257</v>
      </c>
      <c r="C111" s="104">
        <v>384</v>
      </c>
      <c r="D111" s="104">
        <v>363</v>
      </c>
      <c r="E111" s="104">
        <v>343</v>
      </c>
      <c r="F111" s="15"/>
      <c r="G111" s="43">
        <f t="shared" si="2"/>
        <v>31</v>
      </c>
      <c r="H111" s="43">
        <f t="shared" si="3"/>
        <v>30</v>
      </c>
    </row>
    <row r="112" spans="1:8" s="103" customFormat="1" ht="12.95" customHeight="1" x14ac:dyDescent="0.2">
      <c r="B112" s="167"/>
      <c r="C112" s="104"/>
      <c r="D112" s="104"/>
      <c r="E112" s="104"/>
      <c r="F112" s="15"/>
      <c r="G112" s="43"/>
      <c r="H112" s="43"/>
    </row>
    <row r="113" spans="1:8" ht="12.95" customHeight="1" x14ac:dyDescent="0.2">
      <c r="A113" s="227" t="s">
        <v>110</v>
      </c>
      <c r="B113" s="227"/>
      <c r="C113" s="44"/>
      <c r="D113" s="44"/>
      <c r="E113" s="44"/>
      <c r="F113" s="15"/>
      <c r="G113" s="43"/>
      <c r="H113" s="43"/>
    </row>
    <row r="114" spans="1:8" ht="12.95" customHeight="1" x14ac:dyDescent="0.2">
      <c r="B114" s="167" t="s">
        <v>198</v>
      </c>
      <c r="C114" s="104">
        <v>303</v>
      </c>
      <c r="D114" s="104">
        <v>261</v>
      </c>
      <c r="E114" s="104">
        <v>264</v>
      </c>
      <c r="F114" s="15"/>
      <c r="G114" s="43">
        <f t="shared" si="2"/>
        <v>40.5</v>
      </c>
      <c r="H114" s="43">
        <f t="shared" si="3"/>
        <v>40</v>
      </c>
    </row>
    <row r="115" spans="1:8" s="101" customFormat="1" ht="12.95" customHeight="1" x14ac:dyDescent="0.2">
      <c r="B115" s="167" t="s">
        <v>205</v>
      </c>
      <c r="C115" s="104">
        <v>303</v>
      </c>
      <c r="D115" s="104">
        <v>289</v>
      </c>
      <c r="E115" s="104">
        <v>306</v>
      </c>
      <c r="F115" s="15"/>
      <c r="G115" s="43">
        <f t="shared" si="2"/>
        <v>5.5</v>
      </c>
      <c r="H115" s="43">
        <f t="shared" si="3"/>
        <v>10</v>
      </c>
    </row>
    <row r="116" spans="1:8" s="103" customFormat="1" ht="12.95" customHeight="1" x14ac:dyDescent="0.2">
      <c r="B116" s="167" t="s">
        <v>261</v>
      </c>
      <c r="C116" s="104">
        <v>324</v>
      </c>
      <c r="D116" s="104">
        <v>275</v>
      </c>
      <c r="E116" s="104">
        <v>312</v>
      </c>
      <c r="F116" s="15"/>
      <c r="G116" s="43">
        <f t="shared" si="2"/>
        <v>30.5</v>
      </c>
      <c r="H116" s="43">
        <f t="shared" si="3"/>
        <v>30</v>
      </c>
    </row>
    <row r="117" spans="1:8" s="103" customFormat="1" ht="12.95" customHeight="1" x14ac:dyDescent="0.2">
      <c r="B117" s="167" t="s">
        <v>257</v>
      </c>
      <c r="C117" s="104">
        <v>327</v>
      </c>
      <c r="D117" s="104">
        <v>262</v>
      </c>
      <c r="E117" s="104">
        <v>296</v>
      </c>
      <c r="F117" s="15"/>
      <c r="G117" s="43">
        <f t="shared" si="2"/>
        <v>48</v>
      </c>
      <c r="H117" s="43">
        <f t="shared" si="3"/>
        <v>50</v>
      </c>
    </row>
    <row r="118" spans="1:8" ht="12.95" customHeight="1" x14ac:dyDescent="0.2">
      <c r="B118" s="167"/>
      <c r="C118" s="44"/>
      <c r="D118" s="44"/>
      <c r="E118" s="44"/>
      <c r="F118" s="15"/>
      <c r="G118" s="43"/>
      <c r="H118" s="43"/>
    </row>
    <row r="119" spans="1:8" ht="12.95" customHeight="1" x14ac:dyDescent="0.2">
      <c r="A119" s="59" t="s">
        <v>109</v>
      </c>
      <c r="B119" s="166"/>
      <c r="C119" s="44"/>
      <c r="D119" s="44"/>
      <c r="E119" s="44"/>
      <c r="F119" s="15"/>
      <c r="G119" s="43"/>
      <c r="H119" s="43"/>
    </row>
    <row r="120" spans="1:8" ht="12.95" customHeight="1" x14ac:dyDescent="0.2">
      <c r="B120" s="167" t="s">
        <v>198</v>
      </c>
      <c r="C120" s="104">
        <v>387</v>
      </c>
      <c r="D120" s="104">
        <v>342</v>
      </c>
      <c r="E120" s="104">
        <v>298</v>
      </c>
      <c r="F120" s="15"/>
      <c r="G120" s="43">
        <f t="shared" si="2"/>
        <v>67</v>
      </c>
      <c r="H120" s="43">
        <f t="shared" si="3"/>
        <v>70</v>
      </c>
    </row>
    <row r="121" spans="1:8" s="101" customFormat="1" ht="12.95" customHeight="1" x14ac:dyDescent="0.2">
      <c r="B121" s="167" t="s">
        <v>205</v>
      </c>
      <c r="C121" s="104">
        <v>368</v>
      </c>
      <c r="D121" s="104">
        <v>312</v>
      </c>
      <c r="E121" s="104">
        <v>306</v>
      </c>
      <c r="F121" s="15"/>
      <c r="G121" s="43">
        <f t="shared" si="2"/>
        <v>59</v>
      </c>
      <c r="H121" s="43">
        <f t="shared" si="3"/>
        <v>60</v>
      </c>
    </row>
    <row r="122" spans="1:8" s="103" customFormat="1" ht="12.95" customHeight="1" x14ac:dyDescent="0.2">
      <c r="B122" s="167" t="s">
        <v>261</v>
      </c>
      <c r="C122" s="104">
        <v>400</v>
      </c>
      <c r="D122" s="104">
        <v>315</v>
      </c>
      <c r="E122" s="104">
        <v>335</v>
      </c>
      <c r="F122" s="15"/>
      <c r="G122" s="43">
        <f t="shared" si="2"/>
        <v>75</v>
      </c>
      <c r="H122" s="43">
        <f t="shared" si="3"/>
        <v>80</v>
      </c>
    </row>
    <row r="123" spans="1:8" s="103" customFormat="1" ht="12.95" customHeight="1" x14ac:dyDescent="0.2">
      <c r="B123" s="167" t="s">
        <v>257</v>
      </c>
      <c r="C123" s="104">
        <v>399</v>
      </c>
      <c r="D123" s="104">
        <v>336</v>
      </c>
      <c r="E123" s="104">
        <v>311</v>
      </c>
      <c r="F123" s="15"/>
      <c r="G123" s="43">
        <f t="shared" si="2"/>
        <v>75.5</v>
      </c>
      <c r="H123" s="43">
        <f t="shared" si="3"/>
        <v>80</v>
      </c>
    </row>
    <row r="124" spans="1:8" ht="12.95" customHeight="1" x14ac:dyDescent="0.2">
      <c r="B124" s="167"/>
      <c r="C124" s="44"/>
      <c r="D124" s="44"/>
      <c r="E124" s="44"/>
      <c r="F124" s="15"/>
      <c r="G124" s="43"/>
      <c r="H124" s="43"/>
    </row>
    <row r="125" spans="1:8" x14ac:dyDescent="0.2">
      <c r="A125" s="239" t="s">
        <v>199</v>
      </c>
      <c r="B125" s="239"/>
      <c r="C125" s="44"/>
      <c r="D125" s="44"/>
      <c r="E125" s="44"/>
      <c r="F125" s="15"/>
      <c r="G125" s="43"/>
      <c r="H125" s="43"/>
    </row>
    <row r="126" spans="1:8" ht="12.95" customHeight="1" x14ac:dyDescent="0.2">
      <c r="B126" s="167" t="s">
        <v>198</v>
      </c>
      <c r="C126" s="104">
        <v>138</v>
      </c>
      <c r="D126" s="104">
        <v>91</v>
      </c>
      <c r="E126" s="104">
        <v>109</v>
      </c>
      <c r="F126" s="15"/>
      <c r="G126" s="43">
        <f t="shared" si="2"/>
        <v>38</v>
      </c>
      <c r="H126" s="43">
        <f t="shared" si="3"/>
        <v>40</v>
      </c>
    </row>
    <row r="127" spans="1:8" s="101" customFormat="1" ht="12.95" customHeight="1" x14ac:dyDescent="0.2">
      <c r="B127" s="167" t="s">
        <v>205</v>
      </c>
      <c r="C127" s="104">
        <v>141</v>
      </c>
      <c r="D127" s="104">
        <v>111</v>
      </c>
      <c r="E127" s="104">
        <v>104</v>
      </c>
      <c r="F127" s="15"/>
      <c r="G127" s="43">
        <f t="shared" si="2"/>
        <v>33.5</v>
      </c>
      <c r="H127" s="43">
        <f t="shared" si="3"/>
        <v>30</v>
      </c>
    </row>
    <row r="128" spans="1:8" s="103" customFormat="1" ht="12.95" customHeight="1" x14ac:dyDescent="0.2">
      <c r="B128" s="167" t="s">
        <v>261</v>
      </c>
      <c r="C128" s="104">
        <v>139</v>
      </c>
      <c r="D128" s="104">
        <v>108</v>
      </c>
      <c r="E128" s="104">
        <v>104</v>
      </c>
      <c r="F128" s="15"/>
      <c r="G128" s="43">
        <f t="shared" si="2"/>
        <v>33</v>
      </c>
      <c r="H128" s="43">
        <f t="shared" si="3"/>
        <v>30</v>
      </c>
    </row>
    <row r="129" spans="1:8" s="103" customFormat="1" ht="12.95" customHeight="1" x14ac:dyDescent="0.2">
      <c r="B129" s="167" t="s">
        <v>257</v>
      </c>
      <c r="C129" s="104">
        <v>123</v>
      </c>
      <c r="D129" s="104">
        <v>110</v>
      </c>
      <c r="E129" s="104">
        <v>105</v>
      </c>
      <c r="F129" s="15"/>
      <c r="G129" s="43">
        <f t="shared" si="2"/>
        <v>15.5</v>
      </c>
      <c r="H129" s="43">
        <f t="shared" si="3"/>
        <v>20</v>
      </c>
    </row>
    <row r="130" spans="1:8" ht="12.95" customHeight="1" x14ac:dyDescent="0.2">
      <c r="B130" s="167"/>
      <c r="C130" s="44"/>
      <c r="D130" s="44"/>
      <c r="E130" s="44"/>
      <c r="F130" s="15"/>
      <c r="G130" s="43"/>
      <c r="H130" s="43"/>
    </row>
    <row r="131" spans="1:8" ht="12.95" customHeight="1" x14ac:dyDescent="0.2">
      <c r="A131" s="227" t="s">
        <v>108</v>
      </c>
      <c r="B131" s="227"/>
      <c r="C131" s="44"/>
      <c r="D131" s="44"/>
      <c r="E131" s="44"/>
      <c r="F131" s="15"/>
      <c r="G131" s="43"/>
      <c r="H131" s="43"/>
    </row>
    <row r="132" spans="1:8" ht="12.95" customHeight="1" x14ac:dyDescent="0.2">
      <c r="B132" s="167" t="s">
        <v>198</v>
      </c>
      <c r="C132" s="104">
        <v>573</v>
      </c>
      <c r="D132" s="104">
        <v>543</v>
      </c>
      <c r="E132" s="104">
        <v>497</v>
      </c>
      <c r="F132" s="15"/>
      <c r="G132" s="43">
        <f t="shared" si="2"/>
        <v>53</v>
      </c>
      <c r="H132" s="43">
        <f t="shared" si="3"/>
        <v>50</v>
      </c>
    </row>
    <row r="133" spans="1:8" s="101" customFormat="1" ht="12.95" customHeight="1" x14ac:dyDescent="0.2">
      <c r="B133" s="167" t="s">
        <v>205</v>
      </c>
      <c r="C133" s="104">
        <v>582</v>
      </c>
      <c r="D133" s="104">
        <v>520</v>
      </c>
      <c r="E133" s="104">
        <v>500</v>
      </c>
      <c r="F133" s="15"/>
      <c r="G133" s="43">
        <f t="shared" si="2"/>
        <v>72</v>
      </c>
      <c r="H133" s="43">
        <f t="shared" si="3"/>
        <v>70</v>
      </c>
    </row>
    <row r="134" spans="1:8" s="103" customFormat="1" ht="12.95" customHeight="1" x14ac:dyDescent="0.2">
      <c r="B134" s="167" t="s">
        <v>261</v>
      </c>
      <c r="C134" s="104">
        <v>677</v>
      </c>
      <c r="D134" s="104">
        <v>569</v>
      </c>
      <c r="E134" s="104">
        <v>575</v>
      </c>
      <c r="F134" s="15"/>
      <c r="G134" s="43">
        <f t="shared" si="2"/>
        <v>105</v>
      </c>
      <c r="H134" s="43">
        <f t="shared" si="3"/>
        <v>110</v>
      </c>
    </row>
    <row r="135" spans="1:8" s="103" customFormat="1" ht="12.95" customHeight="1" x14ac:dyDescent="0.2">
      <c r="B135" s="167" t="s">
        <v>257</v>
      </c>
      <c r="C135" s="104">
        <v>589</v>
      </c>
      <c r="D135" s="104">
        <v>493</v>
      </c>
      <c r="E135" s="104">
        <v>577</v>
      </c>
      <c r="F135" s="15"/>
      <c r="G135" s="43">
        <f t="shared" si="2"/>
        <v>54</v>
      </c>
      <c r="H135" s="43">
        <f t="shared" si="3"/>
        <v>50</v>
      </c>
    </row>
    <row r="136" spans="1:8" ht="12.95" customHeight="1" x14ac:dyDescent="0.2">
      <c r="B136" s="167"/>
      <c r="C136" s="44"/>
      <c r="D136" s="44"/>
      <c r="E136" s="44"/>
      <c r="F136" s="15"/>
      <c r="G136" s="43"/>
      <c r="H136" s="43"/>
    </row>
    <row r="137" spans="1:8" ht="12.95" customHeight="1" x14ac:dyDescent="0.2">
      <c r="A137" s="227" t="s">
        <v>107</v>
      </c>
      <c r="B137" s="227"/>
      <c r="C137" s="44"/>
      <c r="D137" s="44"/>
      <c r="E137" s="44"/>
      <c r="F137" s="15"/>
      <c r="G137" s="43"/>
      <c r="H137" s="43"/>
    </row>
    <row r="138" spans="1:8" ht="12.95" customHeight="1" x14ac:dyDescent="0.2">
      <c r="B138" s="167" t="s">
        <v>198</v>
      </c>
      <c r="C138" s="105">
        <v>1293</v>
      </c>
      <c r="D138" s="105">
        <v>1151</v>
      </c>
      <c r="E138" s="105">
        <v>1036</v>
      </c>
      <c r="F138" s="15"/>
      <c r="G138" s="43">
        <f t="shared" si="2"/>
        <v>199.5</v>
      </c>
      <c r="H138" s="43">
        <f t="shared" si="3"/>
        <v>200</v>
      </c>
    </row>
    <row r="139" spans="1:8" s="101" customFormat="1" ht="12.95" customHeight="1" x14ac:dyDescent="0.2">
      <c r="B139" s="167" t="s">
        <v>205</v>
      </c>
      <c r="C139" s="105">
        <v>1354</v>
      </c>
      <c r="D139" s="105">
        <v>1170</v>
      </c>
      <c r="E139" s="105">
        <v>1111</v>
      </c>
      <c r="F139" s="15"/>
      <c r="G139" s="43">
        <f t="shared" si="2"/>
        <v>213.5</v>
      </c>
      <c r="H139" s="43">
        <f t="shared" si="3"/>
        <v>210</v>
      </c>
    </row>
    <row r="140" spans="1:8" s="103" customFormat="1" ht="12.95" customHeight="1" x14ac:dyDescent="0.2">
      <c r="B140" s="167" t="s">
        <v>261</v>
      </c>
      <c r="C140" s="105">
        <v>1512</v>
      </c>
      <c r="D140" s="105">
        <v>1219</v>
      </c>
      <c r="E140" s="105">
        <v>1106</v>
      </c>
      <c r="F140" s="15"/>
      <c r="G140" s="43">
        <f t="shared" ref="G140:G195" si="4">C140-AVERAGE(D140:E140)</f>
        <v>349.5</v>
      </c>
      <c r="H140" s="43">
        <f t="shared" ref="H140:H195" si="5">ROUND(G140,-1)</f>
        <v>350</v>
      </c>
    </row>
    <row r="141" spans="1:8" s="103" customFormat="1" ht="12.95" customHeight="1" x14ac:dyDescent="0.2">
      <c r="B141" s="167" t="s">
        <v>257</v>
      </c>
      <c r="C141" s="105">
        <v>1256</v>
      </c>
      <c r="D141" s="105">
        <v>1066</v>
      </c>
      <c r="E141" s="105">
        <v>1181</v>
      </c>
      <c r="F141" s="15"/>
      <c r="G141" s="43">
        <f t="shared" si="4"/>
        <v>132.5</v>
      </c>
      <c r="H141" s="43">
        <f t="shared" si="5"/>
        <v>130</v>
      </c>
    </row>
    <row r="142" spans="1:8" ht="12.95" customHeight="1" x14ac:dyDescent="0.2">
      <c r="B142" s="167"/>
      <c r="C142" s="44"/>
      <c r="D142" s="44"/>
      <c r="E142" s="44"/>
      <c r="F142" s="15"/>
      <c r="G142" s="43"/>
      <c r="H142" s="43"/>
    </row>
    <row r="143" spans="1:8" ht="12.95" customHeight="1" x14ac:dyDescent="0.2">
      <c r="A143" s="59" t="s">
        <v>83</v>
      </c>
      <c r="B143" s="166"/>
      <c r="C143" s="44"/>
      <c r="D143" s="44"/>
      <c r="E143" s="44"/>
      <c r="F143" s="15"/>
      <c r="G143" s="43"/>
      <c r="H143" s="43"/>
    </row>
    <row r="144" spans="1:8" ht="12.95" customHeight="1" x14ac:dyDescent="0.2">
      <c r="B144" s="167" t="s">
        <v>198</v>
      </c>
      <c r="C144" s="104">
        <v>75</v>
      </c>
      <c r="D144" s="104">
        <v>67</v>
      </c>
      <c r="E144" s="104">
        <v>75</v>
      </c>
      <c r="F144" s="15"/>
      <c r="G144" s="43">
        <f t="shared" si="4"/>
        <v>4</v>
      </c>
      <c r="H144" s="43">
        <f t="shared" si="5"/>
        <v>0</v>
      </c>
    </row>
    <row r="145" spans="1:8" s="101" customFormat="1" ht="12.95" customHeight="1" x14ac:dyDescent="0.2">
      <c r="B145" s="167" t="s">
        <v>205</v>
      </c>
      <c r="C145" s="104">
        <v>82</v>
      </c>
      <c r="D145" s="104">
        <v>77</v>
      </c>
      <c r="E145" s="104">
        <v>91</v>
      </c>
      <c r="F145" s="15"/>
      <c r="G145" s="43">
        <f t="shared" si="4"/>
        <v>-2</v>
      </c>
      <c r="H145" s="43">
        <f t="shared" si="5"/>
        <v>0</v>
      </c>
    </row>
    <row r="146" spans="1:8" s="103" customFormat="1" ht="12.95" customHeight="1" x14ac:dyDescent="0.2">
      <c r="B146" s="167" t="s">
        <v>261</v>
      </c>
      <c r="C146" s="104">
        <v>95</v>
      </c>
      <c r="D146" s="104">
        <v>86</v>
      </c>
      <c r="E146" s="104">
        <v>71</v>
      </c>
      <c r="F146" s="15"/>
      <c r="G146" s="43">
        <f t="shared" si="4"/>
        <v>16.5</v>
      </c>
      <c r="H146" s="43">
        <f t="shared" si="5"/>
        <v>20</v>
      </c>
    </row>
    <row r="147" spans="1:8" s="103" customFormat="1" ht="12.95" customHeight="1" x14ac:dyDescent="0.2">
      <c r="B147" s="167" t="s">
        <v>257</v>
      </c>
      <c r="C147" s="104">
        <v>87</v>
      </c>
      <c r="D147" s="104">
        <v>70</v>
      </c>
      <c r="E147" s="104">
        <v>86</v>
      </c>
      <c r="F147" s="15"/>
      <c r="G147" s="43">
        <f t="shared" si="4"/>
        <v>9</v>
      </c>
      <c r="H147" s="43">
        <f t="shared" si="5"/>
        <v>10</v>
      </c>
    </row>
    <row r="148" spans="1:8" ht="12.95" customHeight="1" x14ac:dyDescent="0.2">
      <c r="B148" s="167"/>
      <c r="C148" s="44"/>
      <c r="D148" s="44"/>
      <c r="E148" s="44"/>
      <c r="F148" s="15"/>
      <c r="G148" s="43"/>
      <c r="H148" s="43"/>
    </row>
    <row r="149" spans="1:8" ht="12.95" customHeight="1" x14ac:dyDescent="0.2">
      <c r="A149" s="227" t="s">
        <v>225</v>
      </c>
      <c r="B149" s="227"/>
      <c r="C149" s="44"/>
      <c r="D149" s="44"/>
      <c r="E149" s="44"/>
      <c r="F149" s="15"/>
      <c r="G149" s="43"/>
      <c r="H149" s="43"/>
    </row>
    <row r="150" spans="1:8" ht="12.95" customHeight="1" x14ac:dyDescent="0.2">
      <c r="B150" s="167" t="s">
        <v>198</v>
      </c>
      <c r="C150" s="104">
        <v>600</v>
      </c>
      <c r="D150" s="104">
        <v>526</v>
      </c>
      <c r="E150" s="104">
        <v>481</v>
      </c>
      <c r="F150" s="15"/>
      <c r="G150" s="43">
        <f t="shared" si="4"/>
        <v>96.5</v>
      </c>
      <c r="H150" s="43">
        <f t="shared" si="5"/>
        <v>100</v>
      </c>
    </row>
    <row r="151" spans="1:8" s="101" customFormat="1" ht="12.95" customHeight="1" x14ac:dyDescent="0.2">
      <c r="B151" s="167" t="s">
        <v>205</v>
      </c>
      <c r="C151" s="104">
        <v>615</v>
      </c>
      <c r="D151" s="104">
        <v>524</v>
      </c>
      <c r="E151" s="104">
        <v>542</v>
      </c>
      <c r="F151" s="15"/>
      <c r="G151" s="43">
        <f t="shared" si="4"/>
        <v>82</v>
      </c>
      <c r="H151" s="43">
        <f t="shared" si="5"/>
        <v>80</v>
      </c>
    </row>
    <row r="152" spans="1:8" s="103" customFormat="1" ht="12.95" customHeight="1" x14ac:dyDescent="0.2">
      <c r="B152" s="167" t="s">
        <v>261</v>
      </c>
      <c r="C152" s="104">
        <v>694</v>
      </c>
      <c r="D152" s="104">
        <v>537</v>
      </c>
      <c r="E152" s="104">
        <v>539</v>
      </c>
      <c r="F152" s="15"/>
      <c r="G152" s="43">
        <f t="shared" si="4"/>
        <v>156</v>
      </c>
      <c r="H152" s="43">
        <f t="shared" si="5"/>
        <v>160</v>
      </c>
    </row>
    <row r="153" spans="1:8" s="103" customFormat="1" ht="12.95" customHeight="1" x14ac:dyDescent="0.2">
      <c r="B153" s="167" t="s">
        <v>257</v>
      </c>
      <c r="C153" s="104">
        <v>596</v>
      </c>
      <c r="D153" s="104">
        <v>516</v>
      </c>
      <c r="E153" s="104">
        <v>501</v>
      </c>
      <c r="F153" s="15"/>
      <c r="G153" s="43">
        <f t="shared" si="4"/>
        <v>87.5</v>
      </c>
      <c r="H153" s="43">
        <f t="shared" si="5"/>
        <v>90</v>
      </c>
    </row>
    <row r="154" spans="1:8" ht="12.95" customHeight="1" x14ac:dyDescent="0.2">
      <c r="B154" s="167"/>
      <c r="C154" s="44"/>
      <c r="D154" s="44"/>
      <c r="E154" s="44"/>
      <c r="F154" s="15"/>
      <c r="G154" s="43"/>
      <c r="H154" s="43"/>
    </row>
    <row r="155" spans="1:8" ht="12.95" customHeight="1" x14ac:dyDescent="0.2">
      <c r="A155" s="227" t="s">
        <v>106</v>
      </c>
      <c r="B155" s="227"/>
      <c r="C155" s="44"/>
      <c r="D155" s="44"/>
      <c r="E155" s="44"/>
      <c r="F155" s="15"/>
      <c r="G155" s="43"/>
      <c r="H155" s="43"/>
    </row>
    <row r="156" spans="1:8" ht="12.95" customHeight="1" x14ac:dyDescent="0.2">
      <c r="B156" s="167" t="s">
        <v>198</v>
      </c>
      <c r="C156" s="104">
        <v>699</v>
      </c>
      <c r="D156" s="104">
        <v>633</v>
      </c>
      <c r="E156" s="104">
        <v>657</v>
      </c>
      <c r="F156" s="15"/>
      <c r="G156" s="43">
        <f t="shared" si="4"/>
        <v>54</v>
      </c>
      <c r="H156" s="43">
        <f t="shared" si="5"/>
        <v>50</v>
      </c>
    </row>
    <row r="157" spans="1:8" s="101" customFormat="1" ht="12.95" customHeight="1" x14ac:dyDescent="0.2">
      <c r="B157" s="167" t="s">
        <v>205</v>
      </c>
      <c r="C157" s="104">
        <v>739</v>
      </c>
      <c r="D157" s="104">
        <v>689</v>
      </c>
      <c r="E157" s="104">
        <v>630</v>
      </c>
      <c r="F157" s="15"/>
      <c r="G157" s="43">
        <f t="shared" si="4"/>
        <v>79.5</v>
      </c>
      <c r="H157" s="43">
        <f t="shared" si="5"/>
        <v>80</v>
      </c>
    </row>
    <row r="158" spans="1:8" s="103" customFormat="1" ht="12.95" customHeight="1" x14ac:dyDescent="0.2">
      <c r="B158" s="167" t="s">
        <v>261</v>
      </c>
      <c r="C158" s="104">
        <v>833</v>
      </c>
      <c r="D158" s="104">
        <v>660</v>
      </c>
      <c r="E158" s="104">
        <v>642</v>
      </c>
      <c r="F158" s="15"/>
      <c r="G158" s="43">
        <f t="shared" si="4"/>
        <v>182</v>
      </c>
      <c r="H158" s="43">
        <f t="shared" si="5"/>
        <v>180</v>
      </c>
    </row>
    <row r="159" spans="1:8" s="103" customFormat="1" ht="12.95" customHeight="1" x14ac:dyDescent="0.2">
      <c r="B159" s="167" t="s">
        <v>257</v>
      </c>
      <c r="C159" s="104">
        <v>702</v>
      </c>
      <c r="D159" s="104">
        <v>580</v>
      </c>
      <c r="E159" s="104">
        <v>648</v>
      </c>
      <c r="F159" s="15"/>
      <c r="G159" s="43">
        <f t="shared" si="4"/>
        <v>88</v>
      </c>
      <c r="H159" s="43">
        <f t="shared" si="5"/>
        <v>90</v>
      </c>
    </row>
    <row r="160" spans="1:8" ht="12.95" customHeight="1" x14ac:dyDescent="0.2">
      <c r="B160" s="167"/>
      <c r="C160" s="44"/>
      <c r="D160" s="44"/>
      <c r="E160" s="44"/>
      <c r="F160" s="15"/>
      <c r="G160" s="43"/>
      <c r="H160" s="43"/>
    </row>
    <row r="161" spans="1:8" ht="12.95" customHeight="1" x14ac:dyDescent="0.2">
      <c r="A161" s="227" t="s">
        <v>105</v>
      </c>
      <c r="B161" s="227"/>
      <c r="C161" s="44"/>
      <c r="D161" s="44"/>
      <c r="E161" s="44"/>
      <c r="F161" s="15"/>
      <c r="G161" s="43"/>
      <c r="H161" s="43"/>
    </row>
    <row r="162" spans="1:8" ht="12.95" customHeight="1" x14ac:dyDescent="0.2">
      <c r="B162" s="167" t="s">
        <v>198</v>
      </c>
      <c r="C162" s="104">
        <v>467</v>
      </c>
      <c r="D162" s="104">
        <v>382</v>
      </c>
      <c r="E162" s="104">
        <v>405</v>
      </c>
      <c r="F162" s="15"/>
      <c r="G162" s="43">
        <f t="shared" si="4"/>
        <v>73.5</v>
      </c>
      <c r="H162" s="43">
        <f t="shared" si="5"/>
        <v>70</v>
      </c>
    </row>
    <row r="163" spans="1:8" s="101" customFormat="1" ht="12.95" customHeight="1" x14ac:dyDescent="0.2">
      <c r="B163" s="167" t="s">
        <v>205</v>
      </c>
      <c r="C163" s="104">
        <v>476</v>
      </c>
      <c r="D163" s="104">
        <v>420</v>
      </c>
      <c r="E163" s="104">
        <v>416</v>
      </c>
      <c r="F163" s="15"/>
      <c r="G163" s="43">
        <f t="shared" si="4"/>
        <v>58</v>
      </c>
      <c r="H163" s="43">
        <f t="shared" si="5"/>
        <v>60</v>
      </c>
    </row>
    <row r="164" spans="1:8" s="103" customFormat="1" ht="12.95" customHeight="1" x14ac:dyDescent="0.2">
      <c r="B164" s="167" t="s">
        <v>261</v>
      </c>
      <c r="C164" s="104">
        <v>570</v>
      </c>
      <c r="D164" s="104">
        <v>404</v>
      </c>
      <c r="E164" s="104">
        <v>465</v>
      </c>
      <c r="F164" s="15"/>
      <c r="G164" s="43">
        <f t="shared" si="4"/>
        <v>135.5</v>
      </c>
      <c r="H164" s="43">
        <f t="shared" si="5"/>
        <v>140</v>
      </c>
    </row>
    <row r="165" spans="1:8" s="103" customFormat="1" ht="12.95" customHeight="1" x14ac:dyDescent="0.2">
      <c r="B165" s="167" t="s">
        <v>257</v>
      </c>
      <c r="C165" s="104">
        <v>455</v>
      </c>
      <c r="D165" s="104">
        <v>436</v>
      </c>
      <c r="E165" s="104">
        <v>404</v>
      </c>
      <c r="F165" s="15"/>
      <c r="G165" s="43">
        <f t="shared" si="4"/>
        <v>35</v>
      </c>
      <c r="H165" s="43">
        <f t="shared" si="5"/>
        <v>40</v>
      </c>
    </row>
    <row r="166" spans="1:8" ht="12.95" customHeight="1" x14ac:dyDescent="0.2">
      <c r="B166" s="167"/>
      <c r="C166" s="44"/>
      <c r="D166" s="44"/>
      <c r="E166" s="44"/>
      <c r="F166" s="15"/>
      <c r="G166" s="43"/>
      <c r="H166" s="43"/>
    </row>
    <row r="167" spans="1:8" ht="12.95" customHeight="1" x14ac:dyDescent="0.2">
      <c r="A167" s="59" t="s">
        <v>82</v>
      </c>
      <c r="B167" s="166"/>
      <c r="C167" s="44"/>
      <c r="D167" s="44"/>
      <c r="E167" s="44"/>
      <c r="F167" s="15"/>
      <c r="G167" s="43"/>
      <c r="H167" s="43"/>
    </row>
    <row r="168" spans="1:8" ht="12.95" customHeight="1" x14ac:dyDescent="0.2">
      <c r="B168" s="167" t="s">
        <v>198</v>
      </c>
      <c r="C168" s="104">
        <v>84</v>
      </c>
      <c r="D168" s="104">
        <v>87</v>
      </c>
      <c r="E168" s="104">
        <v>68</v>
      </c>
      <c r="F168" s="15"/>
      <c r="G168" s="43">
        <f t="shared" si="4"/>
        <v>6.5</v>
      </c>
      <c r="H168" s="43">
        <f t="shared" si="5"/>
        <v>10</v>
      </c>
    </row>
    <row r="169" spans="1:8" s="101" customFormat="1" ht="12.95" customHeight="1" x14ac:dyDescent="0.2">
      <c r="B169" s="167" t="s">
        <v>205</v>
      </c>
      <c r="C169" s="104">
        <v>85</v>
      </c>
      <c r="D169" s="104">
        <v>78</v>
      </c>
      <c r="E169" s="104">
        <v>67</v>
      </c>
      <c r="F169" s="15"/>
      <c r="G169" s="43">
        <f t="shared" si="4"/>
        <v>12.5</v>
      </c>
      <c r="H169" s="43">
        <f t="shared" si="5"/>
        <v>10</v>
      </c>
    </row>
    <row r="170" spans="1:8" s="103" customFormat="1" ht="12.95" customHeight="1" x14ac:dyDescent="0.2">
      <c r="B170" s="167" t="s">
        <v>261</v>
      </c>
      <c r="C170" s="104">
        <v>90</v>
      </c>
      <c r="D170" s="104">
        <v>60</v>
      </c>
      <c r="E170" s="104">
        <v>81</v>
      </c>
      <c r="F170" s="15"/>
      <c r="G170" s="43">
        <f t="shared" si="4"/>
        <v>19.5</v>
      </c>
      <c r="H170" s="43">
        <f t="shared" si="5"/>
        <v>20</v>
      </c>
    </row>
    <row r="171" spans="1:8" s="103" customFormat="1" ht="12.95" customHeight="1" x14ac:dyDescent="0.2">
      <c r="B171" s="167" t="s">
        <v>257</v>
      </c>
      <c r="C171" s="104">
        <v>67</v>
      </c>
      <c r="D171" s="104">
        <v>52</v>
      </c>
      <c r="E171" s="104">
        <v>49</v>
      </c>
      <c r="F171" s="15"/>
      <c r="G171" s="43">
        <f t="shared" si="4"/>
        <v>16.5</v>
      </c>
      <c r="H171" s="43">
        <f t="shared" si="5"/>
        <v>20</v>
      </c>
    </row>
    <row r="172" spans="1:8" ht="12.95" customHeight="1" x14ac:dyDescent="0.2">
      <c r="B172" s="167"/>
      <c r="C172" s="44"/>
      <c r="D172" s="44"/>
      <c r="E172" s="44"/>
      <c r="F172" s="15"/>
      <c r="G172" s="43"/>
      <c r="H172" s="43"/>
    </row>
    <row r="173" spans="1:8" ht="12.95" customHeight="1" x14ac:dyDescent="0.2">
      <c r="A173" s="227" t="s">
        <v>104</v>
      </c>
      <c r="B173" s="227"/>
      <c r="C173" s="44"/>
      <c r="D173" s="44"/>
      <c r="E173" s="44"/>
      <c r="F173" s="15"/>
      <c r="G173" s="43"/>
      <c r="H173" s="43"/>
    </row>
    <row r="174" spans="1:8" ht="12.95" customHeight="1" x14ac:dyDescent="0.2">
      <c r="B174" s="167" t="s">
        <v>198</v>
      </c>
      <c r="C174" s="104">
        <v>549</v>
      </c>
      <c r="D174" s="104">
        <v>477</v>
      </c>
      <c r="E174" s="104">
        <v>437</v>
      </c>
      <c r="F174" s="15"/>
      <c r="G174" s="43">
        <f t="shared" si="4"/>
        <v>92</v>
      </c>
      <c r="H174" s="43">
        <f t="shared" si="5"/>
        <v>90</v>
      </c>
    </row>
    <row r="175" spans="1:8" s="101" customFormat="1" ht="12.95" customHeight="1" x14ac:dyDescent="0.2">
      <c r="B175" s="167" t="s">
        <v>205</v>
      </c>
      <c r="C175" s="104">
        <v>527</v>
      </c>
      <c r="D175" s="104">
        <v>445</v>
      </c>
      <c r="E175" s="104">
        <v>444</v>
      </c>
      <c r="F175" s="15"/>
      <c r="G175" s="43">
        <f t="shared" si="4"/>
        <v>82.5</v>
      </c>
      <c r="H175" s="43">
        <f t="shared" si="5"/>
        <v>80</v>
      </c>
    </row>
    <row r="176" spans="1:8" s="103" customFormat="1" ht="12.95" customHeight="1" x14ac:dyDescent="0.2">
      <c r="B176" s="167" t="s">
        <v>261</v>
      </c>
      <c r="C176" s="104">
        <v>613</v>
      </c>
      <c r="D176" s="104">
        <v>465</v>
      </c>
      <c r="E176" s="104">
        <v>488</v>
      </c>
      <c r="F176" s="15"/>
      <c r="G176" s="43">
        <f t="shared" si="4"/>
        <v>136.5</v>
      </c>
      <c r="H176" s="43">
        <f t="shared" si="5"/>
        <v>140</v>
      </c>
    </row>
    <row r="177" spans="1:8" s="103" customFormat="1" ht="12.95" customHeight="1" x14ac:dyDescent="0.2">
      <c r="B177" s="167" t="s">
        <v>257</v>
      </c>
      <c r="C177" s="104">
        <v>506</v>
      </c>
      <c r="D177" s="104">
        <v>428</v>
      </c>
      <c r="E177" s="104">
        <v>474</v>
      </c>
      <c r="F177" s="15"/>
      <c r="G177" s="43">
        <f t="shared" si="4"/>
        <v>55</v>
      </c>
      <c r="H177" s="43">
        <f t="shared" si="5"/>
        <v>60</v>
      </c>
    </row>
    <row r="178" spans="1:8" ht="12.95" customHeight="1" x14ac:dyDescent="0.2">
      <c r="B178" s="167"/>
      <c r="C178" s="44"/>
      <c r="D178" s="44"/>
      <c r="E178" s="44"/>
      <c r="F178" s="15"/>
      <c r="G178" s="43"/>
      <c r="H178" s="43"/>
    </row>
    <row r="179" spans="1:8" ht="12.95" customHeight="1" x14ac:dyDescent="0.2">
      <c r="A179" s="227" t="s">
        <v>103</v>
      </c>
      <c r="B179" s="227"/>
      <c r="C179" s="44"/>
      <c r="D179" s="44"/>
      <c r="E179" s="44"/>
      <c r="F179" s="15"/>
      <c r="G179" s="43"/>
      <c r="H179" s="43"/>
    </row>
    <row r="180" spans="1:8" ht="12.95" customHeight="1" x14ac:dyDescent="0.2">
      <c r="B180" s="167" t="s">
        <v>198</v>
      </c>
      <c r="C180" s="105">
        <v>1256</v>
      </c>
      <c r="D180" s="105">
        <v>1054</v>
      </c>
      <c r="E180" s="105">
        <v>1132</v>
      </c>
      <c r="F180" s="15"/>
      <c r="G180" s="43">
        <f t="shared" si="4"/>
        <v>163</v>
      </c>
      <c r="H180" s="43">
        <f t="shared" si="5"/>
        <v>160</v>
      </c>
    </row>
    <row r="181" spans="1:8" s="101" customFormat="1" ht="12.95" customHeight="1" x14ac:dyDescent="0.2">
      <c r="B181" s="167" t="s">
        <v>205</v>
      </c>
      <c r="C181" s="105">
        <v>1258</v>
      </c>
      <c r="D181" s="105">
        <v>1124</v>
      </c>
      <c r="E181" s="105">
        <v>1140</v>
      </c>
      <c r="F181" s="15"/>
      <c r="G181" s="43">
        <f t="shared" si="4"/>
        <v>126</v>
      </c>
      <c r="H181" s="43">
        <f t="shared" si="5"/>
        <v>130</v>
      </c>
    </row>
    <row r="182" spans="1:8" s="103" customFormat="1" ht="12.95" customHeight="1" x14ac:dyDescent="0.2">
      <c r="B182" s="167" t="s">
        <v>261</v>
      </c>
      <c r="C182" s="105">
        <v>1363</v>
      </c>
      <c r="D182" s="105">
        <v>1134</v>
      </c>
      <c r="E182" s="105">
        <v>1143</v>
      </c>
      <c r="F182" s="15"/>
      <c r="G182" s="43">
        <f t="shared" si="4"/>
        <v>224.5</v>
      </c>
      <c r="H182" s="43">
        <f t="shared" si="5"/>
        <v>220</v>
      </c>
    </row>
    <row r="183" spans="1:8" s="103" customFormat="1" ht="12.95" customHeight="1" x14ac:dyDescent="0.2">
      <c r="B183" s="167" t="s">
        <v>257</v>
      </c>
      <c r="C183" s="105">
        <v>1197</v>
      </c>
      <c r="D183" s="105">
        <v>1108</v>
      </c>
      <c r="E183" s="105">
        <v>1118</v>
      </c>
      <c r="F183" s="15"/>
      <c r="G183" s="43">
        <f t="shared" si="4"/>
        <v>84</v>
      </c>
      <c r="H183" s="43">
        <f t="shared" si="5"/>
        <v>80</v>
      </c>
    </row>
    <row r="184" spans="1:8" ht="12.95" customHeight="1" x14ac:dyDescent="0.2">
      <c r="B184" s="167"/>
      <c r="C184" s="44"/>
      <c r="D184" s="44"/>
      <c r="E184" s="44"/>
      <c r="F184" s="15"/>
      <c r="G184" s="43"/>
      <c r="H184" s="43"/>
    </row>
    <row r="185" spans="1:8" ht="12.95" customHeight="1" x14ac:dyDescent="0.2">
      <c r="A185" s="59" t="s">
        <v>102</v>
      </c>
      <c r="B185" s="167"/>
      <c r="C185" s="44"/>
      <c r="D185" s="44"/>
      <c r="E185" s="44"/>
      <c r="F185" s="15"/>
      <c r="G185" s="43"/>
      <c r="H185" s="43"/>
    </row>
    <row r="186" spans="1:8" ht="12.95" customHeight="1" x14ac:dyDescent="0.2">
      <c r="B186" s="167" t="s">
        <v>198</v>
      </c>
      <c r="C186" s="104">
        <v>322</v>
      </c>
      <c r="D186" s="104">
        <v>287</v>
      </c>
      <c r="E186" s="104">
        <v>287</v>
      </c>
      <c r="F186" s="15"/>
      <c r="G186" s="43">
        <f t="shared" si="4"/>
        <v>35</v>
      </c>
      <c r="H186" s="43">
        <f t="shared" si="5"/>
        <v>40</v>
      </c>
    </row>
    <row r="187" spans="1:8" s="101" customFormat="1" ht="12.95" customHeight="1" x14ac:dyDescent="0.2">
      <c r="B187" s="167" t="s">
        <v>205</v>
      </c>
      <c r="C187" s="104">
        <v>282</v>
      </c>
      <c r="D187" s="104">
        <v>273</v>
      </c>
      <c r="E187" s="104">
        <v>258</v>
      </c>
      <c r="F187" s="15"/>
      <c r="G187" s="43">
        <f t="shared" si="4"/>
        <v>16.5</v>
      </c>
      <c r="H187" s="43">
        <f t="shared" si="5"/>
        <v>20</v>
      </c>
    </row>
    <row r="188" spans="1:8" s="103" customFormat="1" ht="12.95" customHeight="1" x14ac:dyDescent="0.2">
      <c r="B188" s="167" t="s">
        <v>261</v>
      </c>
      <c r="C188" s="104">
        <v>354</v>
      </c>
      <c r="D188" s="104">
        <v>285</v>
      </c>
      <c r="E188" s="104">
        <v>286</v>
      </c>
      <c r="F188" s="15"/>
      <c r="G188" s="43">
        <f t="shared" si="4"/>
        <v>68.5</v>
      </c>
      <c r="H188" s="43">
        <f t="shared" si="5"/>
        <v>70</v>
      </c>
    </row>
    <row r="189" spans="1:8" s="103" customFormat="1" ht="12.95" customHeight="1" x14ac:dyDescent="0.2">
      <c r="B189" s="167" t="s">
        <v>257</v>
      </c>
      <c r="C189" s="104">
        <v>343</v>
      </c>
      <c r="D189" s="104">
        <v>300</v>
      </c>
      <c r="E189" s="104">
        <v>318</v>
      </c>
      <c r="F189" s="15"/>
      <c r="G189" s="43">
        <f t="shared" si="4"/>
        <v>34</v>
      </c>
      <c r="H189" s="43">
        <f t="shared" si="5"/>
        <v>30</v>
      </c>
    </row>
    <row r="190" spans="1:8" ht="12.95" customHeight="1" x14ac:dyDescent="0.2">
      <c r="B190" s="167"/>
      <c r="C190" s="44"/>
      <c r="D190" s="44"/>
      <c r="E190" s="44"/>
      <c r="F190" s="15"/>
      <c r="G190" s="43"/>
      <c r="H190" s="43"/>
    </row>
    <row r="191" spans="1:8" ht="12.95" customHeight="1" x14ac:dyDescent="0.2">
      <c r="A191" s="227" t="s">
        <v>101</v>
      </c>
      <c r="B191" s="227"/>
      <c r="C191" s="44"/>
      <c r="D191" s="44"/>
      <c r="E191" s="44"/>
      <c r="F191" s="15"/>
      <c r="G191" s="43"/>
      <c r="H191" s="43"/>
    </row>
    <row r="192" spans="1:8" ht="12.95" customHeight="1" x14ac:dyDescent="0.2">
      <c r="B192" s="167" t="s">
        <v>198</v>
      </c>
      <c r="C192" s="104">
        <v>361</v>
      </c>
      <c r="D192" s="104">
        <v>320</v>
      </c>
      <c r="E192" s="104">
        <v>312</v>
      </c>
      <c r="F192" s="15"/>
      <c r="G192" s="43">
        <f t="shared" si="4"/>
        <v>45</v>
      </c>
      <c r="H192" s="43">
        <f t="shared" si="5"/>
        <v>50</v>
      </c>
    </row>
    <row r="193" spans="1:8" s="101" customFormat="1" ht="12.95" customHeight="1" x14ac:dyDescent="0.2">
      <c r="B193" s="167" t="s">
        <v>205</v>
      </c>
      <c r="C193" s="104">
        <v>363</v>
      </c>
      <c r="D193" s="104">
        <v>361</v>
      </c>
      <c r="E193" s="104">
        <v>325</v>
      </c>
      <c r="F193" s="15"/>
      <c r="G193" s="43">
        <f t="shared" si="4"/>
        <v>20</v>
      </c>
      <c r="H193" s="43">
        <f t="shared" si="5"/>
        <v>20</v>
      </c>
    </row>
    <row r="194" spans="1:8" s="103" customFormat="1" ht="12.95" customHeight="1" x14ac:dyDescent="0.2">
      <c r="B194" s="167" t="s">
        <v>261</v>
      </c>
      <c r="C194" s="104">
        <v>456</v>
      </c>
      <c r="D194" s="104">
        <v>333</v>
      </c>
      <c r="E194" s="104">
        <v>350</v>
      </c>
      <c r="F194" s="15"/>
      <c r="G194" s="43">
        <f t="shared" si="4"/>
        <v>114.5</v>
      </c>
      <c r="H194" s="43">
        <f t="shared" si="5"/>
        <v>110</v>
      </c>
    </row>
    <row r="195" spans="1:8" s="103" customFormat="1" ht="12.95" customHeight="1" x14ac:dyDescent="0.2">
      <c r="B195" s="167" t="s">
        <v>257</v>
      </c>
      <c r="C195" s="104">
        <v>379</v>
      </c>
      <c r="D195" s="104">
        <v>351</v>
      </c>
      <c r="E195" s="104">
        <v>327</v>
      </c>
      <c r="F195" s="15"/>
      <c r="G195" s="43">
        <f t="shared" si="4"/>
        <v>40</v>
      </c>
      <c r="H195" s="43">
        <f t="shared" si="5"/>
        <v>40</v>
      </c>
    </row>
    <row r="196" spans="1:8" ht="12.95" customHeight="1" x14ac:dyDescent="0.2">
      <c r="B196" s="167"/>
      <c r="C196" s="44"/>
      <c r="D196" s="44"/>
      <c r="E196" s="44"/>
      <c r="F196" s="15"/>
      <c r="G196" s="43"/>
      <c r="H196" s="43"/>
    </row>
    <row r="197" spans="1:8" ht="12.95" customHeight="1" x14ac:dyDescent="0.2">
      <c r="A197" s="227" t="s">
        <v>100</v>
      </c>
      <c r="B197" s="227"/>
      <c r="C197" s="44"/>
      <c r="D197" s="44"/>
      <c r="E197" s="44"/>
      <c r="F197" s="15"/>
      <c r="G197" s="43"/>
      <c r="H197" s="43"/>
    </row>
    <row r="198" spans="1:8" ht="12.95" customHeight="1" x14ac:dyDescent="0.2">
      <c r="B198" s="167" t="s">
        <v>198</v>
      </c>
      <c r="C198" s="104">
        <v>534</v>
      </c>
      <c r="D198" s="104">
        <v>473</v>
      </c>
      <c r="E198" s="104">
        <v>484</v>
      </c>
      <c r="F198" s="15"/>
      <c r="G198" s="43">
        <f>C198-AVERAGE(D198:E198)</f>
        <v>55.5</v>
      </c>
      <c r="H198" s="43">
        <f>ROUND(G198,-1)</f>
        <v>60</v>
      </c>
    </row>
    <row r="199" spans="1:8" s="101" customFormat="1" ht="12.95" customHeight="1" x14ac:dyDescent="0.2">
      <c r="B199" s="167" t="s">
        <v>205</v>
      </c>
      <c r="C199" s="123">
        <v>573</v>
      </c>
      <c r="D199" s="123">
        <v>519</v>
      </c>
      <c r="E199" s="123">
        <v>488</v>
      </c>
      <c r="F199" s="16"/>
      <c r="G199" s="43">
        <f>C199-AVERAGE(D199:E199)</f>
        <v>69.5</v>
      </c>
      <c r="H199" s="43">
        <f>ROUND(G199,-1)</f>
        <v>70</v>
      </c>
    </row>
    <row r="200" spans="1:8" s="103" customFormat="1" ht="12.95" customHeight="1" x14ac:dyDescent="0.2">
      <c r="B200" s="167" t="s">
        <v>261</v>
      </c>
      <c r="C200" s="123">
        <v>649</v>
      </c>
      <c r="D200" s="123">
        <v>536</v>
      </c>
      <c r="E200" s="123">
        <v>505</v>
      </c>
      <c r="F200" s="15"/>
      <c r="G200" s="43">
        <f>C200-AVERAGE(D200:E200)</f>
        <v>128.5</v>
      </c>
      <c r="H200" s="43">
        <f>ROUND(G200,-1)</f>
        <v>130</v>
      </c>
    </row>
    <row r="201" spans="1:8" s="103" customFormat="1" ht="12.95" customHeight="1" x14ac:dyDescent="0.2">
      <c r="B201" s="167" t="s">
        <v>257</v>
      </c>
      <c r="C201" s="123">
        <v>564</v>
      </c>
      <c r="D201" s="123">
        <v>524</v>
      </c>
      <c r="E201" s="123">
        <v>507</v>
      </c>
      <c r="F201" s="15"/>
      <c r="G201" s="43">
        <f>C201-AVERAGE(D201:E201)</f>
        <v>48.5</v>
      </c>
      <c r="H201" s="43">
        <f>ROUND(G201,-1)</f>
        <v>50</v>
      </c>
    </row>
    <row r="202" spans="1:8" ht="12.95" customHeight="1" x14ac:dyDescent="0.2">
      <c r="A202" s="24"/>
      <c r="B202" s="168"/>
      <c r="C202" s="24"/>
      <c r="D202" s="24"/>
      <c r="E202" s="24"/>
      <c r="F202" s="24"/>
      <c r="G202" s="24"/>
      <c r="H202" s="24"/>
    </row>
    <row r="203" spans="1:8" ht="12.75" customHeight="1" x14ac:dyDescent="0.2"/>
    <row r="204" spans="1:8" s="56" customFormat="1" ht="11.25" customHeight="1" x14ac:dyDescent="0.2">
      <c r="A204" s="10" t="s">
        <v>24</v>
      </c>
      <c r="B204" s="163"/>
    </row>
    <row r="205" spans="1:8" s="56" customFormat="1" ht="11.25" customHeight="1" x14ac:dyDescent="0.2">
      <c r="A205" s="207" t="s">
        <v>195</v>
      </c>
      <c r="B205" s="207"/>
      <c r="C205" s="207"/>
      <c r="D205" s="207"/>
      <c r="E205" s="207"/>
      <c r="F205" s="207"/>
      <c r="G205" s="207"/>
      <c r="H205" s="207"/>
    </row>
    <row r="206" spans="1:8" s="75" customFormat="1" ht="11.25" customHeight="1" x14ac:dyDescent="0.2">
      <c r="A206" s="207"/>
      <c r="B206" s="207"/>
      <c r="C206" s="207"/>
      <c r="D206" s="207"/>
      <c r="E206" s="207"/>
      <c r="F206" s="207"/>
      <c r="G206" s="207"/>
      <c r="H206" s="207"/>
    </row>
    <row r="207" spans="1:8" s="75" customFormat="1" ht="11.25" customHeight="1" x14ac:dyDescent="0.2">
      <c r="A207" s="207"/>
      <c r="B207" s="207"/>
      <c r="C207" s="207"/>
      <c r="D207" s="207"/>
      <c r="E207" s="207"/>
      <c r="F207" s="207"/>
      <c r="G207" s="207"/>
      <c r="H207" s="207"/>
    </row>
    <row r="208" spans="1:8" s="75" customFormat="1" ht="11.25" customHeight="1" x14ac:dyDescent="0.2">
      <c r="A208" s="207"/>
      <c r="B208" s="207"/>
      <c r="C208" s="207"/>
      <c r="D208" s="207"/>
      <c r="E208" s="207"/>
      <c r="F208" s="207"/>
      <c r="G208" s="207"/>
      <c r="H208" s="207"/>
    </row>
    <row r="209" spans="1:8" s="94" customFormat="1" ht="11.25" customHeight="1" x14ac:dyDescent="0.2">
      <c r="A209" s="95"/>
      <c r="B209" s="162"/>
      <c r="C209" s="95"/>
      <c r="D209" s="95"/>
      <c r="E209" s="95"/>
      <c r="F209" s="95"/>
      <c r="G209" s="95"/>
      <c r="H209" s="95"/>
    </row>
    <row r="210" spans="1:8" s="56" customFormat="1" ht="11.25" customHeight="1" x14ac:dyDescent="0.2">
      <c r="A210" s="201" t="s">
        <v>258</v>
      </c>
      <c r="B210" s="201"/>
    </row>
  </sheetData>
  <mergeCells count="37">
    <mergeCell ref="A71:B71"/>
    <mergeCell ref="A77:B77"/>
    <mergeCell ref="A35:B35"/>
    <mergeCell ref="J1:K1"/>
    <mergeCell ref="A11:B11"/>
    <mergeCell ref="A23:B23"/>
    <mergeCell ref="A41:B41"/>
    <mergeCell ref="A53:B53"/>
    <mergeCell ref="A1:H2"/>
    <mergeCell ref="C4:E6"/>
    <mergeCell ref="G4:H6"/>
    <mergeCell ref="C7:C9"/>
    <mergeCell ref="D7:D9"/>
    <mergeCell ref="E7:E9"/>
    <mergeCell ref="G7:G9"/>
    <mergeCell ref="H7:H9"/>
    <mergeCell ref="A83:B83"/>
    <mergeCell ref="A173:B173"/>
    <mergeCell ref="A137:B137"/>
    <mergeCell ref="A149:B149"/>
    <mergeCell ref="A205:H208"/>
    <mergeCell ref="A125:B125"/>
    <mergeCell ref="A155:B155"/>
    <mergeCell ref="A210:B210"/>
    <mergeCell ref="A89:B89"/>
    <mergeCell ref="A101:B101"/>
    <mergeCell ref="A113:B113"/>
    <mergeCell ref="A131:B131"/>
    <mergeCell ref="A197:B197"/>
    <mergeCell ref="A161:B161"/>
    <mergeCell ref="A179:B179"/>
    <mergeCell ref="A191:B191"/>
    <mergeCell ref="A17:B17"/>
    <mergeCell ref="A29:B29"/>
    <mergeCell ref="A47:B47"/>
    <mergeCell ref="A59:B59"/>
    <mergeCell ref="A65:B65"/>
  </mergeCells>
  <hyperlinks>
    <hyperlink ref="J1" location="Contents!A1" display="back to contents"/>
  </hyperlinks>
  <pageMargins left="0.75" right="0.75" top="0.51" bottom="0.64" header="0.18" footer="0.22"/>
  <pageSetup paperSize="9" scale="83" fitToHeight="2" orientation="portrait" r:id="rId1"/>
  <headerFooter alignWithMargins="0"/>
  <rowBreaks count="1" manualBreakCount="1">
    <brk id="70"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6"/>
  <sheetViews>
    <sheetView showGridLines="0" zoomScaleNormal="100" workbookViewId="0">
      <selection sqref="A1:N2"/>
    </sheetView>
  </sheetViews>
  <sheetFormatPr defaultRowHeight="12.75" x14ac:dyDescent="0.2"/>
  <cols>
    <col min="1" max="1" width="10.7109375" style="120" customWidth="1"/>
    <col min="2" max="2" width="10" style="120" customWidth="1"/>
    <col min="3" max="3" width="8.7109375" style="120" customWidth="1"/>
    <col min="4" max="4" width="9.28515625" style="120" customWidth="1"/>
    <col min="5" max="7" width="8.7109375" style="120" customWidth="1"/>
    <col min="8" max="8" width="4.7109375" style="120" customWidth="1"/>
    <col min="9" max="12" width="8.7109375" style="120" customWidth="1"/>
    <col min="13" max="13" width="9.5703125" style="120" customWidth="1"/>
    <col min="14" max="14" width="1.28515625" style="120" customWidth="1"/>
    <col min="15" max="16384" width="9.140625" style="120"/>
  </cols>
  <sheetData>
    <row r="1" spans="1:17" ht="18" customHeight="1" x14ac:dyDescent="0.2">
      <c r="A1" s="241" t="s">
        <v>304</v>
      </c>
      <c r="B1" s="241"/>
      <c r="C1" s="241"/>
      <c r="D1" s="241"/>
      <c r="E1" s="241"/>
      <c r="F1" s="241"/>
      <c r="G1" s="241"/>
      <c r="H1" s="241"/>
      <c r="I1" s="241"/>
      <c r="J1" s="241"/>
      <c r="K1" s="241"/>
      <c r="L1" s="241"/>
      <c r="M1" s="241"/>
      <c r="N1" s="241"/>
      <c r="P1" s="250" t="s">
        <v>313</v>
      </c>
      <c r="Q1" s="250"/>
    </row>
    <row r="2" spans="1:17" ht="18" customHeight="1" x14ac:dyDescent="0.2">
      <c r="A2" s="241"/>
      <c r="B2" s="241"/>
      <c r="C2" s="241"/>
      <c r="D2" s="241"/>
      <c r="E2" s="241"/>
      <c r="F2" s="241"/>
      <c r="G2" s="241"/>
      <c r="H2" s="241"/>
      <c r="I2" s="241"/>
      <c r="J2" s="241"/>
      <c r="K2" s="241"/>
      <c r="L2" s="241"/>
      <c r="M2" s="241"/>
      <c r="N2" s="241"/>
      <c r="P2" s="144"/>
      <c r="Q2" s="144"/>
    </row>
    <row r="3" spans="1:17" ht="15" customHeight="1" x14ac:dyDescent="0.2">
      <c r="A3" s="145"/>
      <c r="B3" s="145"/>
      <c r="C3" s="145"/>
      <c r="D3" s="145"/>
      <c r="E3" s="145"/>
      <c r="F3" s="145"/>
      <c r="G3" s="145"/>
      <c r="H3" s="145"/>
      <c r="I3" s="145"/>
      <c r="J3" s="145"/>
      <c r="K3" s="145"/>
      <c r="L3" s="145"/>
      <c r="M3" s="145"/>
      <c r="N3" s="145"/>
    </row>
    <row r="4" spans="1:17" ht="12.75" customHeight="1" x14ac:dyDescent="0.2">
      <c r="A4" s="251" t="s">
        <v>192</v>
      </c>
      <c r="B4" s="253" t="s">
        <v>96</v>
      </c>
      <c r="C4" s="145"/>
      <c r="D4" s="145"/>
      <c r="E4" s="145"/>
      <c r="F4" s="145"/>
      <c r="G4" s="145"/>
      <c r="H4" s="145"/>
      <c r="I4" s="145"/>
      <c r="J4" s="145"/>
      <c r="K4" s="145"/>
      <c r="L4" s="145"/>
      <c r="M4" s="145"/>
      <c r="N4" s="145"/>
    </row>
    <row r="5" spans="1:17" ht="12.75" customHeight="1" x14ac:dyDescent="0.2">
      <c r="A5" s="251"/>
      <c r="B5" s="253"/>
      <c r="C5" s="145"/>
      <c r="D5" s="145"/>
      <c r="E5" s="145"/>
      <c r="F5" s="145"/>
      <c r="G5" s="145"/>
      <c r="H5" s="145"/>
      <c r="I5" s="145"/>
      <c r="J5" s="145"/>
      <c r="K5" s="145"/>
      <c r="L5" s="145"/>
      <c r="M5" s="145"/>
      <c r="N5" s="145"/>
    </row>
    <row r="6" spans="1:17" ht="12.75" customHeight="1" x14ac:dyDescent="0.2">
      <c r="A6" s="251"/>
      <c r="B6" s="253"/>
      <c r="C6" s="145"/>
      <c r="D6" s="145"/>
      <c r="E6" s="145"/>
      <c r="F6" s="145"/>
      <c r="G6" s="145"/>
      <c r="H6" s="145"/>
      <c r="I6" s="145"/>
      <c r="J6" s="145"/>
      <c r="K6" s="145"/>
      <c r="L6" s="145"/>
      <c r="M6" s="145"/>
      <c r="N6" s="145"/>
    </row>
    <row r="7" spans="1:17" ht="12.75" customHeight="1" x14ac:dyDescent="0.2">
      <c r="A7" s="141"/>
      <c r="B7" s="141"/>
      <c r="C7" s="36"/>
      <c r="D7" s="36"/>
      <c r="E7" s="146"/>
      <c r="F7" s="36"/>
      <c r="G7" s="146"/>
      <c r="H7" s="146"/>
      <c r="I7" s="147"/>
      <c r="J7" s="147"/>
      <c r="K7" s="147"/>
      <c r="L7" s="147"/>
      <c r="M7" s="147"/>
      <c r="N7" s="36"/>
    </row>
    <row r="8" spans="1:17" ht="12.75" customHeight="1" x14ac:dyDescent="0.2">
      <c r="A8" s="239" t="s">
        <v>172</v>
      </c>
      <c r="B8" s="239"/>
    </row>
    <row r="9" spans="1:17" ht="6" customHeight="1" x14ac:dyDescent="0.2">
      <c r="A9" s="141"/>
    </row>
    <row r="10" spans="1:17" ht="12.75" customHeight="1" x14ac:dyDescent="0.2">
      <c r="A10" s="148"/>
      <c r="C10" s="243" t="s">
        <v>144</v>
      </c>
      <c r="D10" s="243"/>
      <c r="E10" s="243"/>
      <c r="F10" s="243"/>
      <c r="G10" s="243"/>
      <c r="H10" s="149"/>
      <c r="I10" s="240" t="s">
        <v>145</v>
      </c>
      <c r="J10" s="240"/>
      <c r="K10" s="240"/>
      <c r="L10" s="240"/>
      <c r="M10" s="240"/>
    </row>
    <row r="11" spans="1:17" ht="12.75" customHeight="1" x14ac:dyDescent="0.2">
      <c r="A11" s="148"/>
      <c r="C11" s="150" t="s">
        <v>4</v>
      </c>
      <c r="D11" s="150" t="s">
        <v>0</v>
      </c>
      <c r="E11" s="150" t="s">
        <v>1</v>
      </c>
      <c r="F11" s="150" t="s">
        <v>2</v>
      </c>
      <c r="G11" s="150" t="s">
        <v>3</v>
      </c>
      <c r="H11" s="150"/>
      <c r="I11" s="151" t="s">
        <v>4</v>
      </c>
      <c r="J11" s="151" t="s">
        <v>0</v>
      </c>
      <c r="K11" s="151" t="s">
        <v>1</v>
      </c>
      <c r="L11" s="151" t="s">
        <v>2</v>
      </c>
      <c r="M11" s="151" t="s">
        <v>3</v>
      </c>
    </row>
    <row r="12" spans="1:17" ht="12.75" customHeight="1" x14ac:dyDescent="0.2">
      <c r="B12" s="152" t="s">
        <v>23</v>
      </c>
      <c r="C12" s="30">
        <v>3510</v>
      </c>
      <c r="D12" s="30">
        <v>370</v>
      </c>
      <c r="E12" s="30">
        <v>590</v>
      </c>
      <c r="F12" s="30">
        <v>1170</v>
      </c>
      <c r="G12" s="30">
        <v>1370</v>
      </c>
      <c r="I12" s="119">
        <v>21</v>
      </c>
      <c r="J12" s="119">
        <v>10</v>
      </c>
      <c r="K12" s="119">
        <v>18</v>
      </c>
      <c r="L12" s="119">
        <v>22</v>
      </c>
      <c r="M12" s="119">
        <v>28</v>
      </c>
    </row>
    <row r="13" spans="1:17" ht="12.75" customHeight="1" x14ac:dyDescent="0.2">
      <c r="B13" s="152" t="s">
        <v>30</v>
      </c>
      <c r="C13" s="30">
        <v>2760</v>
      </c>
      <c r="D13" s="30">
        <v>460</v>
      </c>
      <c r="E13" s="30">
        <v>370</v>
      </c>
      <c r="F13" s="30">
        <v>890</v>
      </c>
      <c r="G13" s="30">
        <v>1040</v>
      </c>
      <c r="I13" s="119">
        <v>16</v>
      </c>
      <c r="J13" s="119">
        <v>13</v>
      </c>
      <c r="K13" s="119">
        <v>11</v>
      </c>
      <c r="L13" s="119">
        <v>17</v>
      </c>
      <c r="M13" s="119">
        <v>21</v>
      </c>
    </row>
    <row r="14" spans="1:17" ht="12.75" customHeight="1" x14ac:dyDescent="0.2">
      <c r="B14" s="152" t="s">
        <v>79</v>
      </c>
      <c r="C14" s="30">
        <v>2450</v>
      </c>
      <c r="D14" s="30">
        <v>410</v>
      </c>
      <c r="E14" s="30">
        <v>430</v>
      </c>
      <c r="F14" s="30">
        <v>720</v>
      </c>
      <c r="G14" s="30">
        <v>890</v>
      </c>
      <c r="I14" s="119">
        <v>14</v>
      </c>
      <c r="J14" s="119">
        <v>12</v>
      </c>
      <c r="K14" s="119">
        <v>13</v>
      </c>
      <c r="L14" s="119">
        <v>14</v>
      </c>
      <c r="M14" s="119">
        <v>17</v>
      </c>
    </row>
    <row r="15" spans="1:17" ht="12.75" customHeight="1" x14ac:dyDescent="0.2">
      <c r="B15" s="152" t="s">
        <v>27</v>
      </c>
      <c r="C15" s="30">
        <v>1420</v>
      </c>
      <c r="D15" s="30">
        <v>230</v>
      </c>
      <c r="E15" s="30">
        <v>110</v>
      </c>
      <c r="F15" s="30">
        <v>440</v>
      </c>
      <c r="G15" s="30">
        <v>650</v>
      </c>
      <c r="I15" s="119">
        <v>8</v>
      </c>
      <c r="J15" s="119">
        <v>7</v>
      </c>
      <c r="K15" s="119">
        <v>3</v>
      </c>
      <c r="L15" s="119">
        <v>8</v>
      </c>
      <c r="M15" s="119">
        <v>12</v>
      </c>
    </row>
    <row r="16" spans="1:17" ht="12.75" customHeight="1" x14ac:dyDescent="0.2">
      <c r="B16" s="152" t="s">
        <v>28</v>
      </c>
      <c r="C16" s="30">
        <v>2000</v>
      </c>
      <c r="D16" s="30">
        <v>90</v>
      </c>
      <c r="E16" s="30">
        <v>190</v>
      </c>
      <c r="F16" s="30">
        <v>600</v>
      </c>
      <c r="G16" s="30">
        <v>1120</v>
      </c>
      <c r="I16" s="119">
        <v>11</v>
      </c>
      <c r="J16" s="119">
        <v>3</v>
      </c>
      <c r="K16" s="119">
        <v>6</v>
      </c>
      <c r="L16" s="119">
        <v>11</v>
      </c>
      <c r="M16" s="119">
        <v>20</v>
      </c>
    </row>
    <row r="17" spans="1:13" ht="12.75" customHeight="1" x14ac:dyDescent="0.2">
      <c r="B17" s="152" t="s">
        <v>128</v>
      </c>
      <c r="C17" s="30">
        <v>1600</v>
      </c>
      <c r="D17" s="30">
        <v>140</v>
      </c>
      <c r="E17" s="30">
        <v>210</v>
      </c>
      <c r="F17" s="30">
        <v>530</v>
      </c>
      <c r="G17" s="30">
        <v>730</v>
      </c>
      <c r="I17" s="119">
        <v>9</v>
      </c>
      <c r="J17" s="119">
        <v>4</v>
      </c>
      <c r="K17" s="119">
        <v>6</v>
      </c>
      <c r="L17" s="119">
        <v>10</v>
      </c>
      <c r="M17" s="119">
        <v>14</v>
      </c>
    </row>
    <row r="18" spans="1:13" ht="12.75" customHeight="1" x14ac:dyDescent="0.2">
      <c r="B18" s="152" t="s">
        <v>171</v>
      </c>
      <c r="C18" s="30">
        <v>4060</v>
      </c>
      <c r="D18" s="30">
        <v>270</v>
      </c>
      <c r="E18" s="30">
        <v>610</v>
      </c>
      <c r="F18" s="30">
        <v>1240</v>
      </c>
      <c r="G18" s="30">
        <v>1940</v>
      </c>
      <c r="I18" s="119">
        <v>23</v>
      </c>
      <c r="J18" s="119">
        <v>8</v>
      </c>
      <c r="K18" s="119">
        <v>18</v>
      </c>
      <c r="L18" s="119">
        <v>23</v>
      </c>
      <c r="M18" s="119">
        <v>33</v>
      </c>
    </row>
    <row r="19" spans="1:13" ht="12.75" customHeight="1" x14ac:dyDescent="0.2">
      <c r="B19" s="152" t="s">
        <v>198</v>
      </c>
      <c r="C19" s="30">
        <v>2850</v>
      </c>
      <c r="D19" s="30">
        <v>450</v>
      </c>
      <c r="E19" s="30">
        <v>530</v>
      </c>
      <c r="F19" s="30">
        <v>900</v>
      </c>
      <c r="G19" s="30">
        <v>970</v>
      </c>
      <c r="I19" s="119">
        <v>16</v>
      </c>
      <c r="J19" s="119">
        <v>13</v>
      </c>
      <c r="K19" s="119">
        <v>16</v>
      </c>
      <c r="L19" s="119">
        <v>17</v>
      </c>
      <c r="M19" s="119">
        <v>17</v>
      </c>
    </row>
    <row r="20" spans="1:13" ht="12.75" customHeight="1" x14ac:dyDescent="0.2">
      <c r="B20" s="152" t="s">
        <v>205</v>
      </c>
      <c r="C20" s="30">
        <v>2720</v>
      </c>
      <c r="D20" s="30">
        <v>200</v>
      </c>
      <c r="E20" s="30">
        <v>280</v>
      </c>
      <c r="F20" s="30">
        <v>810</v>
      </c>
      <c r="G20" s="30">
        <v>1440</v>
      </c>
      <c r="I20" s="119">
        <v>15</v>
      </c>
      <c r="J20" s="119">
        <v>6</v>
      </c>
      <c r="K20" s="119">
        <v>8</v>
      </c>
      <c r="L20" s="119">
        <v>15</v>
      </c>
      <c r="M20" s="119">
        <v>24</v>
      </c>
    </row>
    <row r="21" spans="1:13" ht="12.75" customHeight="1" x14ac:dyDescent="0.2">
      <c r="B21" s="152" t="s">
        <v>261</v>
      </c>
      <c r="C21" s="30">
        <v>4810</v>
      </c>
      <c r="D21" s="30">
        <v>330</v>
      </c>
      <c r="E21" s="30">
        <v>610</v>
      </c>
      <c r="F21" s="30">
        <v>1370</v>
      </c>
      <c r="G21" s="30">
        <v>2500</v>
      </c>
      <c r="I21" s="119">
        <v>26</v>
      </c>
      <c r="J21" s="119">
        <v>9</v>
      </c>
      <c r="K21" s="119">
        <v>18</v>
      </c>
      <c r="L21" s="119">
        <v>25</v>
      </c>
      <c r="M21" s="119">
        <v>43</v>
      </c>
    </row>
    <row r="22" spans="1:13" ht="12.75" customHeight="1" x14ac:dyDescent="0.2">
      <c r="B22" s="152" t="s">
        <v>264</v>
      </c>
      <c r="C22" s="30">
        <v>2060</v>
      </c>
      <c r="D22" s="30">
        <v>290</v>
      </c>
      <c r="E22" s="30">
        <v>300</v>
      </c>
      <c r="F22" s="30">
        <v>570</v>
      </c>
      <c r="G22" s="30">
        <v>900</v>
      </c>
      <c r="I22" s="119">
        <v>11</v>
      </c>
      <c r="J22" s="119">
        <v>8</v>
      </c>
      <c r="K22" s="119">
        <v>9</v>
      </c>
      <c r="L22" s="119">
        <v>11</v>
      </c>
      <c r="M22" s="119">
        <v>15</v>
      </c>
    </row>
    <row r="23" spans="1:13" ht="12.75" customHeight="1" x14ac:dyDescent="0.2">
      <c r="B23" s="152"/>
      <c r="C23" s="30"/>
      <c r="D23" s="30"/>
      <c r="E23" s="30"/>
      <c r="F23" s="30"/>
      <c r="G23" s="30"/>
      <c r="I23" s="119"/>
      <c r="J23" s="119"/>
      <c r="K23" s="119"/>
      <c r="L23" s="119"/>
      <c r="M23" s="119"/>
    </row>
    <row r="24" spans="1:13" ht="12.75" customHeight="1" x14ac:dyDescent="0.2">
      <c r="A24" s="239" t="s">
        <v>173</v>
      </c>
      <c r="B24" s="239"/>
      <c r="C24" s="239"/>
      <c r="D24" s="239"/>
      <c r="E24" s="239"/>
      <c r="F24" s="30"/>
      <c r="G24" s="30"/>
      <c r="I24" s="119"/>
      <c r="J24" s="119"/>
      <c r="K24" s="119"/>
      <c r="L24" s="119"/>
      <c r="M24" s="119"/>
    </row>
    <row r="25" spans="1:13" ht="6" customHeight="1" x14ac:dyDescent="0.2">
      <c r="A25" s="141"/>
      <c r="C25" s="30"/>
      <c r="D25" s="30"/>
      <c r="E25" s="30"/>
      <c r="F25" s="30"/>
      <c r="G25" s="30"/>
      <c r="I25" s="119"/>
      <c r="J25" s="119"/>
      <c r="K25" s="119"/>
      <c r="L25" s="119"/>
      <c r="M25" s="119"/>
    </row>
    <row r="26" spans="1:13" ht="12.75" customHeight="1" x14ac:dyDescent="0.2">
      <c r="A26" s="148"/>
      <c r="C26" s="243" t="s">
        <v>144</v>
      </c>
      <c r="D26" s="243"/>
      <c r="E26" s="243"/>
      <c r="F26" s="243"/>
      <c r="G26" s="243"/>
      <c r="H26" s="149"/>
      <c r="I26" s="240" t="s">
        <v>145</v>
      </c>
      <c r="J26" s="240"/>
      <c r="K26" s="240"/>
      <c r="L26" s="240"/>
      <c r="M26" s="240"/>
    </row>
    <row r="27" spans="1:13" ht="12.75" customHeight="1" x14ac:dyDescent="0.2">
      <c r="A27" s="148"/>
      <c r="C27" s="150" t="s">
        <v>4</v>
      </c>
      <c r="D27" s="150" t="s">
        <v>0</v>
      </c>
      <c r="E27" s="150" t="s">
        <v>1</v>
      </c>
      <c r="F27" s="150" t="s">
        <v>2</v>
      </c>
      <c r="G27" s="150" t="s">
        <v>3</v>
      </c>
      <c r="H27" s="150"/>
      <c r="I27" s="151" t="s">
        <v>4</v>
      </c>
      <c r="J27" s="151" t="s">
        <v>0</v>
      </c>
      <c r="K27" s="151" t="s">
        <v>1</v>
      </c>
      <c r="L27" s="151" t="s">
        <v>2</v>
      </c>
      <c r="M27" s="151" t="s">
        <v>3</v>
      </c>
    </row>
    <row r="28" spans="1:13" ht="12.75" customHeight="1" x14ac:dyDescent="0.2">
      <c r="B28" s="152" t="s">
        <v>23</v>
      </c>
      <c r="C28" s="30">
        <v>500</v>
      </c>
      <c r="D28" s="30">
        <v>70</v>
      </c>
      <c r="E28" s="30">
        <v>120</v>
      </c>
      <c r="F28" s="30">
        <v>140</v>
      </c>
      <c r="G28" s="30">
        <v>170</v>
      </c>
      <c r="I28" s="119">
        <v>19</v>
      </c>
      <c r="J28" s="119">
        <v>16</v>
      </c>
      <c r="K28" s="119">
        <v>23</v>
      </c>
      <c r="L28" s="119">
        <v>15</v>
      </c>
      <c r="M28" s="119">
        <v>21</v>
      </c>
    </row>
    <row r="29" spans="1:13" ht="12.75" customHeight="1" x14ac:dyDescent="0.2">
      <c r="B29" s="152" t="s">
        <v>30</v>
      </c>
      <c r="C29" s="30">
        <v>550</v>
      </c>
      <c r="D29" s="30">
        <v>90</v>
      </c>
      <c r="E29" s="30">
        <v>130</v>
      </c>
      <c r="F29" s="30">
        <v>190</v>
      </c>
      <c r="G29" s="30">
        <v>140</v>
      </c>
      <c r="I29" s="119">
        <v>22</v>
      </c>
      <c r="J29" s="119">
        <v>22</v>
      </c>
      <c r="K29" s="119">
        <v>25</v>
      </c>
      <c r="L29" s="119">
        <v>22</v>
      </c>
      <c r="M29" s="119">
        <v>18</v>
      </c>
    </row>
    <row r="30" spans="1:13" ht="12.75" customHeight="1" x14ac:dyDescent="0.2">
      <c r="B30" s="152" t="s">
        <v>79</v>
      </c>
      <c r="C30" s="30">
        <v>270</v>
      </c>
      <c r="D30" s="30">
        <v>30</v>
      </c>
      <c r="E30" s="30">
        <v>40</v>
      </c>
      <c r="F30" s="30">
        <v>150</v>
      </c>
      <c r="G30" s="30">
        <v>50</v>
      </c>
      <c r="I30" s="119">
        <v>11</v>
      </c>
      <c r="J30" s="119">
        <v>7</v>
      </c>
      <c r="K30" s="119">
        <v>8</v>
      </c>
      <c r="L30" s="119">
        <v>18</v>
      </c>
      <c r="M30" s="119">
        <v>6</v>
      </c>
    </row>
    <row r="31" spans="1:13" ht="12.75" customHeight="1" x14ac:dyDescent="0.2">
      <c r="B31" s="152" t="s">
        <v>27</v>
      </c>
      <c r="C31" s="30">
        <v>180</v>
      </c>
      <c r="D31" s="30">
        <v>40</v>
      </c>
      <c r="E31" s="30">
        <v>40</v>
      </c>
      <c r="F31" s="30">
        <v>90</v>
      </c>
      <c r="G31" s="30">
        <v>20</v>
      </c>
      <c r="I31" s="119">
        <v>7</v>
      </c>
      <c r="J31" s="119">
        <v>9</v>
      </c>
      <c r="K31" s="119">
        <v>7</v>
      </c>
      <c r="L31" s="119">
        <v>11</v>
      </c>
      <c r="M31" s="119">
        <v>3</v>
      </c>
    </row>
    <row r="32" spans="1:13" ht="12.75" customHeight="1" x14ac:dyDescent="0.2">
      <c r="B32" s="152" t="s">
        <v>28</v>
      </c>
      <c r="C32" s="30">
        <v>190</v>
      </c>
      <c r="D32" s="30">
        <v>0</v>
      </c>
      <c r="E32" s="30">
        <v>30</v>
      </c>
      <c r="F32" s="30">
        <v>60</v>
      </c>
      <c r="G32" s="30">
        <v>90</v>
      </c>
      <c r="I32" s="119">
        <v>8</v>
      </c>
      <c r="J32" s="119">
        <v>1</v>
      </c>
      <c r="K32" s="119">
        <v>6</v>
      </c>
      <c r="L32" s="119">
        <v>8</v>
      </c>
      <c r="M32" s="119">
        <v>12</v>
      </c>
    </row>
    <row r="33" spans="1:13" ht="12.75" customHeight="1" x14ac:dyDescent="0.2">
      <c r="B33" s="152" t="s">
        <v>128</v>
      </c>
      <c r="C33" s="30">
        <v>220</v>
      </c>
      <c r="D33" s="30">
        <v>20</v>
      </c>
      <c r="E33" s="30">
        <v>60</v>
      </c>
      <c r="F33" s="30">
        <v>90</v>
      </c>
      <c r="G33" s="30">
        <v>60</v>
      </c>
      <c r="I33" s="119">
        <v>10</v>
      </c>
      <c r="J33" s="119">
        <v>6</v>
      </c>
      <c r="K33" s="119">
        <v>14</v>
      </c>
      <c r="L33" s="119">
        <v>12</v>
      </c>
      <c r="M33" s="119">
        <v>8</v>
      </c>
    </row>
    <row r="34" spans="1:13" ht="12.75" customHeight="1" x14ac:dyDescent="0.2">
      <c r="B34" s="152" t="s">
        <v>171</v>
      </c>
      <c r="C34" s="30">
        <v>460</v>
      </c>
      <c r="D34" s="30">
        <v>20</v>
      </c>
      <c r="E34" s="30">
        <v>90</v>
      </c>
      <c r="F34" s="30">
        <v>190</v>
      </c>
      <c r="G34" s="30">
        <v>170</v>
      </c>
      <c r="I34" s="119">
        <v>21</v>
      </c>
      <c r="J34" s="119">
        <v>5</v>
      </c>
      <c r="K34" s="119">
        <v>19</v>
      </c>
      <c r="L34" s="119">
        <v>26</v>
      </c>
      <c r="M34" s="119">
        <v>23</v>
      </c>
    </row>
    <row r="35" spans="1:13" ht="12.75" customHeight="1" x14ac:dyDescent="0.2">
      <c r="B35" s="152" t="s">
        <v>198</v>
      </c>
      <c r="C35" s="30">
        <v>340</v>
      </c>
      <c r="D35" s="30">
        <v>60</v>
      </c>
      <c r="E35" s="30">
        <v>70</v>
      </c>
      <c r="F35" s="30">
        <v>90</v>
      </c>
      <c r="G35" s="30">
        <v>120</v>
      </c>
      <c r="I35" s="119">
        <v>16</v>
      </c>
      <c r="J35" s="119">
        <v>16</v>
      </c>
      <c r="K35" s="119">
        <v>16</v>
      </c>
      <c r="L35" s="119">
        <v>14</v>
      </c>
      <c r="M35" s="119">
        <v>17</v>
      </c>
    </row>
    <row r="36" spans="1:13" ht="12.75" customHeight="1" x14ac:dyDescent="0.2">
      <c r="B36" s="152" t="s">
        <v>205</v>
      </c>
      <c r="C36" s="30">
        <v>330</v>
      </c>
      <c r="D36" s="30">
        <v>80</v>
      </c>
      <c r="E36" s="30">
        <v>40</v>
      </c>
      <c r="F36" s="30">
        <v>80</v>
      </c>
      <c r="G36" s="30">
        <v>130</v>
      </c>
      <c r="I36" s="119">
        <v>16</v>
      </c>
      <c r="J36" s="119">
        <v>22</v>
      </c>
      <c r="K36" s="119">
        <v>9</v>
      </c>
      <c r="L36" s="119">
        <v>12</v>
      </c>
      <c r="M36" s="119">
        <v>21</v>
      </c>
    </row>
    <row r="37" spans="1:13" ht="12.75" customHeight="1" x14ac:dyDescent="0.2">
      <c r="B37" s="152" t="s">
        <v>261</v>
      </c>
      <c r="C37" s="30">
        <v>410</v>
      </c>
      <c r="D37" s="30">
        <v>20</v>
      </c>
      <c r="E37" s="30">
        <v>40</v>
      </c>
      <c r="F37" s="30">
        <v>190</v>
      </c>
      <c r="G37" s="30">
        <v>160</v>
      </c>
      <c r="I37" s="119">
        <v>19</v>
      </c>
      <c r="J37" s="119">
        <v>4</v>
      </c>
      <c r="K37" s="119">
        <v>8</v>
      </c>
      <c r="L37" s="119">
        <v>29</v>
      </c>
      <c r="M37" s="119">
        <v>26</v>
      </c>
    </row>
    <row r="38" spans="1:13" ht="12.75" customHeight="1" x14ac:dyDescent="0.2">
      <c r="B38" s="152" t="s">
        <v>264</v>
      </c>
      <c r="C38" s="30">
        <v>320</v>
      </c>
      <c r="D38" s="30">
        <v>40</v>
      </c>
      <c r="E38" s="30">
        <v>50</v>
      </c>
      <c r="F38" s="30">
        <v>110</v>
      </c>
      <c r="G38" s="30">
        <v>120</v>
      </c>
      <c r="I38" s="119">
        <v>16</v>
      </c>
      <c r="J38" s="119">
        <v>12</v>
      </c>
      <c r="K38" s="119">
        <v>11</v>
      </c>
      <c r="L38" s="119">
        <v>17</v>
      </c>
      <c r="M38" s="119">
        <v>19</v>
      </c>
    </row>
    <row r="39" spans="1:13" ht="12.75" customHeight="1" x14ac:dyDescent="0.2">
      <c r="B39" s="152"/>
      <c r="C39" s="30"/>
      <c r="D39" s="30"/>
      <c r="E39" s="30"/>
      <c r="F39" s="30"/>
      <c r="G39" s="30"/>
      <c r="I39" s="119"/>
      <c r="J39" s="119"/>
      <c r="K39" s="119"/>
      <c r="L39" s="119"/>
      <c r="M39" s="119"/>
    </row>
    <row r="40" spans="1:13" ht="12.75" customHeight="1" x14ac:dyDescent="0.2">
      <c r="A40" s="239" t="s">
        <v>174</v>
      </c>
      <c r="B40" s="239"/>
      <c r="C40" s="239"/>
      <c r="D40" s="239"/>
      <c r="E40" s="30"/>
      <c r="F40" s="30"/>
      <c r="G40" s="30"/>
      <c r="I40" s="119"/>
      <c r="J40" s="119"/>
      <c r="K40" s="119"/>
      <c r="L40" s="119"/>
      <c r="M40" s="119"/>
    </row>
    <row r="41" spans="1:13" ht="6" customHeight="1" x14ac:dyDescent="0.2">
      <c r="A41" s="141"/>
      <c r="C41" s="30"/>
      <c r="D41" s="30"/>
      <c r="E41" s="30"/>
      <c r="F41" s="30"/>
      <c r="G41" s="30"/>
      <c r="I41" s="119"/>
      <c r="J41" s="119"/>
      <c r="K41" s="119"/>
      <c r="L41" s="119"/>
      <c r="M41" s="119"/>
    </row>
    <row r="42" spans="1:13" ht="12.75" customHeight="1" x14ac:dyDescent="0.2">
      <c r="A42" s="148"/>
      <c r="C42" s="243" t="s">
        <v>144</v>
      </c>
      <c r="D42" s="243"/>
      <c r="E42" s="243"/>
      <c r="F42" s="243"/>
      <c r="G42" s="243"/>
      <c r="H42" s="149"/>
      <c r="I42" s="240" t="s">
        <v>145</v>
      </c>
      <c r="J42" s="240"/>
      <c r="K42" s="240"/>
      <c r="L42" s="240"/>
      <c r="M42" s="240"/>
    </row>
    <row r="43" spans="1:13" ht="12.75" customHeight="1" x14ac:dyDescent="0.2">
      <c r="A43" s="148"/>
      <c r="C43" s="150" t="s">
        <v>4</v>
      </c>
      <c r="D43" s="150" t="s">
        <v>0</v>
      </c>
      <c r="E43" s="150" t="s">
        <v>1</v>
      </c>
      <c r="F43" s="150" t="s">
        <v>2</v>
      </c>
      <c r="G43" s="150" t="s">
        <v>3</v>
      </c>
      <c r="H43" s="150"/>
      <c r="I43" s="151" t="s">
        <v>4</v>
      </c>
      <c r="J43" s="151" t="s">
        <v>0</v>
      </c>
      <c r="K43" s="151" t="s">
        <v>1</v>
      </c>
      <c r="L43" s="151" t="s">
        <v>2</v>
      </c>
      <c r="M43" s="151" t="s">
        <v>3</v>
      </c>
    </row>
    <row r="44" spans="1:13" ht="12.75" customHeight="1" x14ac:dyDescent="0.2">
      <c r="B44" s="152" t="s">
        <v>23</v>
      </c>
      <c r="C44" s="30">
        <v>350</v>
      </c>
      <c r="D44" s="30">
        <v>0</v>
      </c>
      <c r="E44" s="30">
        <v>20</v>
      </c>
      <c r="F44" s="30">
        <v>130</v>
      </c>
      <c r="G44" s="30">
        <v>200</v>
      </c>
      <c r="I44" s="119">
        <v>22</v>
      </c>
      <c r="J44" s="119">
        <v>1</v>
      </c>
      <c r="K44" s="119">
        <v>8</v>
      </c>
      <c r="L44" s="119">
        <v>24</v>
      </c>
      <c r="M44" s="119">
        <v>29</v>
      </c>
    </row>
    <row r="45" spans="1:13" ht="12.75" customHeight="1" x14ac:dyDescent="0.2">
      <c r="B45" s="152" t="s">
        <v>30</v>
      </c>
      <c r="C45" s="30">
        <v>290</v>
      </c>
      <c r="D45" s="30">
        <v>20</v>
      </c>
      <c r="E45" s="30">
        <v>40</v>
      </c>
      <c r="F45" s="30">
        <v>110</v>
      </c>
      <c r="G45" s="30">
        <v>130</v>
      </c>
      <c r="I45" s="119">
        <v>19</v>
      </c>
      <c r="J45" s="119">
        <v>13</v>
      </c>
      <c r="K45" s="119">
        <v>20</v>
      </c>
      <c r="L45" s="119">
        <v>21</v>
      </c>
      <c r="M45" s="119">
        <v>19</v>
      </c>
    </row>
    <row r="46" spans="1:13" ht="12.75" customHeight="1" x14ac:dyDescent="0.2">
      <c r="B46" s="152" t="s">
        <v>79</v>
      </c>
      <c r="C46" s="30">
        <v>360</v>
      </c>
      <c r="D46" s="30">
        <v>20</v>
      </c>
      <c r="E46" s="30">
        <v>70</v>
      </c>
      <c r="F46" s="30">
        <v>100</v>
      </c>
      <c r="G46" s="30">
        <v>170</v>
      </c>
      <c r="I46" s="119">
        <v>25</v>
      </c>
      <c r="J46" s="119">
        <v>15</v>
      </c>
      <c r="K46" s="119">
        <v>42</v>
      </c>
      <c r="L46" s="119">
        <v>20</v>
      </c>
      <c r="M46" s="119">
        <v>26</v>
      </c>
    </row>
    <row r="47" spans="1:13" ht="12.75" customHeight="1" x14ac:dyDescent="0.2">
      <c r="B47" s="152" t="s">
        <v>27</v>
      </c>
      <c r="C47" s="30">
        <v>90</v>
      </c>
      <c r="D47" s="30">
        <v>0</v>
      </c>
      <c r="E47" s="30">
        <v>0</v>
      </c>
      <c r="F47" s="30">
        <v>70</v>
      </c>
      <c r="G47" s="30">
        <v>30</v>
      </c>
      <c r="I47" s="119">
        <v>7</v>
      </c>
      <c r="J47" s="119" t="s">
        <v>78</v>
      </c>
      <c r="K47" s="119" t="s">
        <v>78</v>
      </c>
      <c r="L47" s="119">
        <v>14</v>
      </c>
      <c r="M47" s="119">
        <v>5</v>
      </c>
    </row>
    <row r="48" spans="1:13" ht="12.75" customHeight="1" x14ac:dyDescent="0.2">
      <c r="B48" s="152" t="s">
        <v>28</v>
      </c>
      <c r="C48" s="30">
        <v>190</v>
      </c>
      <c r="D48" s="30">
        <v>-10</v>
      </c>
      <c r="E48" s="30">
        <v>-10</v>
      </c>
      <c r="F48" s="30">
        <v>80</v>
      </c>
      <c r="G48" s="30">
        <v>130</v>
      </c>
      <c r="I48" s="119">
        <v>13</v>
      </c>
      <c r="J48" s="119" t="s">
        <v>78</v>
      </c>
      <c r="K48" s="119" t="s">
        <v>78</v>
      </c>
      <c r="L48" s="119">
        <v>15</v>
      </c>
      <c r="M48" s="119">
        <v>20</v>
      </c>
    </row>
    <row r="49" spans="1:13" ht="12.75" customHeight="1" x14ac:dyDescent="0.2">
      <c r="B49" s="152" t="s">
        <v>128</v>
      </c>
      <c r="C49" s="30">
        <v>140</v>
      </c>
      <c r="D49" s="30">
        <v>10</v>
      </c>
      <c r="E49" s="30">
        <v>0</v>
      </c>
      <c r="F49" s="30">
        <v>50</v>
      </c>
      <c r="G49" s="30">
        <v>90</v>
      </c>
      <c r="I49" s="119">
        <v>10</v>
      </c>
      <c r="J49" s="119">
        <v>6</v>
      </c>
      <c r="K49" s="119" t="s">
        <v>78</v>
      </c>
      <c r="L49" s="119">
        <v>10</v>
      </c>
      <c r="M49" s="119">
        <v>15</v>
      </c>
    </row>
    <row r="50" spans="1:13" ht="12.75" customHeight="1" x14ac:dyDescent="0.2">
      <c r="B50" s="152" t="s">
        <v>171</v>
      </c>
      <c r="C50" s="30">
        <v>400</v>
      </c>
      <c r="D50" s="30">
        <v>20</v>
      </c>
      <c r="E50" s="30">
        <v>10</v>
      </c>
      <c r="F50" s="30">
        <v>120</v>
      </c>
      <c r="G50" s="30">
        <v>240</v>
      </c>
      <c r="I50" s="119">
        <v>30</v>
      </c>
      <c r="J50" s="119">
        <v>23</v>
      </c>
      <c r="K50" s="119">
        <v>8</v>
      </c>
      <c r="L50" s="119">
        <v>27</v>
      </c>
      <c r="M50" s="119">
        <v>39</v>
      </c>
    </row>
    <row r="51" spans="1:13" ht="12.75" customHeight="1" x14ac:dyDescent="0.2">
      <c r="B51" s="152" t="s">
        <v>198</v>
      </c>
      <c r="C51" s="30">
        <v>210</v>
      </c>
      <c r="D51" s="30">
        <v>20</v>
      </c>
      <c r="E51" s="30">
        <v>50</v>
      </c>
      <c r="F51" s="30">
        <v>60</v>
      </c>
      <c r="G51" s="30">
        <v>80</v>
      </c>
      <c r="I51" s="119">
        <v>17</v>
      </c>
      <c r="J51" s="119">
        <v>16</v>
      </c>
      <c r="K51" s="119">
        <v>30</v>
      </c>
      <c r="L51" s="119">
        <v>15</v>
      </c>
      <c r="M51" s="119">
        <v>14</v>
      </c>
    </row>
    <row r="52" spans="1:13" ht="12.75" customHeight="1" x14ac:dyDescent="0.2">
      <c r="B52" s="152" t="s">
        <v>205</v>
      </c>
      <c r="C52" s="30">
        <v>230</v>
      </c>
      <c r="D52" s="30">
        <v>30</v>
      </c>
      <c r="E52" s="30">
        <v>10</v>
      </c>
      <c r="F52" s="30">
        <v>70</v>
      </c>
      <c r="G52" s="30">
        <v>120</v>
      </c>
      <c r="I52" s="119">
        <v>18</v>
      </c>
      <c r="J52" s="119">
        <v>26</v>
      </c>
      <c r="K52" s="119">
        <v>6</v>
      </c>
      <c r="L52" s="119">
        <v>17</v>
      </c>
      <c r="M52" s="119">
        <v>20</v>
      </c>
    </row>
    <row r="53" spans="1:13" ht="12.75" customHeight="1" x14ac:dyDescent="0.2">
      <c r="B53" s="152" t="s">
        <v>261</v>
      </c>
      <c r="C53" s="30">
        <v>410</v>
      </c>
      <c r="D53" s="30">
        <v>0</v>
      </c>
      <c r="E53" s="30">
        <v>60</v>
      </c>
      <c r="F53" s="30">
        <v>120</v>
      </c>
      <c r="G53" s="30">
        <v>220</v>
      </c>
      <c r="I53" s="119">
        <v>35</v>
      </c>
      <c r="J53" s="119">
        <v>4</v>
      </c>
      <c r="K53" s="119">
        <v>38</v>
      </c>
      <c r="L53" s="119">
        <v>32</v>
      </c>
      <c r="M53" s="119">
        <v>42</v>
      </c>
    </row>
    <row r="54" spans="1:13" ht="12.75" customHeight="1" x14ac:dyDescent="0.2">
      <c r="B54" s="152" t="s">
        <v>264</v>
      </c>
      <c r="C54" s="30">
        <v>160</v>
      </c>
      <c r="D54" s="30">
        <v>20</v>
      </c>
      <c r="E54" s="30">
        <v>20</v>
      </c>
      <c r="F54" s="30">
        <v>70</v>
      </c>
      <c r="G54" s="30">
        <v>50</v>
      </c>
      <c r="I54" s="119">
        <v>14</v>
      </c>
      <c r="J54" s="119">
        <v>25</v>
      </c>
      <c r="K54" s="119">
        <v>12</v>
      </c>
      <c r="L54" s="119">
        <v>18</v>
      </c>
      <c r="M54" s="119">
        <v>9</v>
      </c>
    </row>
    <row r="55" spans="1:13" ht="12.75" customHeight="1" x14ac:dyDescent="0.2">
      <c r="B55" s="152"/>
      <c r="C55" s="30"/>
      <c r="D55" s="30"/>
      <c r="E55" s="30"/>
      <c r="F55" s="30"/>
      <c r="G55" s="30"/>
      <c r="I55" s="119"/>
      <c r="J55" s="119"/>
      <c r="K55" s="119"/>
      <c r="L55" s="119"/>
      <c r="M55" s="119"/>
    </row>
    <row r="56" spans="1:13" ht="12.75" customHeight="1" x14ac:dyDescent="0.2">
      <c r="A56" s="252" t="s">
        <v>175</v>
      </c>
      <c r="B56" s="252"/>
      <c r="C56" s="252"/>
      <c r="D56" s="252"/>
      <c r="E56" s="252"/>
      <c r="F56" s="30"/>
      <c r="G56" s="30"/>
      <c r="I56" s="119"/>
      <c r="J56" s="119"/>
      <c r="K56" s="119"/>
      <c r="L56" s="119"/>
      <c r="M56" s="119"/>
    </row>
    <row r="57" spans="1:13" ht="6" customHeight="1" x14ac:dyDescent="0.2">
      <c r="A57" s="153"/>
      <c r="C57" s="30"/>
      <c r="D57" s="30"/>
      <c r="E57" s="30"/>
      <c r="F57" s="30"/>
      <c r="G57" s="30"/>
      <c r="I57" s="119"/>
      <c r="J57" s="119"/>
      <c r="K57" s="119"/>
      <c r="L57" s="119"/>
      <c r="M57" s="119"/>
    </row>
    <row r="58" spans="1:13" ht="12.75" customHeight="1" x14ac:dyDescent="0.2">
      <c r="A58" s="148"/>
      <c r="C58" s="243" t="s">
        <v>144</v>
      </c>
      <c r="D58" s="243"/>
      <c r="E58" s="243"/>
      <c r="F58" s="243"/>
      <c r="G58" s="243"/>
      <c r="H58" s="149"/>
      <c r="I58" s="240" t="s">
        <v>145</v>
      </c>
      <c r="J58" s="240"/>
      <c r="K58" s="240"/>
      <c r="L58" s="240"/>
      <c r="M58" s="240"/>
    </row>
    <row r="59" spans="1:13" ht="12.75" customHeight="1" x14ac:dyDescent="0.2">
      <c r="A59" s="148"/>
      <c r="C59" s="150" t="s">
        <v>4</v>
      </c>
      <c r="D59" s="150" t="s">
        <v>0</v>
      </c>
      <c r="E59" s="150" t="s">
        <v>1</v>
      </c>
      <c r="F59" s="150" t="s">
        <v>2</v>
      </c>
      <c r="G59" s="150" t="s">
        <v>3</v>
      </c>
      <c r="H59" s="150"/>
      <c r="I59" s="151" t="s">
        <v>4</v>
      </c>
      <c r="J59" s="151" t="s">
        <v>0</v>
      </c>
      <c r="K59" s="151" t="s">
        <v>1</v>
      </c>
      <c r="L59" s="151" t="s">
        <v>2</v>
      </c>
      <c r="M59" s="151" t="s">
        <v>3</v>
      </c>
    </row>
    <row r="60" spans="1:13" ht="12.75" customHeight="1" x14ac:dyDescent="0.2">
      <c r="B60" s="152" t="s">
        <v>23</v>
      </c>
      <c r="C60" s="30">
        <v>210</v>
      </c>
      <c r="D60" s="30">
        <v>30</v>
      </c>
      <c r="E60" s="30">
        <v>50</v>
      </c>
      <c r="F60" s="30">
        <v>50</v>
      </c>
      <c r="G60" s="30">
        <v>80</v>
      </c>
      <c r="I60" s="119">
        <v>19</v>
      </c>
      <c r="J60" s="119">
        <v>20</v>
      </c>
      <c r="K60" s="119">
        <v>28</v>
      </c>
      <c r="L60" s="119">
        <v>13</v>
      </c>
      <c r="M60" s="119">
        <v>19</v>
      </c>
    </row>
    <row r="61" spans="1:13" ht="12.75" customHeight="1" x14ac:dyDescent="0.2">
      <c r="B61" s="152" t="s">
        <v>30</v>
      </c>
      <c r="C61" s="30">
        <v>190</v>
      </c>
      <c r="D61" s="30">
        <v>30</v>
      </c>
      <c r="E61" s="30">
        <v>30</v>
      </c>
      <c r="F61" s="30">
        <v>70</v>
      </c>
      <c r="G61" s="30">
        <v>60</v>
      </c>
      <c r="I61" s="119">
        <v>17</v>
      </c>
      <c r="J61" s="119">
        <v>20</v>
      </c>
      <c r="K61" s="119">
        <v>14</v>
      </c>
      <c r="L61" s="119">
        <v>20</v>
      </c>
      <c r="M61" s="119">
        <v>14</v>
      </c>
    </row>
    <row r="62" spans="1:13" ht="12.75" customHeight="1" x14ac:dyDescent="0.2">
      <c r="B62" s="152" t="s">
        <v>79</v>
      </c>
      <c r="C62" s="30">
        <v>170</v>
      </c>
      <c r="D62" s="30">
        <v>10</v>
      </c>
      <c r="E62" s="30">
        <v>20</v>
      </c>
      <c r="F62" s="30">
        <v>90</v>
      </c>
      <c r="G62" s="30">
        <v>50</v>
      </c>
      <c r="I62" s="119">
        <v>15</v>
      </c>
      <c r="J62" s="119">
        <v>6</v>
      </c>
      <c r="K62" s="119">
        <v>10</v>
      </c>
      <c r="L62" s="119">
        <v>24</v>
      </c>
      <c r="M62" s="119">
        <v>12</v>
      </c>
    </row>
    <row r="63" spans="1:13" ht="12.75" customHeight="1" x14ac:dyDescent="0.2">
      <c r="B63" s="152" t="s">
        <v>27</v>
      </c>
      <c r="C63" s="30">
        <v>80</v>
      </c>
      <c r="D63" s="30">
        <v>10</v>
      </c>
      <c r="E63" s="30">
        <v>0</v>
      </c>
      <c r="F63" s="30">
        <v>40</v>
      </c>
      <c r="G63" s="30">
        <v>30</v>
      </c>
      <c r="I63" s="119">
        <v>6</v>
      </c>
      <c r="J63" s="119">
        <v>6</v>
      </c>
      <c r="K63" s="119">
        <v>0</v>
      </c>
      <c r="L63" s="119">
        <v>10</v>
      </c>
      <c r="M63" s="119">
        <v>6</v>
      </c>
    </row>
    <row r="64" spans="1:13" ht="12.75" customHeight="1" x14ac:dyDescent="0.2">
      <c r="B64" s="152" t="s">
        <v>28</v>
      </c>
      <c r="C64" s="30">
        <v>120</v>
      </c>
      <c r="D64" s="30">
        <v>0</v>
      </c>
      <c r="E64" s="30">
        <v>20</v>
      </c>
      <c r="F64" s="30">
        <v>40</v>
      </c>
      <c r="G64" s="30">
        <v>60</v>
      </c>
      <c r="I64" s="119">
        <v>9</v>
      </c>
      <c r="J64" s="119" t="s">
        <v>78</v>
      </c>
      <c r="K64" s="119">
        <v>10</v>
      </c>
      <c r="L64" s="119">
        <v>11</v>
      </c>
      <c r="M64" s="119">
        <v>12</v>
      </c>
    </row>
    <row r="65" spans="1:13" ht="12.75" customHeight="1" x14ac:dyDescent="0.2">
      <c r="B65" s="152" t="s">
        <v>128</v>
      </c>
      <c r="C65" s="30">
        <v>150</v>
      </c>
      <c r="D65" s="30">
        <v>10</v>
      </c>
      <c r="E65" s="30">
        <v>10</v>
      </c>
      <c r="F65" s="30">
        <v>30</v>
      </c>
      <c r="G65" s="30">
        <v>110</v>
      </c>
      <c r="I65" s="119">
        <v>12</v>
      </c>
      <c r="J65" s="119">
        <v>3</v>
      </c>
      <c r="K65" s="119">
        <v>5</v>
      </c>
      <c r="L65" s="119">
        <v>8</v>
      </c>
      <c r="M65" s="119">
        <v>23</v>
      </c>
    </row>
    <row r="66" spans="1:13" ht="12.75" customHeight="1" x14ac:dyDescent="0.2">
      <c r="B66" s="152" t="s">
        <v>171</v>
      </c>
      <c r="C66" s="30">
        <v>260</v>
      </c>
      <c r="D66" s="30">
        <v>-10</v>
      </c>
      <c r="E66" s="30">
        <v>50</v>
      </c>
      <c r="F66" s="30">
        <v>80</v>
      </c>
      <c r="G66" s="30">
        <v>140</v>
      </c>
      <c r="I66" s="119">
        <v>19</v>
      </c>
      <c r="J66" s="119" t="s">
        <v>78</v>
      </c>
      <c r="K66" s="119">
        <v>23</v>
      </c>
      <c r="L66" s="119">
        <v>18</v>
      </c>
      <c r="M66" s="119">
        <v>25</v>
      </c>
    </row>
    <row r="67" spans="1:13" ht="12.75" customHeight="1" x14ac:dyDescent="0.2">
      <c r="B67" s="152" t="s">
        <v>198</v>
      </c>
      <c r="C67" s="30">
        <v>220</v>
      </c>
      <c r="D67" s="30">
        <v>40</v>
      </c>
      <c r="E67" s="30">
        <v>40</v>
      </c>
      <c r="F67" s="30">
        <v>80</v>
      </c>
      <c r="G67" s="30">
        <v>60</v>
      </c>
      <c r="I67" s="119">
        <v>16</v>
      </c>
      <c r="J67" s="119">
        <v>26</v>
      </c>
      <c r="K67" s="119">
        <v>18</v>
      </c>
      <c r="L67" s="119">
        <v>18</v>
      </c>
      <c r="M67" s="119">
        <v>10</v>
      </c>
    </row>
    <row r="68" spans="1:13" ht="12.75" customHeight="1" x14ac:dyDescent="0.2">
      <c r="B68" s="152" t="s">
        <v>205</v>
      </c>
      <c r="C68" s="30">
        <v>270</v>
      </c>
      <c r="D68" s="30">
        <v>40</v>
      </c>
      <c r="E68" s="30">
        <v>40</v>
      </c>
      <c r="F68" s="30">
        <v>90</v>
      </c>
      <c r="G68" s="30">
        <v>110</v>
      </c>
      <c r="I68" s="119">
        <v>20</v>
      </c>
      <c r="J68" s="119">
        <v>19</v>
      </c>
      <c r="K68" s="119">
        <v>18</v>
      </c>
      <c r="L68" s="119">
        <v>23</v>
      </c>
      <c r="M68" s="119">
        <v>18</v>
      </c>
    </row>
    <row r="69" spans="1:13" ht="12.75" customHeight="1" x14ac:dyDescent="0.2">
      <c r="B69" s="152" t="s">
        <v>261</v>
      </c>
      <c r="C69" s="30">
        <v>270</v>
      </c>
      <c r="D69" s="30">
        <v>40</v>
      </c>
      <c r="E69" s="30">
        <v>40</v>
      </c>
      <c r="F69" s="30">
        <v>90</v>
      </c>
      <c r="G69" s="30">
        <v>110</v>
      </c>
      <c r="I69" s="119">
        <v>19</v>
      </c>
      <c r="J69" s="119">
        <v>24</v>
      </c>
      <c r="K69" s="119">
        <v>16</v>
      </c>
      <c r="L69" s="119">
        <v>20</v>
      </c>
      <c r="M69" s="119">
        <v>19</v>
      </c>
    </row>
    <row r="70" spans="1:13" ht="12.75" customHeight="1" x14ac:dyDescent="0.2">
      <c r="B70" s="152" t="s">
        <v>264</v>
      </c>
      <c r="C70" s="30">
        <v>140</v>
      </c>
      <c r="D70" s="30">
        <v>20</v>
      </c>
      <c r="E70" s="30">
        <v>20</v>
      </c>
      <c r="F70" s="30">
        <v>30</v>
      </c>
      <c r="G70" s="30">
        <v>80</v>
      </c>
      <c r="I70" s="119">
        <v>10</v>
      </c>
      <c r="J70" s="119">
        <v>13</v>
      </c>
      <c r="K70" s="119">
        <v>9</v>
      </c>
      <c r="L70" s="119">
        <v>6</v>
      </c>
      <c r="M70" s="119">
        <v>13</v>
      </c>
    </row>
    <row r="71" spans="1:13" ht="12.75" customHeight="1" x14ac:dyDescent="0.2">
      <c r="C71" s="30"/>
      <c r="D71" s="30"/>
      <c r="E71" s="30"/>
      <c r="F71" s="30"/>
      <c r="G71" s="30"/>
      <c r="I71" s="119"/>
      <c r="J71" s="119"/>
      <c r="K71" s="119"/>
      <c r="L71" s="119"/>
      <c r="M71" s="119"/>
    </row>
    <row r="72" spans="1:13" ht="12.75" customHeight="1" x14ac:dyDescent="0.2">
      <c r="A72" s="239" t="s">
        <v>176</v>
      </c>
      <c r="B72" s="239"/>
      <c r="C72" s="239"/>
      <c r="D72" s="239"/>
      <c r="E72" s="30"/>
      <c r="F72" s="30"/>
      <c r="G72" s="30"/>
      <c r="I72" s="119"/>
      <c r="J72" s="119"/>
      <c r="K72" s="119"/>
      <c r="L72" s="119"/>
      <c r="M72" s="119"/>
    </row>
    <row r="73" spans="1:13" ht="6" customHeight="1" x14ac:dyDescent="0.2">
      <c r="A73" s="141"/>
      <c r="C73" s="30"/>
      <c r="D73" s="30"/>
      <c r="E73" s="30"/>
      <c r="F73" s="30"/>
      <c r="G73" s="30"/>
      <c r="I73" s="119"/>
      <c r="J73" s="119"/>
      <c r="K73" s="119"/>
      <c r="L73" s="119"/>
      <c r="M73" s="119"/>
    </row>
    <row r="74" spans="1:13" ht="12.75" customHeight="1" x14ac:dyDescent="0.2">
      <c r="A74" s="148"/>
      <c r="C74" s="243" t="s">
        <v>144</v>
      </c>
      <c r="D74" s="243"/>
      <c r="E74" s="243"/>
      <c r="F74" s="243"/>
      <c r="G74" s="243"/>
      <c r="H74" s="149"/>
      <c r="I74" s="240" t="s">
        <v>145</v>
      </c>
      <c r="J74" s="240"/>
      <c r="K74" s="240"/>
      <c r="L74" s="240"/>
      <c r="M74" s="240"/>
    </row>
    <row r="75" spans="1:13" ht="12.75" customHeight="1" x14ac:dyDescent="0.2">
      <c r="A75" s="148"/>
      <c r="C75" s="150" t="s">
        <v>4</v>
      </c>
      <c r="D75" s="150" t="s">
        <v>0</v>
      </c>
      <c r="E75" s="150" t="s">
        <v>1</v>
      </c>
      <c r="F75" s="150" t="s">
        <v>2</v>
      </c>
      <c r="G75" s="150" t="s">
        <v>3</v>
      </c>
      <c r="H75" s="150"/>
      <c r="I75" s="151" t="s">
        <v>4</v>
      </c>
      <c r="J75" s="151" t="s">
        <v>0</v>
      </c>
      <c r="K75" s="151" t="s">
        <v>1</v>
      </c>
      <c r="L75" s="151" t="s">
        <v>2</v>
      </c>
      <c r="M75" s="151" t="s">
        <v>3</v>
      </c>
    </row>
    <row r="76" spans="1:13" ht="12.75" customHeight="1" x14ac:dyDescent="0.2">
      <c r="B76" s="152" t="s">
        <v>23</v>
      </c>
      <c r="C76" s="30">
        <v>290</v>
      </c>
      <c r="D76" s="30">
        <v>10</v>
      </c>
      <c r="E76" s="30">
        <v>60</v>
      </c>
      <c r="F76" s="30">
        <v>170</v>
      </c>
      <c r="G76" s="30">
        <v>50</v>
      </c>
      <c r="I76" s="119">
        <v>6</v>
      </c>
      <c r="J76" s="119">
        <v>1</v>
      </c>
      <c r="K76" s="119">
        <v>5</v>
      </c>
      <c r="L76" s="119">
        <v>11</v>
      </c>
      <c r="M76" s="119">
        <v>6</v>
      </c>
    </row>
    <row r="77" spans="1:13" ht="12.75" customHeight="1" x14ac:dyDescent="0.2">
      <c r="B77" s="152" t="s">
        <v>30</v>
      </c>
      <c r="C77" s="30">
        <v>120</v>
      </c>
      <c r="D77" s="30">
        <v>40</v>
      </c>
      <c r="E77" s="30">
        <v>-20</v>
      </c>
      <c r="F77" s="30">
        <v>50</v>
      </c>
      <c r="G77" s="30">
        <v>50</v>
      </c>
      <c r="I77" s="119">
        <v>2</v>
      </c>
      <c r="J77" s="119">
        <v>4</v>
      </c>
      <c r="K77" s="119" t="s">
        <v>78</v>
      </c>
      <c r="L77" s="119">
        <v>3</v>
      </c>
      <c r="M77" s="119">
        <v>6</v>
      </c>
    </row>
    <row r="78" spans="1:13" ht="12.75" customHeight="1" x14ac:dyDescent="0.2">
      <c r="B78" s="152" t="s">
        <v>79</v>
      </c>
      <c r="C78" s="30">
        <v>80</v>
      </c>
      <c r="D78" s="30">
        <v>-20</v>
      </c>
      <c r="E78" s="30">
        <v>60</v>
      </c>
      <c r="F78" s="30">
        <v>10</v>
      </c>
      <c r="G78" s="30">
        <v>20</v>
      </c>
      <c r="I78" s="119">
        <v>2</v>
      </c>
      <c r="J78" s="119" t="s">
        <v>78</v>
      </c>
      <c r="K78" s="119">
        <v>4</v>
      </c>
      <c r="L78" s="119">
        <v>1</v>
      </c>
      <c r="M78" s="119">
        <v>3</v>
      </c>
    </row>
    <row r="79" spans="1:13" ht="12.75" customHeight="1" x14ac:dyDescent="0.2">
      <c r="B79" s="152" t="s">
        <v>27</v>
      </c>
      <c r="C79" s="30">
        <v>20</v>
      </c>
      <c r="D79" s="30">
        <v>40</v>
      </c>
      <c r="E79" s="30">
        <v>-40</v>
      </c>
      <c r="F79" s="30">
        <v>-10</v>
      </c>
      <c r="G79" s="30">
        <v>30</v>
      </c>
      <c r="I79" s="119">
        <v>0</v>
      </c>
      <c r="J79" s="119">
        <v>3</v>
      </c>
      <c r="K79" s="119" t="s">
        <v>78</v>
      </c>
      <c r="L79" s="119" t="s">
        <v>78</v>
      </c>
      <c r="M79" s="119">
        <v>3</v>
      </c>
    </row>
    <row r="80" spans="1:13" ht="12.75" customHeight="1" x14ac:dyDescent="0.2">
      <c r="B80" s="152" t="s">
        <v>28</v>
      </c>
      <c r="C80" s="30">
        <v>-120</v>
      </c>
      <c r="D80" s="30">
        <v>-20</v>
      </c>
      <c r="E80" s="30">
        <v>-40</v>
      </c>
      <c r="F80" s="30">
        <v>-30</v>
      </c>
      <c r="G80" s="30">
        <v>-30</v>
      </c>
      <c r="I80" s="119" t="s">
        <v>78</v>
      </c>
      <c r="J80" s="119" t="s">
        <v>78</v>
      </c>
      <c r="K80" s="119" t="s">
        <v>78</v>
      </c>
      <c r="L80" s="119" t="s">
        <v>78</v>
      </c>
      <c r="M80" s="119" t="s">
        <v>78</v>
      </c>
    </row>
    <row r="81" spans="1:13" ht="12.75" customHeight="1" x14ac:dyDescent="0.2">
      <c r="B81" s="152" t="s">
        <v>128</v>
      </c>
      <c r="C81" s="30">
        <v>50</v>
      </c>
      <c r="D81" s="30">
        <v>10</v>
      </c>
      <c r="E81" s="30">
        <v>20</v>
      </c>
      <c r="F81" s="30">
        <v>20</v>
      </c>
      <c r="G81" s="30">
        <v>0</v>
      </c>
      <c r="I81" s="119">
        <v>1</v>
      </c>
      <c r="J81" s="119">
        <v>1</v>
      </c>
      <c r="K81" s="119">
        <v>1</v>
      </c>
      <c r="L81" s="119">
        <v>1</v>
      </c>
      <c r="M81" s="119">
        <v>0</v>
      </c>
    </row>
    <row r="82" spans="1:13" ht="12.75" customHeight="1" x14ac:dyDescent="0.2">
      <c r="B82" s="152" t="s">
        <v>171</v>
      </c>
      <c r="C82" s="30">
        <v>260</v>
      </c>
      <c r="D82" s="30">
        <v>-20</v>
      </c>
      <c r="E82" s="30">
        <v>110</v>
      </c>
      <c r="F82" s="30">
        <v>90</v>
      </c>
      <c r="G82" s="30">
        <v>70</v>
      </c>
      <c r="I82" s="119">
        <v>5</v>
      </c>
      <c r="J82" s="119" t="s">
        <v>78</v>
      </c>
      <c r="K82" s="119">
        <v>7</v>
      </c>
      <c r="L82" s="119">
        <v>5</v>
      </c>
      <c r="M82" s="119">
        <v>7</v>
      </c>
    </row>
    <row r="83" spans="1:13" ht="12.75" customHeight="1" x14ac:dyDescent="0.2">
      <c r="B83" s="152" t="s">
        <v>198</v>
      </c>
      <c r="C83" s="30">
        <v>290</v>
      </c>
      <c r="D83" s="30">
        <v>40</v>
      </c>
      <c r="E83" s="30">
        <v>110</v>
      </c>
      <c r="F83" s="30">
        <v>80</v>
      </c>
      <c r="G83" s="30">
        <v>60</v>
      </c>
      <c r="I83" s="119">
        <v>6</v>
      </c>
      <c r="J83" s="119">
        <v>4</v>
      </c>
      <c r="K83" s="119">
        <v>8</v>
      </c>
      <c r="L83" s="119">
        <v>5</v>
      </c>
      <c r="M83" s="119">
        <v>6</v>
      </c>
    </row>
    <row r="84" spans="1:13" ht="12.75" customHeight="1" x14ac:dyDescent="0.2">
      <c r="B84" s="152" t="s">
        <v>205</v>
      </c>
      <c r="C84" s="30">
        <v>110</v>
      </c>
      <c r="D84" s="30">
        <v>20</v>
      </c>
      <c r="E84" s="30">
        <v>20</v>
      </c>
      <c r="F84" s="30">
        <v>0</v>
      </c>
      <c r="G84" s="30">
        <v>70</v>
      </c>
      <c r="I84" s="119">
        <v>2</v>
      </c>
      <c r="J84" s="119">
        <v>2</v>
      </c>
      <c r="K84" s="119">
        <v>1</v>
      </c>
      <c r="L84" s="119">
        <v>0</v>
      </c>
      <c r="M84" s="119">
        <v>7</v>
      </c>
    </row>
    <row r="85" spans="1:13" ht="12.75" customHeight="1" x14ac:dyDescent="0.2">
      <c r="B85" s="152" t="s">
        <v>261</v>
      </c>
      <c r="C85" s="30">
        <v>230</v>
      </c>
      <c r="D85" s="30">
        <v>50</v>
      </c>
      <c r="E85" s="30">
        <v>70</v>
      </c>
      <c r="F85" s="30">
        <v>30</v>
      </c>
      <c r="G85" s="30">
        <v>90</v>
      </c>
      <c r="I85" s="119">
        <v>4</v>
      </c>
      <c r="J85" s="119">
        <v>4</v>
      </c>
      <c r="K85" s="119">
        <v>5</v>
      </c>
      <c r="L85" s="119">
        <v>2</v>
      </c>
      <c r="M85" s="119">
        <v>9</v>
      </c>
    </row>
    <row r="86" spans="1:13" ht="12.75" customHeight="1" x14ac:dyDescent="0.2">
      <c r="B86" s="152" t="s">
        <v>264</v>
      </c>
      <c r="C86" s="30">
        <v>-60</v>
      </c>
      <c r="D86" s="30">
        <v>-70</v>
      </c>
      <c r="E86" s="30">
        <v>30</v>
      </c>
      <c r="F86" s="30">
        <v>-20</v>
      </c>
      <c r="G86" s="30">
        <v>0</v>
      </c>
      <c r="I86" s="119" t="s">
        <v>78</v>
      </c>
      <c r="J86" s="119" t="s">
        <v>78</v>
      </c>
      <c r="K86" s="119">
        <v>2</v>
      </c>
      <c r="L86" s="119" t="s">
        <v>78</v>
      </c>
      <c r="M86" s="119">
        <v>0</v>
      </c>
    </row>
    <row r="87" spans="1:13" ht="12.75" customHeight="1" x14ac:dyDescent="0.2">
      <c r="C87" s="30"/>
      <c r="D87" s="30"/>
      <c r="E87" s="30"/>
      <c r="F87" s="30"/>
      <c r="G87" s="30"/>
      <c r="I87" s="119"/>
      <c r="J87" s="119"/>
      <c r="K87" s="119"/>
      <c r="L87" s="119"/>
      <c r="M87" s="119"/>
    </row>
    <row r="88" spans="1:13" ht="12.75" customHeight="1" x14ac:dyDescent="0.2">
      <c r="A88" s="239" t="s">
        <v>299</v>
      </c>
      <c r="B88" s="239"/>
      <c r="C88" s="239"/>
      <c r="D88" s="30"/>
      <c r="E88" s="30"/>
      <c r="F88" s="30"/>
      <c r="G88" s="30"/>
      <c r="I88" s="119"/>
      <c r="J88" s="119"/>
      <c r="K88" s="119"/>
      <c r="L88" s="119"/>
      <c r="M88" s="119"/>
    </row>
    <row r="89" spans="1:13" ht="6" customHeight="1" x14ac:dyDescent="0.2">
      <c r="A89" s="141"/>
      <c r="C89" s="30"/>
      <c r="D89" s="30"/>
      <c r="E89" s="30"/>
      <c r="F89" s="30"/>
      <c r="G89" s="30"/>
      <c r="I89" s="119"/>
      <c r="J89" s="119"/>
      <c r="K89" s="119"/>
      <c r="L89" s="119"/>
      <c r="M89" s="119"/>
    </row>
    <row r="90" spans="1:13" ht="12.75" customHeight="1" x14ac:dyDescent="0.2">
      <c r="A90" s="148"/>
      <c r="C90" s="243" t="s">
        <v>144</v>
      </c>
      <c r="D90" s="243"/>
      <c r="E90" s="243"/>
      <c r="F90" s="243"/>
      <c r="G90" s="243"/>
      <c r="H90" s="149"/>
      <c r="I90" s="240" t="s">
        <v>145</v>
      </c>
      <c r="J90" s="240"/>
      <c r="K90" s="240"/>
      <c r="L90" s="240"/>
      <c r="M90" s="240"/>
    </row>
    <row r="91" spans="1:13" ht="12.75" customHeight="1" x14ac:dyDescent="0.2">
      <c r="A91" s="148"/>
      <c r="C91" s="150" t="s">
        <v>4</v>
      </c>
      <c r="D91" s="150" t="s">
        <v>0</v>
      </c>
      <c r="E91" s="150" t="s">
        <v>1</v>
      </c>
      <c r="F91" s="150" t="s">
        <v>2</v>
      </c>
      <c r="G91" s="150" t="s">
        <v>3</v>
      </c>
      <c r="H91" s="150"/>
      <c r="I91" s="151" t="s">
        <v>4</v>
      </c>
      <c r="J91" s="151" t="s">
        <v>0</v>
      </c>
      <c r="K91" s="151" t="s">
        <v>1</v>
      </c>
      <c r="L91" s="151" t="s">
        <v>2</v>
      </c>
      <c r="M91" s="151" t="s">
        <v>3</v>
      </c>
    </row>
    <row r="92" spans="1:13" ht="12.75" customHeight="1" x14ac:dyDescent="0.2">
      <c r="B92" s="152" t="s">
        <v>23</v>
      </c>
      <c r="C92" s="30">
        <v>20</v>
      </c>
      <c r="D92" s="30">
        <v>10</v>
      </c>
      <c r="E92" s="30">
        <v>0</v>
      </c>
      <c r="F92" s="30">
        <v>0</v>
      </c>
      <c r="G92" s="30">
        <v>0</v>
      </c>
      <c r="I92" s="119">
        <v>3100</v>
      </c>
      <c r="J92" s="119">
        <v>2300</v>
      </c>
      <c r="K92" s="119" t="s">
        <v>78</v>
      </c>
      <c r="L92" s="119" t="s">
        <v>78</v>
      </c>
      <c r="M92" s="119" t="s">
        <v>78</v>
      </c>
    </row>
    <row r="93" spans="1:13" ht="12.75" customHeight="1" x14ac:dyDescent="0.2">
      <c r="B93" s="152" t="s">
        <v>30</v>
      </c>
      <c r="C93" s="30">
        <v>0</v>
      </c>
      <c r="D93" s="30">
        <v>0</v>
      </c>
      <c r="E93" s="30">
        <v>0</v>
      </c>
      <c r="F93" s="30">
        <v>0</v>
      </c>
      <c r="G93" s="30">
        <v>0</v>
      </c>
      <c r="I93" s="119">
        <v>8</v>
      </c>
      <c r="J93" s="119">
        <v>10</v>
      </c>
      <c r="K93" s="119">
        <v>100</v>
      </c>
      <c r="L93" s="119" t="s">
        <v>78</v>
      </c>
      <c r="M93" s="119" t="s">
        <v>78</v>
      </c>
    </row>
    <row r="94" spans="1:13" ht="12.75" customHeight="1" x14ac:dyDescent="0.2">
      <c r="B94" s="152" t="s">
        <v>79</v>
      </c>
      <c r="C94" s="30">
        <v>60</v>
      </c>
      <c r="D94" s="30">
        <v>40</v>
      </c>
      <c r="E94" s="30">
        <v>10</v>
      </c>
      <c r="F94" s="30">
        <v>10</v>
      </c>
      <c r="G94" s="30">
        <v>0</v>
      </c>
      <c r="I94" s="119" t="s">
        <v>78</v>
      </c>
      <c r="J94" s="119" t="s">
        <v>78</v>
      </c>
      <c r="K94" s="119" t="s">
        <v>78</v>
      </c>
      <c r="L94" s="119" t="s">
        <v>78</v>
      </c>
      <c r="M94" s="119" t="s">
        <v>78</v>
      </c>
    </row>
    <row r="95" spans="1:13" ht="12.75" customHeight="1" x14ac:dyDescent="0.2">
      <c r="B95" s="152" t="s">
        <v>27</v>
      </c>
      <c r="C95" s="30">
        <v>-10</v>
      </c>
      <c r="D95" s="30">
        <v>0</v>
      </c>
      <c r="E95" s="30">
        <v>0</v>
      </c>
      <c r="F95" s="30">
        <v>0</v>
      </c>
      <c r="G95" s="30">
        <v>0</v>
      </c>
      <c r="I95" s="119" t="s">
        <v>78</v>
      </c>
      <c r="J95" s="119" t="s">
        <v>78</v>
      </c>
      <c r="K95" s="119" t="s">
        <v>78</v>
      </c>
      <c r="L95" s="119">
        <v>0</v>
      </c>
      <c r="M95" s="119" t="s">
        <v>78</v>
      </c>
    </row>
    <row r="96" spans="1:13" ht="12.75" customHeight="1" x14ac:dyDescent="0.2">
      <c r="B96" s="152" t="s">
        <v>28</v>
      </c>
      <c r="C96" s="30">
        <v>50</v>
      </c>
      <c r="D96" s="30">
        <v>10</v>
      </c>
      <c r="E96" s="30">
        <v>0</v>
      </c>
      <c r="F96" s="30">
        <v>10</v>
      </c>
      <c r="G96" s="30">
        <v>20</v>
      </c>
      <c r="I96" s="119">
        <v>1250</v>
      </c>
      <c r="J96" s="119">
        <v>2700</v>
      </c>
      <c r="K96" s="119" t="s">
        <v>78</v>
      </c>
      <c r="L96" s="119">
        <v>1100</v>
      </c>
      <c r="M96" s="119">
        <v>900</v>
      </c>
    </row>
    <row r="97" spans="1:13" ht="12.75" customHeight="1" x14ac:dyDescent="0.2">
      <c r="B97" s="152" t="s">
        <v>128</v>
      </c>
      <c r="C97" s="30">
        <v>10</v>
      </c>
      <c r="D97" s="30">
        <v>10</v>
      </c>
      <c r="E97" s="30">
        <v>0</v>
      </c>
      <c r="F97" s="30">
        <v>0</v>
      </c>
      <c r="G97" s="30" t="s">
        <v>78</v>
      </c>
      <c r="I97" s="119">
        <v>329</v>
      </c>
      <c r="J97" s="119">
        <v>233</v>
      </c>
      <c r="K97" s="119" t="s">
        <v>78</v>
      </c>
      <c r="L97" s="119">
        <v>500</v>
      </c>
      <c r="M97" s="119" t="s">
        <v>78</v>
      </c>
    </row>
    <row r="98" spans="1:13" ht="12.75" customHeight="1" x14ac:dyDescent="0.2">
      <c r="B98" s="152" t="s">
        <v>171</v>
      </c>
      <c r="C98" s="30">
        <v>60</v>
      </c>
      <c r="D98" s="30">
        <v>10</v>
      </c>
      <c r="E98" s="30">
        <v>10</v>
      </c>
      <c r="F98" s="30">
        <v>20</v>
      </c>
      <c r="G98" s="30">
        <v>30</v>
      </c>
      <c r="I98" s="119">
        <v>595</v>
      </c>
      <c r="J98" s="119">
        <v>186</v>
      </c>
      <c r="K98" s="119">
        <v>340</v>
      </c>
      <c r="L98" s="119">
        <v>1800</v>
      </c>
      <c r="M98" s="119">
        <v>843</v>
      </c>
    </row>
    <row r="99" spans="1:13" ht="12.75" customHeight="1" x14ac:dyDescent="0.2">
      <c r="B99" s="152" t="s">
        <v>198</v>
      </c>
      <c r="C99" s="30">
        <v>50</v>
      </c>
      <c r="D99" s="30">
        <v>30</v>
      </c>
      <c r="E99" s="30">
        <v>10</v>
      </c>
      <c r="F99" s="30">
        <v>10</v>
      </c>
      <c r="G99" s="30">
        <v>0</v>
      </c>
      <c r="I99" s="119">
        <v>1189</v>
      </c>
      <c r="J99" s="119">
        <v>6300</v>
      </c>
      <c r="K99" s="119">
        <v>900</v>
      </c>
      <c r="L99" s="119">
        <v>1300</v>
      </c>
      <c r="M99" s="119">
        <v>0</v>
      </c>
    </row>
    <row r="100" spans="1:13" ht="12.75" customHeight="1" x14ac:dyDescent="0.2">
      <c r="B100" s="152" t="s">
        <v>205</v>
      </c>
      <c r="C100" s="30">
        <v>70</v>
      </c>
      <c r="D100" s="30">
        <v>10</v>
      </c>
      <c r="E100" s="30">
        <v>10</v>
      </c>
      <c r="F100" s="30">
        <v>20</v>
      </c>
      <c r="G100" s="30">
        <v>40</v>
      </c>
      <c r="I100" s="119">
        <v>774</v>
      </c>
      <c r="J100" s="119">
        <v>367</v>
      </c>
      <c r="K100" s="119" t="s">
        <v>78</v>
      </c>
      <c r="L100" s="119">
        <v>529</v>
      </c>
      <c r="M100" s="119">
        <v>811</v>
      </c>
    </row>
    <row r="101" spans="1:13" ht="12.75" customHeight="1" x14ac:dyDescent="0.2">
      <c r="B101" s="152" t="s">
        <v>261</v>
      </c>
      <c r="C101" s="30">
        <v>370</v>
      </c>
      <c r="D101" s="30">
        <v>40</v>
      </c>
      <c r="E101" s="30">
        <v>50</v>
      </c>
      <c r="F101" s="30">
        <v>110</v>
      </c>
      <c r="G101" s="30">
        <v>170</v>
      </c>
      <c r="I101" s="119">
        <v>3557</v>
      </c>
      <c r="J101" s="119">
        <v>1200</v>
      </c>
      <c r="K101" s="119">
        <v>5100</v>
      </c>
      <c r="L101" s="119">
        <v>3800</v>
      </c>
      <c r="M101" s="119">
        <v>4929</v>
      </c>
    </row>
    <row r="102" spans="1:13" ht="12.75" customHeight="1" x14ac:dyDescent="0.2">
      <c r="B102" s="152" t="s">
        <v>264</v>
      </c>
      <c r="C102" s="30">
        <v>100</v>
      </c>
      <c r="D102" s="30">
        <v>40</v>
      </c>
      <c r="E102" s="30">
        <v>20</v>
      </c>
      <c r="F102" s="30">
        <v>20</v>
      </c>
      <c r="G102" s="30">
        <v>20</v>
      </c>
      <c r="I102" s="119">
        <v>1827</v>
      </c>
      <c r="J102" s="119" t="s">
        <v>78</v>
      </c>
      <c r="K102" s="119">
        <v>4100</v>
      </c>
      <c r="L102" s="119">
        <v>900</v>
      </c>
      <c r="M102" s="119">
        <v>620</v>
      </c>
    </row>
    <row r="103" spans="1:13" ht="12.75" customHeight="1" x14ac:dyDescent="0.2">
      <c r="C103" s="30"/>
      <c r="D103" s="30"/>
      <c r="E103" s="30"/>
      <c r="F103" s="30"/>
      <c r="G103" s="30"/>
      <c r="I103" s="119"/>
      <c r="J103" s="119"/>
      <c r="K103" s="119"/>
      <c r="L103" s="119"/>
      <c r="M103" s="119"/>
    </row>
    <row r="104" spans="1:13" ht="12.75" customHeight="1" x14ac:dyDescent="0.2">
      <c r="A104" s="239" t="s">
        <v>300</v>
      </c>
      <c r="B104" s="239"/>
      <c r="C104" s="239"/>
      <c r="D104" s="30"/>
      <c r="E104" s="30"/>
      <c r="F104" s="30"/>
      <c r="G104" s="30"/>
      <c r="I104" s="119"/>
      <c r="J104" s="119"/>
      <c r="K104" s="119"/>
      <c r="L104" s="119"/>
      <c r="M104" s="119"/>
    </row>
    <row r="105" spans="1:13" ht="6.75" customHeight="1" x14ac:dyDescent="0.2">
      <c r="A105" s="141"/>
      <c r="C105" s="30"/>
      <c r="D105" s="30"/>
      <c r="E105" s="30"/>
      <c r="F105" s="30"/>
      <c r="G105" s="30"/>
      <c r="I105" s="119"/>
      <c r="J105" s="119"/>
      <c r="K105" s="119"/>
      <c r="L105" s="119"/>
      <c r="M105" s="119"/>
    </row>
    <row r="106" spans="1:13" ht="12.75" customHeight="1" x14ac:dyDescent="0.2">
      <c r="A106" s="148"/>
      <c r="C106" s="243" t="s">
        <v>144</v>
      </c>
      <c r="D106" s="243"/>
      <c r="E106" s="243"/>
      <c r="F106" s="243"/>
      <c r="G106" s="243"/>
      <c r="H106" s="149"/>
      <c r="I106" s="240" t="s">
        <v>145</v>
      </c>
      <c r="J106" s="240"/>
      <c r="K106" s="240"/>
      <c r="L106" s="240"/>
      <c r="M106" s="240"/>
    </row>
    <row r="107" spans="1:13" ht="12.75" customHeight="1" x14ac:dyDescent="0.2">
      <c r="A107" s="148"/>
      <c r="C107" s="150" t="s">
        <v>4</v>
      </c>
      <c r="D107" s="150" t="s">
        <v>0</v>
      </c>
      <c r="E107" s="150" t="s">
        <v>1</v>
      </c>
      <c r="F107" s="150" t="s">
        <v>2</v>
      </c>
      <c r="G107" s="150" t="s">
        <v>3</v>
      </c>
      <c r="H107" s="150"/>
      <c r="I107" s="151" t="s">
        <v>4</v>
      </c>
      <c r="J107" s="151" t="s">
        <v>0</v>
      </c>
      <c r="K107" s="151" t="s">
        <v>1</v>
      </c>
      <c r="L107" s="151" t="s">
        <v>2</v>
      </c>
      <c r="M107" s="151" t="s">
        <v>3</v>
      </c>
    </row>
    <row r="108" spans="1:13" ht="12.75" customHeight="1" x14ac:dyDescent="0.2">
      <c r="B108" s="152" t="s">
        <v>23</v>
      </c>
      <c r="C108" s="30">
        <v>480</v>
      </c>
      <c r="D108" s="30">
        <v>40</v>
      </c>
      <c r="E108" s="30">
        <v>20</v>
      </c>
      <c r="F108" s="30">
        <v>140</v>
      </c>
      <c r="G108" s="30">
        <v>270</v>
      </c>
      <c r="I108" s="119">
        <v>74</v>
      </c>
      <c r="J108" s="119">
        <v>74</v>
      </c>
      <c r="K108" s="119">
        <v>34</v>
      </c>
      <c r="L108" s="119">
        <v>76</v>
      </c>
      <c r="M108" s="119">
        <v>80</v>
      </c>
    </row>
    <row r="109" spans="1:13" ht="12.75" customHeight="1" x14ac:dyDescent="0.2">
      <c r="B109" s="152" t="s">
        <v>30</v>
      </c>
      <c r="C109" s="30">
        <v>280</v>
      </c>
      <c r="D109" s="30">
        <v>20</v>
      </c>
      <c r="E109" s="30">
        <v>20</v>
      </c>
      <c r="F109" s="30">
        <v>70</v>
      </c>
      <c r="G109" s="30">
        <v>180</v>
      </c>
      <c r="I109" s="119">
        <v>42</v>
      </c>
      <c r="J109" s="119">
        <v>34</v>
      </c>
      <c r="K109" s="119">
        <v>33</v>
      </c>
      <c r="L109" s="119">
        <v>31</v>
      </c>
      <c r="M109" s="119">
        <v>51</v>
      </c>
    </row>
    <row r="110" spans="1:13" ht="12.75" customHeight="1" x14ac:dyDescent="0.2">
      <c r="B110" s="152" t="s">
        <v>79</v>
      </c>
      <c r="C110" s="30">
        <v>150</v>
      </c>
      <c r="D110" s="30">
        <v>20</v>
      </c>
      <c r="E110" s="30">
        <v>20</v>
      </c>
      <c r="F110" s="30">
        <v>10</v>
      </c>
      <c r="G110" s="30">
        <v>110</v>
      </c>
      <c r="I110" s="119">
        <v>23</v>
      </c>
      <c r="J110" s="119">
        <v>36</v>
      </c>
      <c r="K110" s="119">
        <v>31</v>
      </c>
      <c r="L110" s="119">
        <v>5</v>
      </c>
      <c r="M110" s="119">
        <v>29</v>
      </c>
    </row>
    <row r="111" spans="1:13" ht="12.75" customHeight="1" x14ac:dyDescent="0.2">
      <c r="B111" s="152" t="s">
        <v>27</v>
      </c>
      <c r="C111" s="30">
        <v>180</v>
      </c>
      <c r="D111" s="30">
        <v>10</v>
      </c>
      <c r="E111" s="30">
        <v>20</v>
      </c>
      <c r="F111" s="30">
        <v>50</v>
      </c>
      <c r="G111" s="30">
        <v>100</v>
      </c>
      <c r="I111" s="119">
        <v>29</v>
      </c>
      <c r="J111" s="119">
        <v>19</v>
      </c>
      <c r="K111" s="119">
        <v>39</v>
      </c>
      <c r="L111" s="119">
        <v>30</v>
      </c>
      <c r="M111" s="119">
        <v>28</v>
      </c>
    </row>
    <row r="112" spans="1:13" ht="12.75" customHeight="1" x14ac:dyDescent="0.2">
      <c r="B112" s="152" t="s">
        <v>28</v>
      </c>
      <c r="C112" s="30">
        <v>280</v>
      </c>
      <c r="D112" s="30">
        <v>20</v>
      </c>
      <c r="E112" s="30">
        <v>30</v>
      </c>
      <c r="F112" s="30">
        <v>70</v>
      </c>
      <c r="G112" s="30">
        <v>160</v>
      </c>
      <c r="I112" s="119">
        <v>46</v>
      </c>
      <c r="J112" s="119">
        <v>45</v>
      </c>
      <c r="K112" s="119">
        <v>42</v>
      </c>
      <c r="L112" s="119">
        <v>47</v>
      </c>
      <c r="M112" s="119">
        <v>46</v>
      </c>
    </row>
    <row r="113" spans="1:13" ht="12.75" customHeight="1" x14ac:dyDescent="0.2">
      <c r="B113" s="152" t="s">
        <v>128</v>
      </c>
      <c r="C113" s="30">
        <v>120</v>
      </c>
      <c r="D113" s="30">
        <v>10</v>
      </c>
      <c r="E113" s="30">
        <v>20</v>
      </c>
      <c r="F113" s="30">
        <v>30</v>
      </c>
      <c r="G113" s="30">
        <v>60</v>
      </c>
      <c r="I113" s="119">
        <v>22</v>
      </c>
      <c r="J113" s="119">
        <v>38</v>
      </c>
      <c r="K113" s="119">
        <v>35</v>
      </c>
      <c r="L113" s="119">
        <v>18</v>
      </c>
      <c r="M113" s="119">
        <v>20</v>
      </c>
    </row>
    <row r="114" spans="1:13" ht="12.75" customHeight="1" x14ac:dyDescent="0.2">
      <c r="B114" s="152" t="s">
        <v>171</v>
      </c>
      <c r="C114" s="30">
        <v>410</v>
      </c>
      <c r="D114" s="30">
        <v>20</v>
      </c>
      <c r="E114" s="30">
        <v>40</v>
      </c>
      <c r="F114" s="30">
        <v>100</v>
      </c>
      <c r="G114" s="30">
        <v>250</v>
      </c>
      <c r="I114" s="119">
        <v>79</v>
      </c>
      <c r="J114" s="119">
        <v>73</v>
      </c>
      <c r="K114" s="119">
        <v>93</v>
      </c>
      <c r="L114" s="119">
        <v>74</v>
      </c>
      <c r="M114" s="119">
        <v>80</v>
      </c>
    </row>
    <row r="115" spans="1:13" ht="12.75" customHeight="1" x14ac:dyDescent="0.2">
      <c r="B115" s="152" t="s">
        <v>198</v>
      </c>
      <c r="C115" s="30">
        <v>270</v>
      </c>
      <c r="D115" s="30">
        <v>30</v>
      </c>
      <c r="E115" s="30">
        <v>30</v>
      </c>
      <c r="F115" s="30">
        <v>80</v>
      </c>
      <c r="G115" s="30">
        <v>130</v>
      </c>
      <c r="I115" s="119">
        <v>54</v>
      </c>
      <c r="J115" s="119">
        <v>63</v>
      </c>
      <c r="K115" s="119">
        <v>60</v>
      </c>
      <c r="L115" s="119">
        <v>76</v>
      </c>
      <c r="M115" s="119">
        <v>44</v>
      </c>
    </row>
    <row r="116" spans="1:13" ht="12.75" customHeight="1" x14ac:dyDescent="0.2">
      <c r="B116" s="152" t="s">
        <v>205</v>
      </c>
      <c r="C116" s="30">
        <v>230</v>
      </c>
      <c r="D116" s="30">
        <v>10</v>
      </c>
      <c r="E116" s="30">
        <v>20</v>
      </c>
      <c r="F116" s="30">
        <v>60</v>
      </c>
      <c r="G116" s="30">
        <v>150</v>
      </c>
      <c r="I116" s="119">
        <v>45</v>
      </c>
      <c r="J116" s="119">
        <v>27</v>
      </c>
      <c r="K116" s="119">
        <v>49</v>
      </c>
      <c r="L116" s="119">
        <v>41</v>
      </c>
      <c r="M116" s="119">
        <v>49</v>
      </c>
    </row>
    <row r="117" spans="1:13" ht="12.75" customHeight="1" x14ac:dyDescent="0.2">
      <c r="B117" s="152" t="s">
        <v>261</v>
      </c>
      <c r="C117" s="30">
        <v>440</v>
      </c>
      <c r="D117" s="30">
        <v>20</v>
      </c>
      <c r="E117" s="30">
        <v>30</v>
      </c>
      <c r="F117" s="30">
        <v>90</v>
      </c>
      <c r="G117" s="30">
        <v>300</v>
      </c>
      <c r="I117" s="119">
        <v>97</v>
      </c>
      <c r="J117" s="119">
        <v>60</v>
      </c>
      <c r="K117" s="119">
        <v>88</v>
      </c>
      <c r="L117" s="119">
        <v>75</v>
      </c>
      <c r="M117" s="119">
        <v>113</v>
      </c>
    </row>
    <row r="118" spans="1:13" ht="12.75" customHeight="1" x14ac:dyDescent="0.2">
      <c r="B118" s="152" t="s">
        <v>264</v>
      </c>
      <c r="C118" s="30">
        <v>170</v>
      </c>
      <c r="D118" s="30">
        <v>30</v>
      </c>
      <c r="E118" s="30">
        <v>10</v>
      </c>
      <c r="F118" s="30">
        <v>40</v>
      </c>
      <c r="G118" s="30">
        <v>100</v>
      </c>
      <c r="I118" s="119">
        <v>41</v>
      </c>
      <c r="J118" s="119">
        <v>118</v>
      </c>
      <c r="K118" s="119">
        <v>26</v>
      </c>
      <c r="L118" s="119">
        <v>37</v>
      </c>
      <c r="M118" s="119">
        <v>38</v>
      </c>
    </row>
    <row r="119" spans="1:13" ht="12.75" customHeight="1" x14ac:dyDescent="0.2">
      <c r="C119" s="30"/>
      <c r="D119" s="30"/>
      <c r="E119" s="30"/>
      <c r="F119" s="30"/>
      <c r="G119" s="30"/>
      <c r="I119" s="119"/>
      <c r="J119" s="119"/>
      <c r="K119" s="119"/>
      <c r="L119" s="119"/>
      <c r="M119" s="119"/>
    </row>
    <row r="120" spans="1:13" ht="12.75" customHeight="1" x14ac:dyDescent="0.2">
      <c r="A120" s="239" t="s">
        <v>177</v>
      </c>
      <c r="B120" s="239"/>
      <c r="C120" s="239"/>
      <c r="D120" s="239"/>
      <c r="E120" s="239"/>
      <c r="F120" s="30"/>
      <c r="G120" s="30"/>
      <c r="I120" s="119"/>
      <c r="J120" s="119"/>
      <c r="K120" s="119"/>
      <c r="L120" s="119"/>
      <c r="M120" s="119"/>
    </row>
    <row r="121" spans="1:13" ht="6" customHeight="1" x14ac:dyDescent="0.2">
      <c r="A121" s="141"/>
      <c r="C121" s="30"/>
      <c r="D121" s="30"/>
      <c r="E121" s="30"/>
      <c r="F121" s="30"/>
      <c r="G121" s="30"/>
      <c r="I121" s="119"/>
      <c r="J121" s="119"/>
      <c r="K121" s="119"/>
      <c r="L121" s="119"/>
      <c r="M121" s="119"/>
    </row>
    <row r="122" spans="1:13" ht="12.75" customHeight="1" x14ac:dyDescent="0.2">
      <c r="A122" s="148"/>
      <c r="C122" s="243" t="s">
        <v>144</v>
      </c>
      <c r="D122" s="243"/>
      <c r="E122" s="243"/>
      <c r="F122" s="243"/>
      <c r="G122" s="243"/>
      <c r="H122" s="149"/>
      <c r="I122" s="240" t="s">
        <v>145</v>
      </c>
      <c r="J122" s="240"/>
      <c r="K122" s="240"/>
      <c r="L122" s="240"/>
      <c r="M122" s="240"/>
    </row>
    <row r="123" spans="1:13" ht="12.75" customHeight="1" x14ac:dyDescent="0.2">
      <c r="A123" s="148"/>
      <c r="C123" s="150" t="s">
        <v>4</v>
      </c>
      <c r="D123" s="150" t="s">
        <v>0</v>
      </c>
      <c r="E123" s="150" t="s">
        <v>1</v>
      </c>
      <c r="F123" s="150" t="s">
        <v>2</v>
      </c>
      <c r="G123" s="150" t="s">
        <v>3</v>
      </c>
      <c r="H123" s="150"/>
      <c r="I123" s="151" t="s">
        <v>4</v>
      </c>
      <c r="J123" s="151" t="s">
        <v>0</v>
      </c>
      <c r="K123" s="151" t="s">
        <v>1</v>
      </c>
      <c r="L123" s="151" t="s">
        <v>2</v>
      </c>
      <c r="M123" s="151" t="s">
        <v>3</v>
      </c>
    </row>
    <row r="124" spans="1:13" ht="12.75" customHeight="1" x14ac:dyDescent="0.2">
      <c r="B124" s="152" t="s">
        <v>23</v>
      </c>
      <c r="C124" s="30">
        <v>520</v>
      </c>
      <c r="D124" s="30">
        <v>60</v>
      </c>
      <c r="E124" s="30">
        <v>140</v>
      </c>
      <c r="F124" s="30">
        <v>190</v>
      </c>
      <c r="G124" s="30">
        <v>120</v>
      </c>
      <c r="I124" s="119">
        <v>61</v>
      </c>
      <c r="J124" s="119">
        <v>65</v>
      </c>
      <c r="K124" s="119">
        <v>66</v>
      </c>
      <c r="L124" s="119">
        <v>56</v>
      </c>
      <c r="M124" s="119">
        <v>63</v>
      </c>
    </row>
    <row r="125" spans="1:13" ht="12.75" customHeight="1" x14ac:dyDescent="0.2">
      <c r="B125" s="152" t="s">
        <v>30</v>
      </c>
      <c r="C125" s="30">
        <v>360</v>
      </c>
      <c r="D125" s="30">
        <v>70</v>
      </c>
      <c r="E125" s="30">
        <v>70</v>
      </c>
      <c r="F125" s="30">
        <v>140</v>
      </c>
      <c r="G125" s="30">
        <v>90</v>
      </c>
      <c r="I125" s="119">
        <v>44</v>
      </c>
      <c r="J125" s="119">
        <v>74</v>
      </c>
      <c r="K125" s="119">
        <v>31</v>
      </c>
      <c r="L125" s="119">
        <v>42</v>
      </c>
      <c r="M125" s="119">
        <v>46</v>
      </c>
    </row>
    <row r="126" spans="1:13" ht="12.75" customHeight="1" x14ac:dyDescent="0.2">
      <c r="B126" s="152" t="s">
        <v>79</v>
      </c>
      <c r="C126" s="30">
        <v>350</v>
      </c>
      <c r="D126" s="30">
        <v>90</v>
      </c>
      <c r="E126" s="30">
        <v>90</v>
      </c>
      <c r="F126" s="30">
        <v>130</v>
      </c>
      <c r="G126" s="30">
        <v>30</v>
      </c>
      <c r="I126" s="119">
        <v>39</v>
      </c>
      <c r="J126" s="119">
        <v>81</v>
      </c>
      <c r="K126" s="119">
        <v>42</v>
      </c>
      <c r="L126" s="119">
        <v>37</v>
      </c>
      <c r="M126" s="119">
        <v>17</v>
      </c>
    </row>
    <row r="127" spans="1:13" ht="12.75" customHeight="1" x14ac:dyDescent="0.2">
      <c r="B127" s="152" t="s">
        <v>27</v>
      </c>
      <c r="C127" s="30">
        <v>240</v>
      </c>
      <c r="D127" s="30">
        <v>20</v>
      </c>
      <c r="E127" s="30">
        <v>40</v>
      </c>
      <c r="F127" s="30">
        <v>90</v>
      </c>
      <c r="G127" s="30">
        <v>80</v>
      </c>
      <c r="I127" s="119">
        <v>25</v>
      </c>
      <c r="J127" s="119">
        <v>22</v>
      </c>
      <c r="K127" s="119">
        <v>17</v>
      </c>
      <c r="L127" s="119">
        <v>24</v>
      </c>
      <c r="M127" s="119">
        <v>37</v>
      </c>
    </row>
    <row r="128" spans="1:13" ht="12.75" customHeight="1" x14ac:dyDescent="0.2">
      <c r="B128" s="152" t="s">
        <v>28</v>
      </c>
      <c r="C128" s="30">
        <v>350</v>
      </c>
      <c r="D128" s="30">
        <v>30</v>
      </c>
      <c r="E128" s="30">
        <v>90</v>
      </c>
      <c r="F128" s="30">
        <v>140</v>
      </c>
      <c r="G128" s="30">
        <v>90</v>
      </c>
      <c r="I128" s="119">
        <v>35</v>
      </c>
      <c r="J128" s="119">
        <v>30</v>
      </c>
      <c r="K128" s="119">
        <v>35</v>
      </c>
      <c r="L128" s="119">
        <v>34</v>
      </c>
      <c r="M128" s="119">
        <v>39</v>
      </c>
    </row>
    <row r="129" spans="1:13" ht="12.75" customHeight="1" x14ac:dyDescent="0.2">
      <c r="B129" s="152" t="s">
        <v>128</v>
      </c>
      <c r="C129" s="30">
        <v>200</v>
      </c>
      <c r="D129" s="30">
        <v>20</v>
      </c>
      <c r="E129" s="30">
        <v>60</v>
      </c>
      <c r="F129" s="30">
        <v>70</v>
      </c>
      <c r="G129" s="30">
        <v>40</v>
      </c>
      <c r="I129" s="119">
        <v>21</v>
      </c>
      <c r="J129" s="119">
        <v>18</v>
      </c>
      <c r="K129" s="119">
        <v>25</v>
      </c>
      <c r="L129" s="119">
        <v>21</v>
      </c>
      <c r="M129" s="119">
        <v>19</v>
      </c>
    </row>
    <row r="130" spans="1:13" ht="12.75" customHeight="1" x14ac:dyDescent="0.2">
      <c r="B130" s="152" t="s">
        <v>171</v>
      </c>
      <c r="C130" s="30">
        <v>580</v>
      </c>
      <c r="D130" s="30">
        <v>70</v>
      </c>
      <c r="E130" s="30">
        <v>150</v>
      </c>
      <c r="F130" s="30">
        <v>190</v>
      </c>
      <c r="G130" s="30">
        <v>180</v>
      </c>
      <c r="I130" s="119">
        <v>60</v>
      </c>
      <c r="J130" s="119">
        <v>67</v>
      </c>
      <c r="K130" s="119">
        <v>67</v>
      </c>
      <c r="L130" s="119">
        <v>49</v>
      </c>
      <c r="M130" s="119">
        <v>69</v>
      </c>
    </row>
    <row r="131" spans="1:13" ht="12.75" customHeight="1" x14ac:dyDescent="0.2">
      <c r="B131" s="152" t="s">
        <v>198</v>
      </c>
      <c r="C131" s="30">
        <v>410</v>
      </c>
      <c r="D131" s="30">
        <v>90</v>
      </c>
      <c r="E131" s="30">
        <v>120</v>
      </c>
      <c r="F131" s="30">
        <v>160</v>
      </c>
      <c r="G131" s="30">
        <v>50</v>
      </c>
      <c r="I131" s="119">
        <v>42</v>
      </c>
      <c r="J131" s="119">
        <v>83</v>
      </c>
      <c r="K131" s="119">
        <v>48</v>
      </c>
      <c r="L131" s="119">
        <v>42</v>
      </c>
      <c r="M131" s="119">
        <v>18</v>
      </c>
    </row>
    <row r="132" spans="1:13" ht="12.75" customHeight="1" x14ac:dyDescent="0.2">
      <c r="B132" s="152" t="s">
        <v>205</v>
      </c>
      <c r="C132" s="30">
        <v>380</v>
      </c>
      <c r="D132" s="30">
        <v>50</v>
      </c>
      <c r="E132" s="30">
        <v>60</v>
      </c>
      <c r="F132" s="30">
        <v>130</v>
      </c>
      <c r="G132" s="30">
        <v>140</v>
      </c>
      <c r="I132" s="119">
        <v>37</v>
      </c>
      <c r="J132" s="119">
        <v>43</v>
      </c>
      <c r="K132" s="119">
        <v>25</v>
      </c>
      <c r="L132" s="119">
        <v>34</v>
      </c>
      <c r="M132" s="119">
        <v>53</v>
      </c>
    </row>
    <row r="133" spans="1:13" ht="12.75" customHeight="1" x14ac:dyDescent="0.2">
      <c r="B133" s="152" t="s">
        <v>261</v>
      </c>
      <c r="C133" s="30">
        <v>660</v>
      </c>
      <c r="D133" s="30">
        <v>40</v>
      </c>
      <c r="E133" s="30">
        <v>180</v>
      </c>
      <c r="F133" s="30">
        <v>260</v>
      </c>
      <c r="G133" s="30">
        <v>190</v>
      </c>
      <c r="I133" s="119">
        <v>67</v>
      </c>
      <c r="J133" s="119">
        <v>32</v>
      </c>
      <c r="K133" s="119">
        <v>71</v>
      </c>
      <c r="L133" s="119">
        <v>70</v>
      </c>
      <c r="M133" s="119">
        <v>77</v>
      </c>
    </row>
    <row r="134" spans="1:13" ht="12.75" customHeight="1" x14ac:dyDescent="0.2">
      <c r="B134" s="152" t="s">
        <v>264</v>
      </c>
      <c r="C134" s="30">
        <v>340</v>
      </c>
      <c r="D134" s="30">
        <v>50</v>
      </c>
      <c r="E134" s="30">
        <v>100</v>
      </c>
      <c r="F134" s="30">
        <v>120</v>
      </c>
      <c r="G134" s="30">
        <v>80</v>
      </c>
      <c r="I134" s="119">
        <v>36</v>
      </c>
      <c r="J134" s="119">
        <v>46</v>
      </c>
      <c r="K134" s="119">
        <v>42</v>
      </c>
      <c r="L134" s="119">
        <v>32</v>
      </c>
      <c r="M134" s="119">
        <v>33</v>
      </c>
    </row>
    <row r="135" spans="1:13" ht="12.75" customHeight="1" x14ac:dyDescent="0.2">
      <c r="C135" s="30"/>
      <c r="D135" s="30"/>
      <c r="E135" s="30"/>
      <c r="F135" s="30"/>
      <c r="G135" s="30"/>
      <c r="I135" s="119"/>
      <c r="J135" s="119"/>
      <c r="K135" s="119"/>
      <c r="L135" s="119"/>
      <c r="M135" s="119"/>
    </row>
    <row r="136" spans="1:13" ht="12.75" customHeight="1" x14ac:dyDescent="0.2">
      <c r="A136" s="239" t="s">
        <v>178</v>
      </c>
      <c r="B136" s="239"/>
      <c r="C136" s="239"/>
      <c r="D136" s="239"/>
      <c r="E136" s="239"/>
      <c r="F136" s="30"/>
      <c r="G136" s="30"/>
      <c r="I136" s="119"/>
      <c r="J136" s="119"/>
      <c r="K136" s="119"/>
      <c r="L136" s="119"/>
      <c r="M136" s="119"/>
    </row>
    <row r="137" spans="1:13" ht="6" customHeight="1" x14ac:dyDescent="0.2">
      <c r="A137" s="141"/>
      <c r="C137" s="30"/>
      <c r="D137" s="30"/>
      <c r="E137" s="30"/>
      <c r="F137" s="30"/>
      <c r="G137" s="30"/>
      <c r="I137" s="119"/>
      <c r="J137" s="119"/>
      <c r="K137" s="119"/>
      <c r="L137" s="119"/>
      <c r="M137" s="119"/>
    </row>
    <row r="138" spans="1:13" ht="12.75" customHeight="1" x14ac:dyDescent="0.2">
      <c r="A138" s="148"/>
      <c r="C138" s="243" t="s">
        <v>144</v>
      </c>
      <c r="D138" s="243"/>
      <c r="E138" s="243"/>
      <c r="F138" s="243"/>
      <c r="G138" s="243"/>
      <c r="H138" s="149"/>
      <c r="I138" s="240" t="s">
        <v>145</v>
      </c>
      <c r="J138" s="240"/>
      <c r="K138" s="240"/>
      <c r="L138" s="240"/>
      <c r="M138" s="240"/>
    </row>
    <row r="139" spans="1:13" ht="12.75" customHeight="1" x14ac:dyDescent="0.2">
      <c r="A139" s="148"/>
      <c r="C139" s="150" t="s">
        <v>4</v>
      </c>
      <c r="D139" s="150" t="s">
        <v>0</v>
      </c>
      <c r="E139" s="150" t="s">
        <v>1</v>
      </c>
      <c r="F139" s="150" t="s">
        <v>2</v>
      </c>
      <c r="G139" s="150" t="s">
        <v>3</v>
      </c>
      <c r="H139" s="150"/>
      <c r="I139" s="151" t="s">
        <v>4</v>
      </c>
      <c r="J139" s="151" t="s">
        <v>0</v>
      </c>
      <c r="K139" s="151" t="s">
        <v>1</v>
      </c>
      <c r="L139" s="151" t="s">
        <v>2</v>
      </c>
      <c r="M139" s="151" t="s">
        <v>3</v>
      </c>
    </row>
    <row r="140" spans="1:13" ht="12.75" customHeight="1" x14ac:dyDescent="0.2">
      <c r="B140" s="152" t="s">
        <v>23</v>
      </c>
      <c r="C140" s="30">
        <v>230</v>
      </c>
      <c r="D140" s="30">
        <v>20</v>
      </c>
      <c r="E140" s="30">
        <v>20</v>
      </c>
      <c r="F140" s="30">
        <v>70</v>
      </c>
      <c r="G140" s="30">
        <v>120</v>
      </c>
      <c r="I140" s="119">
        <v>43</v>
      </c>
      <c r="J140" s="119">
        <v>40</v>
      </c>
      <c r="K140" s="119">
        <v>35</v>
      </c>
      <c r="L140" s="119">
        <v>37</v>
      </c>
      <c r="M140" s="119">
        <v>53</v>
      </c>
    </row>
    <row r="141" spans="1:13" ht="12.75" customHeight="1" x14ac:dyDescent="0.2">
      <c r="B141" s="152" t="s">
        <v>30</v>
      </c>
      <c r="C141" s="30">
        <v>170</v>
      </c>
      <c r="D141" s="30">
        <v>-10</v>
      </c>
      <c r="E141" s="30">
        <v>20</v>
      </c>
      <c r="F141" s="30">
        <v>70</v>
      </c>
      <c r="G141" s="30">
        <v>90</v>
      </c>
      <c r="I141" s="119">
        <v>33</v>
      </c>
      <c r="J141" s="119" t="s">
        <v>78</v>
      </c>
      <c r="K141" s="119">
        <v>20</v>
      </c>
      <c r="L141" s="119">
        <v>44</v>
      </c>
      <c r="M141" s="119">
        <v>42</v>
      </c>
    </row>
    <row r="142" spans="1:13" ht="12.75" customHeight="1" x14ac:dyDescent="0.2">
      <c r="B142" s="152" t="s">
        <v>79</v>
      </c>
      <c r="C142" s="30">
        <v>140</v>
      </c>
      <c r="D142" s="30">
        <v>20</v>
      </c>
      <c r="E142" s="30">
        <v>0</v>
      </c>
      <c r="F142" s="30">
        <v>30</v>
      </c>
      <c r="G142" s="30">
        <v>90</v>
      </c>
      <c r="I142" s="119">
        <v>28</v>
      </c>
      <c r="J142" s="119">
        <v>45</v>
      </c>
      <c r="K142" s="119">
        <v>2</v>
      </c>
      <c r="L142" s="119">
        <v>17</v>
      </c>
      <c r="M142" s="119">
        <v>43</v>
      </c>
    </row>
    <row r="143" spans="1:13" ht="12.75" customHeight="1" x14ac:dyDescent="0.2">
      <c r="B143" s="152" t="s">
        <v>27</v>
      </c>
      <c r="C143" s="30">
        <v>110</v>
      </c>
      <c r="D143" s="30">
        <v>0</v>
      </c>
      <c r="E143" s="30">
        <v>10</v>
      </c>
      <c r="F143" s="30">
        <v>40</v>
      </c>
      <c r="G143" s="30">
        <v>50</v>
      </c>
      <c r="I143" s="119">
        <v>19</v>
      </c>
      <c r="J143" s="119" t="s">
        <v>78</v>
      </c>
      <c r="K143" s="119">
        <v>17</v>
      </c>
      <c r="L143" s="119">
        <v>23</v>
      </c>
      <c r="M143" s="119">
        <v>22</v>
      </c>
    </row>
    <row r="144" spans="1:13" ht="12.75" customHeight="1" x14ac:dyDescent="0.2">
      <c r="B144" s="152" t="s">
        <v>28</v>
      </c>
      <c r="C144" s="30">
        <v>190</v>
      </c>
      <c r="D144" s="30">
        <v>30</v>
      </c>
      <c r="E144" s="30">
        <v>10</v>
      </c>
      <c r="F144" s="30">
        <v>50</v>
      </c>
      <c r="G144" s="30">
        <v>100</v>
      </c>
      <c r="I144" s="119">
        <v>35</v>
      </c>
      <c r="J144" s="119">
        <v>69</v>
      </c>
      <c r="K144" s="119">
        <v>13</v>
      </c>
      <c r="L144" s="119">
        <v>27</v>
      </c>
      <c r="M144" s="119">
        <v>42</v>
      </c>
    </row>
    <row r="145" spans="1:13" ht="12.75" customHeight="1" x14ac:dyDescent="0.2">
      <c r="B145" s="152" t="s">
        <v>128</v>
      </c>
      <c r="C145" s="30">
        <v>90</v>
      </c>
      <c r="D145" s="30">
        <v>10</v>
      </c>
      <c r="E145" s="30">
        <v>20</v>
      </c>
      <c r="F145" s="30">
        <v>40</v>
      </c>
      <c r="G145" s="30">
        <v>20</v>
      </c>
      <c r="I145" s="119">
        <v>16</v>
      </c>
      <c r="J145" s="119">
        <v>15</v>
      </c>
      <c r="K145" s="119">
        <v>32</v>
      </c>
      <c r="L145" s="119">
        <v>21</v>
      </c>
      <c r="M145" s="119">
        <v>8</v>
      </c>
    </row>
    <row r="146" spans="1:13" ht="12.75" customHeight="1" x14ac:dyDescent="0.2">
      <c r="B146" s="152" t="s">
        <v>171</v>
      </c>
      <c r="C146" s="30">
        <v>280</v>
      </c>
      <c r="D146" s="30">
        <v>10</v>
      </c>
      <c r="E146" s="30">
        <v>10</v>
      </c>
      <c r="F146" s="30">
        <v>50</v>
      </c>
      <c r="G146" s="30">
        <v>210</v>
      </c>
      <c r="I146" s="119">
        <v>45</v>
      </c>
      <c r="J146" s="119">
        <v>10</v>
      </c>
      <c r="K146" s="119">
        <v>15</v>
      </c>
      <c r="L146" s="119">
        <v>22</v>
      </c>
      <c r="M146" s="119">
        <v>82</v>
      </c>
    </row>
    <row r="147" spans="1:13" ht="12.75" customHeight="1" x14ac:dyDescent="0.2">
      <c r="B147" s="152" t="s">
        <v>198</v>
      </c>
      <c r="C147" s="30">
        <v>150</v>
      </c>
      <c r="D147" s="30">
        <v>30</v>
      </c>
      <c r="E147" s="30">
        <v>50</v>
      </c>
      <c r="F147" s="30">
        <v>20</v>
      </c>
      <c r="G147" s="30">
        <v>50</v>
      </c>
      <c r="I147" s="119">
        <v>25</v>
      </c>
      <c r="J147" s="119">
        <v>86</v>
      </c>
      <c r="K147" s="119">
        <v>63</v>
      </c>
      <c r="L147" s="119">
        <v>12</v>
      </c>
      <c r="M147" s="119">
        <v>17</v>
      </c>
    </row>
    <row r="148" spans="1:13" ht="12.75" customHeight="1" x14ac:dyDescent="0.2">
      <c r="B148" s="152" t="s">
        <v>205</v>
      </c>
      <c r="C148" s="30">
        <v>140</v>
      </c>
      <c r="D148" s="30">
        <v>0</v>
      </c>
      <c r="E148" s="30">
        <v>10</v>
      </c>
      <c r="F148" s="30">
        <v>30</v>
      </c>
      <c r="G148" s="30">
        <v>100</v>
      </c>
      <c r="I148" s="119">
        <v>26</v>
      </c>
      <c r="J148" s="119" t="s">
        <v>78</v>
      </c>
      <c r="K148" s="119">
        <v>9</v>
      </c>
      <c r="L148" s="119">
        <v>20</v>
      </c>
      <c r="M148" s="119">
        <v>44</v>
      </c>
    </row>
    <row r="149" spans="1:13" ht="12.75" customHeight="1" x14ac:dyDescent="0.2">
      <c r="B149" s="152" t="s">
        <v>261</v>
      </c>
      <c r="C149" s="30">
        <v>220</v>
      </c>
      <c r="D149" s="30">
        <v>10</v>
      </c>
      <c r="E149" s="30">
        <v>10</v>
      </c>
      <c r="F149" s="30">
        <v>40</v>
      </c>
      <c r="G149" s="30">
        <v>150</v>
      </c>
      <c r="I149" s="119">
        <v>46</v>
      </c>
      <c r="J149" s="119">
        <v>36</v>
      </c>
      <c r="K149" s="119">
        <v>21</v>
      </c>
      <c r="L149" s="119">
        <v>26</v>
      </c>
      <c r="M149" s="119">
        <v>68</v>
      </c>
    </row>
    <row r="150" spans="1:13" ht="12.75" customHeight="1" x14ac:dyDescent="0.2">
      <c r="B150" s="152" t="s">
        <v>264</v>
      </c>
      <c r="C150" s="30">
        <v>130</v>
      </c>
      <c r="D150" s="30">
        <v>20</v>
      </c>
      <c r="E150" s="30">
        <v>10</v>
      </c>
      <c r="F150" s="30">
        <v>30</v>
      </c>
      <c r="G150" s="30">
        <v>60</v>
      </c>
      <c r="I150" s="119">
        <v>29</v>
      </c>
      <c r="J150" s="119">
        <v>77</v>
      </c>
      <c r="K150" s="119">
        <v>22</v>
      </c>
      <c r="L150" s="119">
        <v>22</v>
      </c>
      <c r="M150" s="119">
        <v>29</v>
      </c>
    </row>
    <row r="151" spans="1:13" ht="12.75" customHeight="1" x14ac:dyDescent="0.2">
      <c r="C151" s="30"/>
      <c r="D151" s="30"/>
      <c r="E151" s="30"/>
      <c r="F151" s="30"/>
      <c r="G151" s="30"/>
      <c r="I151" s="119"/>
      <c r="J151" s="119"/>
      <c r="K151" s="119"/>
      <c r="L151" s="119"/>
      <c r="M151" s="119"/>
    </row>
    <row r="152" spans="1:13" ht="12.75" customHeight="1" x14ac:dyDescent="0.2">
      <c r="A152" s="249" t="s">
        <v>301</v>
      </c>
      <c r="B152" s="249"/>
      <c r="C152" s="249"/>
      <c r="D152" s="249"/>
      <c r="E152" s="249"/>
      <c r="F152" s="154"/>
      <c r="G152" s="154"/>
      <c r="H152" s="155"/>
      <c r="I152" s="156"/>
      <c r="J152" s="156"/>
      <c r="K152" s="156"/>
      <c r="L152" s="119"/>
      <c r="M152" s="119"/>
    </row>
    <row r="153" spans="1:13" ht="6" customHeight="1" x14ac:dyDescent="0.2">
      <c r="A153" s="141"/>
      <c r="C153" s="30"/>
      <c r="D153" s="30"/>
      <c r="E153" s="30"/>
      <c r="F153" s="30"/>
      <c r="G153" s="30"/>
      <c r="I153" s="119"/>
      <c r="J153" s="119"/>
      <c r="K153" s="119"/>
      <c r="L153" s="119"/>
      <c r="M153" s="119"/>
    </row>
    <row r="154" spans="1:13" ht="12.75" customHeight="1" x14ac:dyDescent="0.2">
      <c r="A154" s="148"/>
      <c r="C154" s="243" t="s">
        <v>144</v>
      </c>
      <c r="D154" s="243"/>
      <c r="E154" s="243"/>
      <c r="F154" s="243"/>
      <c r="G154" s="243"/>
      <c r="H154" s="149"/>
      <c r="I154" s="240" t="s">
        <v>145</v>
      </c>
      <c r="J154" s="240"/>
      <c r="K154" s="240"/>
      <c r="L154" s="240"/>
      <c r="M154" s="240"/>
    </row>
    <row r="155" spans="1:13" ht="12.75" customHeight="1" x14ac:dyDescent="0.2">
      <c r="A155" s="148"/>
      <c r="C155" s="150" t="s">
        <v>4</v>
      </c>
      <c r="D155" s="150" t="s">
        <v>0</v>
      </c>
      <c r="E155" s="150" t="s">
        <v>1</v>
      </c>
      <c r="F155" s="150" t="s">
        <v>2</v>
      </c>
      <c r="G155" s="150" t="s">
        <v>3</v>
      </c>
      <c r="H155" s="150"/>
      <c r="I155" s="151" t="s">
        <v>4</v>
      </c>
      <c r="J155" s="151" t="s">
        <v>0</v>
      </c>
      <c r="K155" s="151" t="s">
        <v>1</v>
      </c>
      <c r="L155" s="151" t="s">
        <v>2</v>
      </c>
      <c r="M155" s="151" t="s">
        <v>3</v>
      </c>
    </row>
    <row r="156" spans="1:13" ht="12.75" customHeight="1" x14ac:dyDescent="0.2">
      <c r="B156" s="152" t="s">
        <v>23</v>
      </c>
      <c r="C156" s="30">
        <v>440</v>
      </c>
      <c r="D156" s="30">
        <v>20</v>
      </c>
      <c r="E156" s="30">
        <v>20</v>
      </c>
      <c r="F156" s="30">
        <v>140</v>
      </c>
      <c r="G156" s="30">
        <v>260</v>
      </c>
      <c r="I156" s="119">
        <v>47</v>
      </c>
      <c r="J156" s="119">
        <v>157</v>
      </c>
      <c r="K156" s="119">
        <v>26</v>
      </c>
      <c r="L156" s="119">
        <v>50</v>
      </c>
      <c r="M156" s="119">
        <v>45</v>
      </c>
    </row>
    <row r="157" spans="1:13" ht="12.75" customHeight="1" x14ac:dyDescent="0.2">
      <c r="B157" s="152" t="s">
        <v>30</v>
      </c>
      <c r="C157" s="30">
        <v>310</v>
      </c>
      <c r="D157" s="30">
        <v>10</v>
      </c>
      <c r="E157" s="30">
        <v>20</v>
      </c>
      <c r="F157" s="30">
        <v>100</v>
      </c>
      <c r="G157" s="30">
        <v>190</v>
      </c>
      <c r="I157" s="119">
        <v>32</v>
      </c>
      <c r="J157" s="119">
        <v>60</v>
      </c>
      <c r="K157" s="119">
        <v>29</v>
      </c>
      <c r="L157" s="119">
        <v>31</v>
      </c>
      <c r="M157" s="119">
        <v>32</v>
      </c>
    </row>
    <row r="158" spans="1:13" ht="12.75" customHeight="1" x14ac:dyDescent="0.2">
      <c r="B158" s="152" t="s">
        <v>79</v>
      </c>
      <c r="C158" s="30">
        <v>270</v>
      </c>
      <c r="D158" s="30">
        <v>-10</v>
      </c>
      <c r="E158" s="30">
        <v>20</v>
      </c>
      <c r="F158" s="30">
        <v>90</v>
      </c>
      <c r="G158" s="30">
        <v>160</v>
      </c>
      <c r="I158" s="119">
        <v>24</v>
      </c>
      <c r="J158" s="119" t="s">
        <v>78</v>
      </c>
      <c r="K158" s="119">
        <v>36</v>
      </c>
      <c r="L158" s="119">
        <v>25</v>
      </c>
      <c r="M158" s="119">
        <v>23</v>
      </c>
    </row>
    <row r="159" spans="1:13" ht="12.75" customHeight="1" x14ac:dyDescent="0.2">
      <c r="B159" s="152" t="s">
        <v>27</v>
      </c>
      <c r="C159" s="30">
        <v>270</v>
      </c>
      <c r="D159" s="30">
        <v>0</v>
      </c>
      <c r="E159" s="30">
        <v>0</v>
      </c>
      <c r="F159" s="30">
        <v>60</v>
      </c>
      <c r="G159" s="30">
        <v>200</v>
      </c>
      <c r="I159" s="119">
        <v>19</v>
      </c>
      <c r="J159" s="119" t="s">
        <v>78</v>
      </c>
      <c r="K159" s="119">
        <v>2</v>
      </c>
      <c r="L159" s="119">
        <v>15</v>
      </c>
      <c r="M159" s="119">
        <v>23</v>
      </c>
    </row>
    <row r="160" spans="1:13" ht="12.75" customHeight="1" x14ac:dyDescent="0.2">
      <c r="B160" s="152" t="s">
        <v>28</v>
      </c>
      <c r="C160" s="30">
        <v>490</v>
      </c>
      <c r="D160" s="30">
        <v>0</v>
      </c>
      <c r="E160" s="30">
        <v>30</v>
      </c>
      <c r="F160" s="30">
        <v>130</v>
      </c>
      <c r="G160" s="30">
        <v>320</v>
      </c>
      <c r="I160" s="119">
        <v>33</v>
      </c>
      <c r="J160" s="119">
        <v>4</v>
      </c>
      <c r="K160" s="119">
        <v>43</v>
      </c>
      <c r="L160" s="119">
        <v>30</v>
      </c>
      <c r="M160" s="119">
        <v>34</v>
      </c>
    </row>
    <row r="161" spans="1:13" ht="12.75" customHeight="1" x14ac:dyDescent="0.2">
      <c r="B161" s="152" t="s">
        <v>128</v>
      </c>
      <c r="C161" s="30">
        <v>300</v>
      </c>
      <c r="D161" s="30">
        <v>0</v>
      </c>
      <c r="E161" s="30">
        <v>10</v>
      </c>
      <c r="F161" s="30">
        <v>110</v>
      </c>
      <c r="G161" s="30">
        <v>180</v>
      </c>
      <c r="I161" s="119">
        <v>21</v>
      </c>
      <c r="J161" s="119" t="s">
        <v>78</v>
      </c>
      <c r="K161" s="119">
        <v>15</v>
      </c>
      <c r="L161" s="119">
        <v>26</v>
      </c>
      <c r="M161" s="119">
        <v>20</v>
      </c>
    </row>
    <row r="162" spans="1:13" ht="12.75" customHeight="1" x14ac:dyDescent="0.2">
      <c r="B162" s="152" t="s">
        <v>171</v>
      </c>
      <c r="C162" s="30">
        <v>690</v>
      </c>
      <c r="D162" s="30">
        <v>0</v>
      </c>
      <c r="E162" s="30">
        <v>30</v>
      </c>
      <c r="F162" s="30">
        <v>240</v>
      </c>
      <c r="G162" s="30">
        <v>420</v>
      </c>
      <c r="I162" s="119">
        <v>41</v>
      </c>
      <c r="J162" s="119" t="s">
        <v>78</v>
      </c>
      <c r="K162" s="119">
        <v>44</v>
      </c>
      <c r="L162" s="119">
        <v>48</v>
      </c>
      <c r="M162" s="119">
        <v>38</v>
      </c>
    </row>
    <row r="163" spans="1:13" ht="12.75" customHeight="1" x14ac:dyDescent="0.2">
      <c r="B163" s="152" t="s">
        <v>198</v>
      </c>
      <c r="C163" s="30">
        <v>450</v>
      </c>
      <c r="D163" s="30">
        <v>0</v>
      </c>
      <c r="E163" s="30">
        <v>40</v>
      </c>
      <c r="F163" s="30">
        <v>150</v>
      </c>
      <c r="G163" s="30">
        <v>260</v>
      </c>
      <c r="I163" s="119">
        <v>28</v>
      </c>
      <c r="J163" s="119">
        <v>6</v>
      </c>
      <c r="K163" s="119">
        <v>48</v>
      </c>
      <c r="L163" s="119">
        <v>33</v>
      </c>
      <c r="M163" s="119">
        <v>25</v>
      </c>
    </row>
    <row r="164" spans="1:13" ht="12.75" customHeight="1" x14ac:dyDescent="0.2">
      <c r="B164" s="152" t="s">
        <v>205</v>
      </c>
      <c r="C164" s="30">
        <v>650</v>
      </c>
      <c r="D164" s="30">
        <v>0</v>
      </c>
      <c r="E164" s="30">
        <v>10</v>
      </c>
      <c r="F164" s="30">
        <v>200</v>
      </c>
      <c r="G164" s="30">
        <v>430</v>
      </c>
      <c r="I164" s="119">
        <v>35</v>
      </c>
      <c r="J164" s="119" t="s">
        <v>78</v>
      </c>
      <c r="K164" s="119">
        <v>15</v>
      </c>
      <c r="L164" s="119">
        <v>38</v>
      </c>
      <c r="M164" s="119">
        <v>36</v>
      </c>
    </row>
    <row r="165" spans="1:13" ht="12.75" customHeight="1" x14ac:dyDescent="0.2">
      <c r="B165" s="152" t="s">
        <v>261</v>
      </c>
      <c r="C165" s="30">
        <v>1010</v>
      </c>
      <c r="D165" s="30">
        <v>10</v>
      </c>
      <c r="E165" s="30">
        <v>40</v>
      </c>
      <c r="F165" s="30">
        <v>180</v>
      </c>
      <c r="G165" s="30">
        <v>780</v>
      </c>
      <c r="I165" s="119">
        <v>53</v>
      </c>
      <c r="J165" s="119">
        <v>71</v>
      </c>
      <c r="K165" s="119">
        <v>43</v>
      </c>
      <c r="L165" s="119">
        <v>30</v>
      </c>
      <c r="M165" s="119">
        <v>65</v>
      </c>
    </row>
    <row r="166" spans="1:13" ht="12.75" customHeight="1" x14ac:dyDescent="0.2">
      <c r="B166" s="152" t="s">
        <v>264</v>
      </c>
      <c r="C166" s="30">
        <v>300</v>
      </c>
      <c r="D166" s="30">
        <v>0</v>
      </c>
      <c r="E166" s="30">
        <v>30</v>
      </c>
      <c r="F166" s="30">
        <v>90</v>
      </c>
      <c r="G166" s="30">
        <v>180</v>
      </c>
      <c r="I166" s="119">
        <v>15</v>
      </c>
      <c r="J166" s="119" t="s">
        <v>78</v>
      </c>
      <c r="K166" s="119">
        <v>32</v>
      </c>
      <c r="L166" s="119">
        <v>15</v>
      </c>
      <c r="M166" s="119">
        <v>15</v>
      </c>
    </row>
    <row r="167" spans="1:13" ht="12.75" customHeight="1" x14ac:dyDescent="0.2">
      <c r="C167" s="30"/>
      <c r="D167" s="30"/>
      <c r="E167" s="30"/>
      <c r="F167" s="30"/>
      <c r="G167" s="30"/>
      <c r="I167" s="119"/>
      <c r="J167" s="119"/>
      <c r="K167" s="119"/>
      <c r="L167" s="119"/>
      <c r="M167" s="119"/>
    </row>
    <row r="168" spans="1:13" ht="12.75" customHeight="1" x14ac:dyDescent="0.2">
      <c r="A168" s="239" t="s">
        <v>302</v>
      </c>
      <c r="B168" s="239"/>
      <c r="C168" s="239"/>
      <c r="D168" s="239"/>
      <c r="E168" s="239"/>
      <c r="F168" s="239"/>
      <c r="G168" s="239"/>
      <c r="H168" s="239"/>
      <c r="I168" s="239"/>
      <c r="J168" s="239"/>
      <c r="K168" s="179"/>
      <c r="L168" s="179"/>
      <c r="M168" s="119"/>
    </row>
    <row r="169" spans="1:13" ht="6" customHeight="1" x14ac:dyDescent="0.2">
      <c r="A169" s="141"/>
      <c r="C169" s="30"/>
      <c r="D169" s="30"/>
      <c r="E169" s="30"/>
      <c r="F169" s="30"/>
      <c r="G169" s="30"/>
      <c r="I169" s="119"/>
      <c r="J169" s="119"/>
      <c r="K169" s="119"/>
      <c r="L169" s="119"/>
      <c r="M169" s="119"/>
    </row>
    <row r="170" spans="1:13" ht="12.75" customHeight="1" x14ac:dyDescent="0.2">
      <c r="A170" s="148"/>
      <c r="C170" s="243" t="s">
        <v>144</v>
      </c>
      <c r="D170" s="243"/>
      <c r="E170" s="243"/>
      <c r="F170" s="243"/>
      <c r="G170" s="243"/>
      <c r="H170" s="149"/>
      <c r="I170" s="240" t="s">
        <v>145</v>
      </c>
      <c r="J170" s="240"/>
      <c r="K170" s="240"/>
      <c r="L170" s="240"/>
      <c r="M170" s="240"/>
    </row>
    <row r="171" spans="1:13" ht="12.75" customHeight="1" x14ac:dyDescent="0.2">
      <c r="A171" s="148"/>
      <c r="C171" s="150" t="s">
        <v>4</v>
      </c>
      <c r="D171" s="150" t="s">
        <v>0</v>
      </c>
      <c r="E171" s="150" t="s">
        <v>1</v>
      </c>
      <c r="F171" s="150" t="s">
        <v>2</v>
      </c>
      <c r="G171" s="150" t="s">
        <v>3</v>
      </c>
      <c r="H171" s="150"/>
      <c r="I171" s="151" t="s">
        <v>4</v>
      </c>
      <c r="J171" s="151" t="s">
        <v>0</v>
      </c>
      <c r="K171" s="151" t="s">
        <v>1</v>
      </c>
      <c r="L171" s="151" t="s">
        <v>2</v>
      </c>
      <c r="M171" s="151" t="s">
        <v>3</v>
      </c>
    </row>
    <row r="172" spans="1:13" ht="12.75" customHeight="1" x14ac:dyDescent="0.2">
      <c r="B172" s="152" t="s">
        <v>23</v>
      </c>
      <c r="C172" s="30">
        <v>110</v>
      </c>
      <c r="D172" s="30">
        <v>60</v>
      </c>
      <c r="E172" s="30">
        <v>30</v>
      </c>
      <c r="F172" s="30">
        <v>30</v>
      </c>
      <c r="G172" s="30">
        <v>0</v>
      </c>
      <c r="I172" s="119">
        <v>20</v>
      </c>
      <c r="J172" s="119">
        <v>19</v>
      </c>
      <c r="K172" s="119">
        <v>35</v>
      </c>
      <c r="L172" s="119">
        <v>28</v>
      </c>
      <c r="M172" s="119" t="s">
        <v>78</v>
      </c>
    </row>
    <row r="173" spans="1:13" ht="12.75" customHeight="1" x14ac:dyDescent="0.2">
      <c r="B173" s="152" t="s">
        <v>30</v>
      </c>
      <c r="C173" s="30">
        <v>130</v>
      </c>
      <c r="D173" s="30">
        <v>70</v>
      </c>
      <c r="E173" s="30">
        <v>40</v>
      </c>
      <c r="F173" s="30">
        <v>10</v>
      </c>
      <c r="G173" s="30">
        <v>10</v>
      </c>
      <c r="I173" s="119">
        <v>23</v>
      </c>
      <c r="J173" s="119">
        <v>24</v>
      </c>
      <c r="K173" s="119">
        <v>49</v>
      </c>
      <c r="L173" s="119">
        <v>9</v>
      </c>
      <c r="M173" s="119">
        <v>12</v>
      </c>
    </row>
    <row r="174" spans="1:13" ht="12.75" customHeight="1" x14ac:dyDescent="0.2">
      <c r="B174" s="152" t="s">
        <v>79</v>
      </c>
      <c r="C174" s="30">
        <v>60</v>
      </c>
      <c r="D174" s="30">
        <v>0</v>
      </c>
      <c r="E174" s="30">
        <v>10</v>
      </c>
      <c r="F174" s="30">
        <v>30</v>
      </c>
      <c r="G174" s="30">
        <v>30</v>
      </c>
      <c r="I174" s="119">
        <v>12</v>
      </c>
      <c r="J174" s="119" t="s">
        <v>78</v>
      </c>
      <c r="K174" s="119">
        <v>10</v>
      </c>
      <c r="L174" s="119">
        <v>21</v>
      </c>
      <c r="M174" s="119">
        <v>58</v>
      </c>
    </row>
    <row r="175" spans="1:13" ht="12.75" customHeight="1" x14ac:dyDescent="0.2">
      <c r="B175" s="152" t="s">
        <v>27</v>
      </c>
      <c r="C175" s="30">
        <v>30</v>
      </c>
      <c r="D175" s="30">
        <v>20</v>
      </c>
      <c r="E175" s="30">
        <v>10</v>
      </c>
      <c r="F175" s="30">
        <v>10</v>
      </c>
      <c r="G175" s="30">
        <v>0</v>
      </c>
      <c r="I175" s="119">
        <v>7</v>
      </c>
      <c r="J175" s="119">
        <v>10</v>
      </c>
      <c r="K175" s="119">
        <v>13</v>
      </c>
      <c r="L175" s="119">
        <v>4</v>
      </c>
      <c r="M175" s="119" t="s">
        <v>78</v>
      </c>
    </row>
    <row r="176" spans="1:13" ht="12.75" customHeight="1" x14ac:dyDescent="0.2">
      <c r="B176" s="152" t="s">
        <v>28</v>
      </c>
      <c r="C176" s="30">
        <v>60</v>
      </c>
      <c r="D176" s="30">
        <v>-10</v>
      </c>
      <c r="E176" s="30">
        <v>20</v>
      </c>
      <c r="F176" s="30">
        <v>30</v>
      </c>
      <c r="G176" s="30">
        <v>20</v>
      </c>
      <c r="I176" s="119">
        <v>12</v>
      </c>
      <c r="J176" s="119" t="s">
        <v>78</v>
      </c>
      <c r="K176" s="119">
        <v>20</v>
      </c>
      <c r="L176" s="119">
        <v>22</v>
      </c>
      <c r="M176" s="119">
        <v>29</v>
      </c>
    </row>
    <row r="177" spans="1:13" ht="12.75" customHeight="1" x14ac:dyDescent="0.2">
      <c r="B177" s="152" t="s">
        <v>128</v>
      </c>
      <c r="C177" s="30">
        <v>90</v>
      </c>
      <c r="D177" s="30">
        <v>40</v>
      </c>
      <c r="E177" s="30">
        <v>30</v>
      </c>
      <c r="F177" s="30">
        <v>30</v>
      </c>
      <c r="G177" s="30">
        <v>0</v>
      </c>
      <c r="I177" s="119">
        <v>20</v>
      </c>
      <c r="J177" s="119">
        <v>21</v>
      </c>
      <c r="K177" s="119">
        <v>33</v>
      </c>
      <c r="L177" s="119">
        <v>19</v>
      </c>
      <c r="M177" s="119">
        <v>3</v>
      </c>
    </row>
    <row r="178" spans="1:13" ht="12.75" customHeight="1" x14ac:dyDescent="0.2">
      <c r="B178" s="152" t="s">
        <v>171</v>
      </c>
      <c r="C178" s="30">
        <v>140</v>
      </c>
      <c r="D178" s="30">
        <v>30</v>
      </c>
      <c r="E178" s="30">
        <v>30</v>
      </c>
      <c r="F178" s="30">
        <v>40</v>
      </c>
      <c r="G178" s="30">
        <v>40</v>
      </c>
      <c r="I178" s="119">
        <v>25</v>
      </c>
      <c r="J178" s="119">
        <v>16</v>
      </c>
      <c r="K178" s="119">
        <v>23</v>
      </c>
      <c r="L178" s="119">
        <v>27</v>
      </c>
      <c r="M178" s="119">
        <v>48</v>
      </c>
    </row>
    <row r="179" spans="1:13" ht="12.75" customHeight="1" x14ac:dyDescent="0.2">
      <c r="B179" s="152" t="s">
        <v>198</v>
      </c>
      <c r="C179" s="30">
        <v>40</v>
      </c>
      <c r="D179" s="30">
        <v>20</v>
      </c>
      <c r="E179" s="30">
        <v>-20</v>
      </c>
      <c r="F179" s="30">
        <v>10</v>
      </c>
      <c r="G179" s="30">
        <v>30</v>
      </c>
      <c r="I179" s="119">
        <v>6</v>
      </c>
      <c r="J179" s="119">
        <v>10</v>
      </c>
      <c r="K179" s="119" t="s">
        <v>78</v>
      </c>
      <c r="L179" s="119">
        <v>4</v>
      </c>
      <c r="M179" s="119">
        <v>26</v>
      </c>
    </row>
    <row r="180" spans="1:13" ht="12.75" customHeight="1" x14ac:dyDescent="0.2">
      <c r="B180" s="152" t="s">
        <v>205</v>
      </c>
      <c r="C180" s="30">
        <v>110</v>
      </c>
      <c r="D180" s="30">
        <v>10</v>
      </c>
      <c r="E180" s="30">
        <v>20</v>
      </c>
      <c r="F180" s="30">
        <v>60</v>
      </c>
      <c r="G180" s="30">
        <v>20</v>
      </c>
      <c r="I180" s="119">
        <v>17</v>
      </c>
      <c r="J180" s="119">
        <v>5</v>
      </c>
      <c r="K180" s="119">
        <v>15</v>
      </c>
      <c r="L180" s="119">
        <v>35</v>
      </c>
      <c r="M180" s="119">
        <v>15</v>
      </c>
    </row>
    <row r="181" spans="1:13" ht="12.75" customHeight="1" x14ac:dyDescent="0.2">
      <c r="B181" s="152" t="s">
        <v>261</v>
      </c>
      <c r="C181" s="30">
        <v>260</v>
      </c>
      <c r="D181" s="30">
        <v>50</v>
      </c>
      <c r="E181" s="30">
        <v>60</v>
      </c>
      <c r="F181" s="30">
        <v>90</v>
      </c>
      <c r="G181" s="30">
        <v>50</v>
      </c>
      <c r="I181" s="119">
        <v>40</v>
      </c>
      <c r="J181" s="119">
        <v>22</v>
      </c>
      <c r="K181" s="119">
        <v>51</v>
      </c>
      <c r="L181" s="119">
        <v>50</v>
      </c>
      <c r="M181" s="119">
        <v>47</v>
      </c>
    </row>
    <row r="182" spans="1:13" ht="12.75" customHeight="1" x14ac:dyDescent="0.2">
      <c r="B182" s="152" t="s">
        <v>264</v>
      </c>
      <c r="C182" s="30">
        <v>140</v>
      </c>
      <c r="D182" s="30">
        <v>40</v>
      </c>
      <c r="E182" s="30">
        <v>30</v>
      </c>
      <c r="F182" s="30">
        <v>40</v>
      </c>
      <c r="G182" s="30">
        <v>40</v>
      </c>
      <c r="I182" s="119">
        <v>23</v>
      </c>
      <c r="J182" s="119">
        <v>19</v>
      </c>
      <c r="K182" s="119">
        <v>21</v>
      </c>
      <c r="L182" s="119">
        <v>22</v>
      </c>
      <c r="M182" s="119">
        <v>34</v>
      </c>
    </row>
    <row r="183" spans="1:13" ht="12.75" customHeight="1" x14ac:dyDescent="0.2">
      <c r="C183" s="30"/>
      <c r="D183" s="30"/>
      <c r="E183" s="30"/>
      <c r="F183" s="30"/>
      <c r="G183" s="30"/>
      <c r="I183" s="119"/>
      <c r="J183" s="119"/>
      <c r="K183" s="119"/>
      <c r="L183" s="119"/>
      <c r="M183" s="119"/>
    </row>
    <row r="184" spans="1:13" ht="12.75" customHeight="1" x14ac:dyDescent="0.2">
      <c r="A184" s="239" t="s">
        <v>179</v>
      </c>
      <c r="B184" s="239"/>
      <c r="C184" s="239"/>
      <c r="D184" s="239"/>
      <c r="E184" s="239"/>
      <c r="F184" s="30"/>
      <c r="G184" s="30"/>
      <c r="I184" s="119"/>
      <c r="J184" s="119"/>
      <c r="K184" s="119"/>
      <c r="L184" s="119"/>
      <c r="M184" s="119"/>
    </row>
    <row r="185" spans="1:13" ht="6" customHeight="1" x14ac:dyDescent="0.2">
      <c r="A185" s="141"/>
      <c r="C185" s="30"/>
      <c r="D185" s="30"/>
      <c r="E185" s="30"/>
      <c r="F185" s="30"/>
      <c r="G185" s="30"/>
      <c r="I185" s="119"/>
      <c r="J185" s="119"/>
      <c r="K185" s="119"/>
      <c r="L185" s="119"/>
      <c r="M185" s="119"/>
    </row>
    <row r="186" spans="1:13" ht="12.75" customHeight="1" x14ac:dyDescent="0.2">
      <c r="A186" s="148"/>
      <c r="C186" s="243" t="s">
        <v>144</v>
      </c>
      <c r="D186" s="243"/>
      <c r="E186" s="243"/>
      <c r="F186" s="243"/>
      <c r="G186" s="243"/>
      <c r="H186" s="149"/>
      <c r="I186" s="240" t="s">
        <v>145</v>
      </c>
      <c r="J186" s="240"/>
      <c r="K186" s="240"/>
      <c r="L186" s="240"/>
      <c r="M186" s="240"/>
    </row>
    <row r="187" spans="1:13" ht="12.75" customHeight="1" x14ac:dyDescent="0.2">
      <c r="A187" s="148"/>
      <c r="C187" s="150" t="s">
        <v>4</v>
      </c>
      <c r="D187" s="150" t="s">
        <v>0</v>
      </c>
      <c r="E187" s="150" t="s">
        <v>1</v>
      </c>
      <c r="F187" s="150" t="s">
        <v>2</v>
      </c>
      <c r="G187" s="150" t="s">
        <v>3</v>
      </c>
      <c r="H187" s="150"/>
      <c r="I187" s="151" t="s">
        <v>4</v>
      </c>
      <c r="J187" s="151" t="s">
        <v>0</v>
      </c>
      <c r="K187" s="151" t="s">
        <v>1</v>
      </c>
      <c r="L187" s="151" t="s">
        <v>2</v>
      </c>
      <c r="M187" s="151" t="s">
        <v>3</v>
      </c>
    </row>
    <row r="188" spans="1:13" ht="12.75" customHeight="1" x14ac:dyDescent="0.2">
      <c r="B188" s="152" t="s">
        <v>23</v>
      </c>
      <c r="C188" s="30">
        <v>40</v>
      </c>
      <c r="D188" s="30">
        <v>10</v>
      </c>
      <c r="E188" s="30">
        <v>10</v>
      </c>
      <c r="F188" s="30">
        <v>20</v>
      </c>
      <c r="G188" s="30">
        <v>-10</v>
      </c>
      <c r="I188" s="119">
        <v>13</v>
      </c>
      <c r="J188" s="119">
        <v>12</v>
      </c>
      <c r="K188" s="119">
        <v>33</v>
      </c>
      <c r="L188" s="119">
        <v>26</v>
      </c>
      <c r="M188" s="119" t="s">
        <v>78</v>
      </c>
    </row>
    <row r="189" spans="1:13" ht="12.75" customHeight="1" x14ac:dyDescent="0.2">
      <c r="B189" s="152" t="s">
        <v>30</v>
      </c>
      <c r="C189" s="30">
        <v>40</v>
      </c>
      <c r="D189" s="30">
        <v>0</v>
      </c>
      <c r="E189" s="30">
        <v>10</v>
      </c>
      <c r="F189" s="30">
        <v>0</v>
      </c>
      <c r="G189" s="30">
        <v>30</v>
      </c>
      <c r="I189" s="119">
        <v>15</v>
      </c>
      <c r="J189" s="119">
        <v>3</v>
      </c>
      <c r="K189" s="119">
        <v>24</v>
      </c>
      <c r="L189" s="119" t="s">
        <v>78</v>
      </c>
      <c r="M189" s="119">
        <v>37</v>
      </c>
    </row>
    <row r="190" spans="1:13" ht="12.75" customHeight="1" x14ac:dyDescent="0.2">
      <c r="B190" s="152" t="s">
        <v>79</v>
      </c>
      <c r="C190" s="30">
        <v>40</v>
      </c>
      <c r="D190" s="30">
        <v>0</v>
      </c>
      <c r="E190" s="30">
        <v>10</v>
      </c>
      <c r="F190" s="30">
        <v>10</v>
      </c>
      <c r="G190" s="30">
        <v>20</v>
      </c>
      <c r="I190" s="119">
        <v>16</v>
      </c>
      <c r="J190" s="119">
        <v>9</v>
      </c>
      <c r="K190" s="119">
        <v>14</v>
      </c>
      <c r="L190" s="119">
        <v>18</v>
      </c>
      <c r="M190" s="119">
        <v>20</v>
      </c>
    </row>
    <row r="191" spans="1:13" ht="12.75" customHeight="1" x14ac:dyDescent="0.2">
      <c r="B191" s="152" t="s">
        <v>27</v>
      </c>
      <c r="C191" s="30">
        <v>10</v>
      </c>
      <c r="D191" s="30">
        <v>10</v>
      </c>
      <c r="E191" s="30">
        <v>-10</v>
      </c>
      <c r="F191" s="30">
        <v>0</v>
      </c>
      <c r="G191" s="30">
        <v>20</v>
      </c>
      <c r="I191" s="119">
        <v>6</v>
      </c>
      <c r="J191" s="119">
        <v>20</v>
      </c>
      <c r="K191" s="119" t="s">
        <v>78</v>
      </c>
      <c r="L191" s="119" t="s">
        <v>78</v>
      </c>
      <c r="M191" s="119">
        <v>19</v>
      </c>
    </row>
    <row r="192" spans="1:13" ht="12.75" customHeight="1" x14ac:dyDescent="0.2">
      <c r="B192" s="152" t="s">
        <v>28</v>
      </c>
      <c r="C192" s="30">
        <v>20</v>
      </c>
      <c r="D192" s="30">
        <v>10</v>
      </c>
      <c r="E192" s="30">
        <v>-10</v>
      </c>
      <c r="F192" s="30">
        <v>-10</v>
      </c>
      <c r="G192" s="30">
        <v>30</v>
      </c>
      <c r="I192" s="119">
        <v>6</v>
      </c>
      <c r="J192" s="119">
        <v>10</v>
      </c>
      <c r="K192" s="119" t="s">
        <v>78</v>
      </c>
      <c r="L192" s="119" t="s">
        <v>78</v>
      </c>
      <c r="M192" s="119">
        <v>38</v>
      </c>
    </row>
    <row r="193" spans="1:13" ht="12.75" customHeight="1" x14ac:dyDescent="0.2">
      <c r="B193" s="152" t="s">
        <v>128</v>
      </c>
      <c r="C193" s="30">
        <v>30</v>
      </c>
      <c r="D193" s="30">
        <v>0</v>
      </c>
      <c r="E193" s="30">
        <v>0</v>
      </c>
      <c r="F193" s="30">
        <v>0</v>
      </c>
      <c r="G193" s="30">
        <v>30</v>
      </c>
      <c r="I193" s="119">
        <v>15</v>
      </c>
      <c r="J193" s="119">
        <v>6</v>
      </c>
      <c r="K193" s="119" t="s">
        <v>78</v>
      </c>
      <c r="L193" s="119" t="s">
        <v>78</v>
      </c>
      <c r="M193" s="119">
        <v>49</v>
      </c>
    </row>
    <row r="194" spans="1:13" ht="12.75" customHeight="1" x14ac:dyDescent="0.2">
      <c r="B194" s="152" t="s">
        <v>171</v>
      </c>
      <c r="C194" s="30">
        <v>80</v>
      </c>
      <c r="D194" s="30">
        <v>20</v>
      </c>
      <c r="E194" s="30">
        <v>10</v>
      </c>
      <c r="F194" s="30">
        <v>20</v>
      </c>
      <c r="G194" s="30">
        <v>30</v>
      </c>
      <c r="I194" s="119">
        <v>31</v>
      </c>
      <c r="J194" s="119">
        <v>33</v>
      </c>
      <c r="K194" s="119">
        <v>26</v>
      </c>
      <c r="L194" s="119">
        <v>29</v>
      </c>
      <c r="M194" s="119">
        <v>35</v>
      </c>
    </row>
    <row r="195" spans="1:13" ht="12.75" customHeight="1" x14ac:dyDescent="0.2">
      <c r="B195" s="152" t="s">
        <v>198</v>
      </c>
      <c r="C195" s="30">
        <v>50</v>
      </c>
      <c r="D195" s="30">
        <v>10</v>
      </c>
      <c r="E195" s="30">
        <v>20</v>
      </c>
      <c r="F195" s="30">
        <v>10</v>
      </c>
      <c r="G195" s="30">
        <v>0</v>
      </c>
      <c r="I195" s="119">
        <v>21</v>
      </c>
      <c r="J195" s="119">
        <v>33</v>
      </c>
      <c r="K195" s="119">
        <v>66</v>
      </c>
      <c r="L195" s="119">
        <v>16</v>
      </c>
      <c r="M195" s="119" t="s">
        <v>78</v>
      </c>
    </row>
    <row r="196" spans="1:13" ht="12.75" customHeight="1" x14ac:dyDescent="0.2">
      <c r="B196" s="152" t="s">
        <v>205</v>
      </c>
      <c r="C196" s="30">
        <v>30</v>
      </c>
      <c r="D196" s="30">
        <v>10</v>
      </c>
      <c r="E196" s="30">
        <v>0</v>
      </c>
      <c r="F196" s="30">
        <v>0</v>
      </c>
      <c r="G196" s="30">
        <v>10</v>
      </c>
      <c r="I196" s="119">
        <v>13</v>
      </c>
      <c r="J196" s="119">
        <v>24</v>
      </c>
      <c r="K196" s="119">
        <v>10</v>
      </c>
      <c r="L196" s="119">
        <v>0</v>
      </c>
      <c r="M196" s="119">
        <v>19</v>
      </c>
    </row>
    <row r="197" spans="1:13" ht="12.75" customHeight="1" x14ac:dyDescent="0.2">
      <c r="B197" s="152" t="s">
        <v>261</v>
      </c>
      <c r="C197" s="30">
        <v>90</v>
      </c>
      <c r="D197" s="30">
        <v>20</v>
      </c>
      <c r="E197" s="30">
        <v>10</v>
      </c>
      <c r="F197" s="30">
        <v>20</v>
      </c>
      <c r="G197" s="30">
        <v>30</v>
      </c>
      <c r="I197" s="119">
        <v>40</v>
      </c>
      <c r="J197" s="119">
        <v>50</v>
      </c>
      <c r="K197" s="119">
        <v>39</v>
      </c>
      <c r="L197" s="119">
        <v>32</v>
      </c>
      <c r="M197" s="119">
        <v>42</v>
      </c>
    </row>
    <row r="198" spans="1:13" ht="12.75" customHeight="1" x14ac:dyDescent="0.2">
      <c r="B198" s="152" t="s">
        <v>264</v>
      </c>
      <c r="C198" s="30">
        <v>50</v>
      </c>
      <c r="D198" s="30">
        <v>20</v>
      </c>
      <c r="E198" s="30">
        <v>0</v>
      </c>
      <c r="F198" s="30">
        <v>10</v>
      </c>
      <c r="G198" s="30">
        <v>20</v>
      </c>
      <c r="I198" s="119">
        <v>25</v>
      </c>
      <c r="J198" s="119">
        <v>59</v>
      </c>
      <c r="K198" s="119" t="s">
        <v>78</v>
      </c>
      <c r="L198" s="119">
        <v>20</v>
      </c>
      <c r="M198" s="119">
        <v>30</v>
      </c>
    </row>
    <row r="199" spans="1:13" ht="12.75" customHeight="1" x14ac:dyDescent="0.2">
      <c r="C199" s="30"/>
      <c r="D199" s="30"/>
      <c r="E199" s="30"/>
      <c r="F199" s="30"/>
      <c r="G199" s="30"/>
      <c r="I199" s="119"/>
      <c r="J199" s="119"/>
      <c r="K199" s="119"/>
      <c r="L199" s="119"/>
      <c r="M199" s="119"/>
    </row>
    <row r="200" spans="1:13" ht="12.75" customHeight="1" x14ac:dyDescent="0.2">
      <c r="A200" s="239" t="s">
        <v>180</v>
      </c>
      <c r="B200" s="239"/>
      <c r="C200" s="239"/>
      <c r="D200" s="239"/>
      <c r="E200" s="239"/>
      <c r="F200" s="239"/>
      <c r="G200" s="30"/>
      <c r="I200" s="119"/>
      <c r="J200" s="119"/>
      <c r="K200" s="119"/>
      <c r="L200" s="119"/>
      <c r="M200" s="119"/>
    </row>
    <row r="201" spans="1:13" ht="6" customHeight="1" x14ac:dyDescent="0.2">
      <c r="A201" s="141"/>
      <c r="C201" s="30"/>
      <c r="D201" s="30"/>
      <c r="E201" s="30"/>
      <c r="F201" s="30"/>
      <c r="G201" s="30"/>
      <c r="I201" s="119"/>
      <c r="J201" s="119"/>
      <c r="K201" s="119"/>
      <c r="L201" s="119"/>
      <c r="M201" s="119"/>
    </row>
    <row r="202" spans="1:13" ht="12.75" customHeight="1" x14ac:dyDescent="0.2">
      <c r="A202" s="148"/>
      <c r="C202" s="243" t="s">
        <v>144</v>
      </c>
      <c r="D202" s="243"/>
      <c r="E202" s="243"/>
      <c r="F202" s="243"/>
      <c r="G202" s="243"/>
      <c r="H202" s="149"/>
      <c r="I202" s="240" t="s">
        <v>145</v>
      </c>
      <c r="J202" s="240"/>
      <c r="K202" s="240"/>
      <c r="L202" s="240"/>
      <c r="M202" s="240"/>
    </row>
    <row r="203" spans="1:13" ht="12.75" customHeight="1" x14ac:dyDescent="0.2">
      <c r="A203" s="148"/>
      <c r="C203" s="150" t="s">
        <v>4</v>
      </c>
      <c r="D203" s="150" t="s">
        <v>0</v>
      </c>
      <c r="E203" s="150" t="s">
        <v>1</v>
      </c>
      <c r="F203" s="150" t="s">
        <v>2</v>
      </c>
      <c r="G203" s="150" t="s">
        <v>3</v>
      </c>
      <c r="H203" s="150"/>
      <c r="I203" s="151" t="s">
        <v>4</v>
      </c>
      <c r="J203" s="151" t="s">
        <v>0</v>
      </c>
      <c r="K203" s="151" t="s">
        <v>1</v>
      </c>
      <c r="L203" s="151" t="s">
        <v>2</v>
      </c>
      <c r="M203" s="151" t="s">
        <v>3</v>
      </c>
    </row>
    <row r="204" spans="1:13" ht="12.75" customHeight="1" x14ac:dyDescent="0.2">
      <c r="B204" s="152" t="s">
        <v>23</v>
      </c>
      <c r="C204" s="30">
        <v>40</v>
      </c>
      <c r="D204" s="30">
        <v>10</v>
      </c>
      <c r="E204" s="30">
        <v>20</v>
      </c>
      <c r="F204" s="30">
        <v>0</v>
      </c>
      <c r="G204" s="30">
        <v>10</v>
      </c>
      <c r="I204" s="119">
        <v>13</v>
      </c>
      <c r="J204" s="119">
        <v>12</v>
      </c>
      <c r="K204" s="119">
        <v>42</v>
      </c>
      <c r="L204" s="119" t="s">
        <v>78</v>
      </c>
      <c r="M204" s="119">
        <v>12</v>
      </c>
    </row>
    <row r="205" spans="1:13" ht="12.75" customHeight="1" x14ac:dyDescent="0.2">
      <c r="B205" s="152" t="s">
        <v>30</v>
      </c>
      <c r="C205" s="30">
        <v>30</v>
      </c>
      <c r="D205" s="30">
        <v>10</v>
      </c>
      <c r="E205" s="30">
        <v>10</v>
      </c>
      <c r="F205" s="30">
        <v>0</v>
      </c>
      <c r="G205" s="30">
        <v>0</v>
      </c>
      <c r="I205" s="119">
        <v>10</v>
      </c>
      <c r="J205" s="119">
        <v>16</v>
      </c>
      <c r="K205" s="119">
        <v>21</v>
      </c>
      <c r="L205" s="119">
        <v>4</v>
      </c>
      <c r="M205" s="119">
        <v>3</v>
      </c>
    </row>
    <row r="206" spans="1:13" ht="12.75" customHeight="1" x14ac:dyDescent="0.2">
      <c r="B206" s="152" t="s">
        <v>79</v>
      </c>
      <c r="C206" s="30">
        <v>70</v>
      </c>
      <c r="D206" s="30">
        <v>10</v>
      </c>
      <c r="E206" s="30">
        <v>0</v>
      </c>
      <c r="F206" s="30">
        <v>20</v>
      </c>
      <c r="G206" s="30">
        <v>40</v>
      </c>
      <c r="I206" s="119">
        <v>22</v>
      </c>
      <c r="J206" s="119">
        <v>17</v>
      </c>
      <c r="K206" s="119">
        <v>3</v>
      </c>
      <c r="L206" s="119">
        <v>20</v>
      </c>
      <c r="M206" s="119">
        <v>57</v>
      </c>
    </row>
    <row r="207" spans="1:13" ht="12.75" customHeight="1" x14ac:dyDescent="0.2">
      <c r="B207" s="152" t="s">
        <v>27</v>
      </c>
      <c r="C207" s="30">
        <v>40</v>
      </c>
      <c r="D207" s="30">
        <v>10</v>
      </c>
      <c r="E207" s="30">
        <v>0</v>
      </c>
      <c r="F207" s="30">
        <v>0</v>
      </c>
      <c r="G207" s="30">
        <v>20</v>
      </c>
      <c r="I207" s="119">
        <v>13</v>
      </c>
      <c r="J207" s="119">
        <v>15</v>
      </c>
      <c r="K207" s="119">
        <v>6</v>
      </c>
      <c r="L207" s="119">
        <v>5</v>
      </c>
      <c r="M207" s="119">
        <v>26</v>
      </c>
    </row>
    <row r="208" spans="1:13" ht="12.75" customHeight="1" x14ac:dyDescent="0.2">
      <c r="B208" s="152" t="s">
        <v>28</v>
      </c>
      <c r="C208" s="30">
        <v>70</v>
      </c>
      <c r="D208" s="30">
        <v>20</v>
      </c>
      <c r="E208" s="30">
        <v>10</v>
      </c>
      <c r="F208" s="30">
        <v>10</v>
      </c>
      <c r="G208" s="30">
        <v>20</v>
      </c>
      <c r="I208" s="119">
        <v>22</v>
      </c>
      <c r="J208" s="119">
        <v>32</v>
      </c>
      <c r="K208" s="119">
        <v>18</v>
      </c>
      <c r="L208" s="119">
        <v>14</v>
      </c>
      <c r="M208" s="119">
        <v>27</v>
      </c>
    </row>
    <row r="209" spans="1:13" ht="12.75" customHeight="1" x14ac:dyDescent="0.2">
      <c r="B209" s="152" t="s">
        <v>128</v>
      </c>
      <c r="C209" s="30">
        <v>60</v>
      </c>
      <c r="D209" s="30">
        <v>10</v>
      </c>
      <c r="E209" s="30">
        <v>-10</v>
      </c>
      <c r="F209" s="30">
        <v>20</v>
      </c>
      <c r="G209" s="30">
        <v>40</v>
      </c>
      <c r="I209" s="119">
        <v>19</v>
      </c>
      <c r="J209" s="119">
        <v>11</v>
      </c>
      <c r="K209" s="119" t="s">
        <v>78</v>
      </c>
      <c r="L209" s="119">
        <v>19</v>
      </c>
      <c r="M209" s="119">
        <v>56</v>
      </c>
    </row>
    <row r="210" spans="1:13" ht="12.75" customHeight="1" x14ac:dyDescent="0.2">
      <c r="B210" s="152" t="s">
        <v>171</v>
      </c>
      <c r="C210" s="30">
        <v>80</v>
      </c>
      <c r="D210" s="30">
        <v>0</v>
      </c>
      <c r="E210" s="30">
        <v>20</v>
      </c>
      <c r="F210" s="30">
        <v>40</v>
      </c>
      <c r="G210" s="30">
        <v>20</v>
      </c>
      <c r="I210" s="119">
        <v>25</v>
      </c>
      <c r="J210" s="119">
        <v>6</v>
      </c>
      <c r="K210" s="119">
        <v>28</v>
      </c>
      <c r="L210" s="119">
        <v>32</v>
      </c>
      <c r="M210" s="119">
        <v>27</v>
      </c>
    </row>
    <row r="211" spans="1:13" ht="12.75" customHeight="1" x14ac:dyDescent="0.2">
      <c r="B211" s="152" t="s">
        <v>198</v>
      </c>
      <c r="C211" s="30">
        <v>100</v>
      </c>
      <c r="D211" s="30">
        <v>30</v>
      </c>
      <c r="E211" s="30">
        <v>20</v>
      </c>
      <c r="F211" s="30">
        <v>30</v>
      </c>
      <c r="G211" s="30">
        <v>20</v>
      </c>
      <c r="I211" s="119">
        <v>28</v>
      </c>
      <c r="J211" s="119">
        <v>33</v>
      </c>
      <c r="K211" s="119">
        <v>31</v>
      </c>
      <c r="L211" s="119">
        <v>25</v>
      </c>
      <c r="M211" s="119">
        <v>26</v>
      </c>
    </row>
    <row r="212" spans="1:13" ht="12.75" customHeight="1" x14ac:dyDescent="0.2">
      <c r="B212" s="152" t="s">
        <v>205</v>
      </c>
      <c r="C212" s="30">
        <v>40</v>
      </c>
      <c r="D212" s="30">
        <v>0</v>
      </c>
      <c r="E212" s="30">
        <v>10</v>
      </c>
      <c r="F212" s="30">
        <v>20</v>
      </c>
      <c r="G212" s="30">
        <v>10</v>
      </c>
      <c r="I212" s="119">
        <v>11</v>
      </c>
      <c r="J212" s="119">
        <v>4</v>
      </c>
      <c r="K212" s="119">
        <v>16</v>
      </c>
      <c r="L212" s="119">
        <v>13</v>
      </c>
      <c r="M212" s="119">
        <v>9</v>
      </c>
    </row>
    <row r="213" spans="1:13" ht="12.75" customHeight="1" x14ac:dyDescent="0.2">
      <c r="B213" s="152" t="s">
        <v>261</v>
      </c>
      <c r="C213" s="30">
        <v>90</v>
      </c>
      <c r="D213" s="30">
        <v>20</v>
      </c>
      <c r="E213" s="30">
        <v>10</v>
      </c>
      <c r="F213" s="30">
        <v>40</v>
      </c>
      <c r="G213" s="30">
        <v>20</v>
      </c>
      <c r="I213" s="119">
        <v>20</v>
      </c>
      <c r="J213" s="119">
        <v>16</v>
      </c>
      <c r="K213" s="119">
        <v>11</v>
      </c>
      <c r="L213" s="119">
        <v>29</v>
      </c>
      <c r="M213" s="119">
        <v>21</v>
      </c>
    </row>
    <row r="214" spans="1:13" ht="12.75" customHeight="1" x14ac:dyDescent="0.2">
      <c r="B214" s="152" t="s">
        <v>264</v>
      </c>
      <c r="C214" s="30">
        <v>60</v>
      </c>
      <c r="D214" s="30">
        <v>30</v>
      </c>
      <c r="E214" s="30">
        <v>10</v>
      </c>
      <c r="F214" s="30">
        <v>20</v>
      </c>
      <c r="G214" s="30">
        <v>10</v>
      </c>
      <c r="I214" s="119">
        <v>14</v>
      </c>
      <c r="J214" s="119">
        <v>32</v>
      </c>
      <c r="K214" s="119">
        <v>9</v>
      </c>
      <c r="L214" s="119">
        <v>15</v>
      </c>
      <c r="M214" s="119">
        <v>5</v>
      </c>
    </row>
    <row r="215" spans="1:13" ht="12.75" customHeight="1" x14ac:dyDescent="0.2">
      <c r="C215" s="30"/>
      <c r="D215" s="30"/>
      <c r="E215" s="30"/>
      <c r="F215" s="30"/>
      <c r="G215" s="30"/>
      <c r="I215" s="119"/>
      <c r="J215" s="119"/>
      <c r="K215" s="119"/>
      <c r="L215" s="119"/>
      <c r="M215" s="119"/>
    </row>
    <row r="216" spans="1:13" ht="12.75" customHeight="1" x14ac:dyDescent="0.2">
      <c r="A216" s="239" t="s">
        <v>181</v>
      </c>
      <c r="B216" s="239"/>
      <c r="C216" s="239"/>
      <c r="D216" s="239"/>
      <c r="E216" s="30"/>
      <c r="F216" s="30"/>
      <c r="G216" s="30"/>
      <c r="I216" s="119"/>
      <c r="J216" s="119"/>
      <c r="K216" s="119"/>
      <c r="L216" s="119"/>
      <c r="M216" s="119"/>
    </row>
    <row r="217" spans="1:13" ht="6" customHeight="1" x14ac:dyDescent="0.2">
      <c r="A217" s="141"/>
      <c r="C217" s="30"/>
      <c r="D217" s="30"/>
      <c r="E217" s="30"/>
      <c r="F217" s="30"/>
      <c r="G217" s="30"/>
      <c r="I217" s="119"/>
      <c r="J217" s="119"/>
      <c r="K217" s="119"/>
      <c r="L217" s="119"/>
      <c r="M217" s="119"/>
    </row>
    <row r="218" spans="1:13" ht="12.75" customHeight="1" x14ac:dyDescent="0.2">
      <c r="A218" s="148"/>
      <c r="C218" s="243" t="s">
        <v>144</v>
      </c>
      <c r="D218" s="243"/>
      <c r="E218" s="243"/>
      <c r="F218" s="243"/>
      <c r="G218" s="243"/>
      <c r="H218" s="149"/>
      <c r="I218" s="240" t="s">
        <v>145</v>
      </c>
      <c r="J218" s="240"/>
      <c r="K218" s="240"/>
      <c r="L218" s="240"/>
      <c r="M218" s="240"/>
    </row>
    <row r="219" spans="1:13" ht="12.75" customHeight="1" x14ac:dyDescent="0.2">
      <c r="A219" s="148"/>
      <c r="C219" s="150" t="s">
        <v>4</v>
      </c>
      <c r="D219" s="150" t="s">
        <v>0</v>
      </c>
      <c r="E219" s="150" t="s">
        <v>1</v>
      </c>
      <c r="F219" s="150" t="s">
        <v>2</v>
      </c>
      <c r="G219" s="150" t="s">
        <v>3</v>
      </c>
      <c r="H219" s="150"/>
      <c r="I219" s="151" t="s">
        <v>4</v>
      </c>
      <c r="J219" s="151" t="s">
        <v>0</v>
      </c>
      <c r="K219" s="151" t="s">
        <v>1</v>
      </c>
      <c r="L219" s="151" t="s">
        <v>2</v>
      </c>
      <c r="M219" s="151" t="s">
        <v>3</v>
      </c>
    </row>
    <row r="220" spans="1:13" ht="12.75" customHeight="1" x14ac:dyDescent="0.2">
      <c r="B220" s="152" t="s">
        <v>23</v>
      </c>
      <c r="C220" s="30">
        <v>130</v>
      </c>
      <c r="D220" s="30">
        <v>40</v>
      </c>
      <c r="E220" s="30">
        <v>30</v>
      </c>
      <c r="F220" s="30">
        <v>10</v>
      </c>
      <c r="G220" s="30">
        <v>50</v>
      </c>
      <c r="I220" s="119">
        <v>13</v>
      </c>
      <c r="J220" s="119">
        <v>11</v>
      </c>
      <c r="K220" s="119">
        <v>17</v>
      </c>
      <c r="L220" s="119">
        <v>4</v>
      </c>
      <c r="M220" s="119">
        <v>26</v>
      </c>
    </row>
    <row r="221" spans="1:13" ht="12.75" customHeight="1" x14ac:dyDescent="0.2">
      <c r="B221" s="152" t="s">
        <v>30</v>
      </c>
      <c r="C221" s="30">
        <v>140</v>
      </c>
      <c r="D221" s="30">
        <v>90</v>
      </c>
      <c r="E221" s="30">
        <v>0</v>
      </c>
      <c r="F221" s="30">
        <v>10</v>
      </c>
      <c r="G221" s="30">
        <v>30</v>
      </c>
      <c r="I221" s="119">
        <v>14</v>
      </c>
      <c r="J221" s="119">
        <v>28</v>
      </c>
      <c r="K221" s="119">
        <v>1</v>
      </c>
      <c r="L221" s="119">
        <v>6</v>
      </c>
      <c r="M221" s="119">
        <v>15</v>
      </c>
    </row>
    <row r="222" spans="1:13" ht="12.75" customHeight="1" x14ac:dyDescent="0.2">
      <c r="B222" s="152" t="s">
        <v>79</v>
      </c>
      <c r="C222" s="30">
        <v>110</v>
      </c>
      <c r="D222" s="30">
        <v>100</v>
      </c>
      <c r="E222" s="30">
        <v>10</v>
      </c>
      <c r="F222" s="30">
        <v>-20</v>
      </c>
      <c r="G222" s="30">
        <v>20</v>
      </c>
      <c r="I222" s="119">
        <v>12</v>
      </c>
      <c r="J222" s="119">
        <v>32</v>
      </c>
      <c r="K222" s="119">
        <v>6</v>
      </c>
      <c r="L222" s="119" t="s">
        <v>78</v>
      </c>
      <c r="M222" s="119">
        <v>8</v>
      </c>
    </row>
    <row r="223" spans="1:13" ht="12.75" customHeight="1" x14ac:dyDescent="0.2">
      <c r="B223" s="152" t="s">
        <v>27</v>
      </c>
      <c r="C223" s="30">
        <v>50</v>
      </c>
      <c r="D223" s="30">
        <v>30</v>
      </c>
      <c r="E223" s="30">
        <v>10</v>
      </c>
      <c r="F223" s="30">
        <v>0</v>
      </c>
      <c r="G223" s="30">
        <v>10</v>
      </c>
      <c r="I223" s="119">
        <v>5</v>
      </c>
      <c r="J223" s="119">
        <v>9</v>
      </c>
      <c r="K223" s="119">
        <v>6</v>
      </c>
      <c r="L223" s="119">
        <v>0</v>
      </c>
      <c r="M223" s="119">
        <v>3</v>
      </c>
    </row>
    <row r="224" spans="1:13" ht="12.75" customHeight="1" x14ac:dyDescent="0.2">
      <c r="B224" s="152" t="s">
        <v>28</v>
      </c>
      <c r="C224" s="30">
        <v>50</v>
      </c>
      <c r="D224" s="30">
        <v>40</v>
      </c>
      <c r="E224" s="30">
        <v>10</v>
      </c>
      <c r="F224" s="30">
        <v>0</v>
      </c>
      <c r="G224" s="30">
        <v>0</v>
      </c>
      <c r="I224" s="119">
        <v>5</v>
      </c>
      <c r="J224" s="119">
        <v>14</v>
      </c>
      <c r="K224" s="119">
        <v>6</v>
      </c>
      <c r="L224" s="119" t="s">
        <v>78</v>
      </c>
      <c r="M224" s="119">
        <v>1</v>
      </c>
    </row>
    <row r="225" spans="1:13" ht="12.75" customHeight="1" x14ac:dyDescent="0.2">
      <c r="B225" s="152" t="s">
        <v>128</v>
      </c>
      <c r="C225" s="30">
        <v>30</v>
      </c>
      <c r="D225" s="30">
        <v>-10</v>
      </c>
      <c r="E225" s="30">
        <v>0</v>
      </c>
      <c r="F225" s="30">
        <v>0</v>
      </c>
      <c r="G225" s="30">
        <v>40</v>
      </c>
      <c r="I225" s="119">
        <v>3</v>
      </c>
      <c r="J225" s="119" t="s">
        <v>78</v>
      </c>
      <c r="K225" s="119">
        <v>0</v>
      </c>
      <c r="L225" s="119">
        <v>0</v>
      </c>
      <c r="M225" s="119">
        <v>18</v>
      </c>
    </row>
    <row r="226" spans="1:13" ht="12.75" customHeight="1" x14ac:dyDescent="0.2">
      <c r="B226" s="152" t="s">
        <v>171</v>
      </c>
      <c r="C226" s="30">
        <v>100</v>
      </c>
      <c r="D226" s="30">
        <v>20</v>
      </c>
      <c r="E226" s="30">
        <v>20</v>
      </c>
      <c r="F226" s="30">
        <v>30</v>
      </c>
      <c r="G226" s="30">
        <v>30</v>
      </c>
      <c r="I226" s="119">
        <v>10</v>
      </c>
      <c r="J226" s="119">
        <v>8</v>
      </c>
      <c r="K226" s="119">
        <v>9</v>
      </c>
      <c r="L226" s="119">
        <v>11</v>
      </c>
      <c r="M226" s="119">
        <v>13</v>
      </c>
    </row>
    <row r="227" spans="1:13" ht="12.75" customHeight="1" x14ac:dyDescent="0.2">
      <c r="B227" s="152" t="s">
        <v>198</v>
      </c>
      <c r="C227" s="30">
        <v>100</v>
      </c>
      <c r="D227" s="30">
        <v>60</v>
      </c>
      <c r="E227" s="30">
        <v>-20</v>
      </c>
      <c r="F227" s="30">
        <v>40</v>
      </c>
      <c r="G227" s="30">
        <v>20</v>
      </c>
      <c r="I227" s="119">
        <v>11</v>
      </c>
      <c r="J227" s="119">
        <v>23</v>
      </c>
      <c r="K227" s="119" t="s">
        <v>78</v>
      </c>
      <c r="L227" s="119">
        <v>15</v>
      </c>
      <c r="M227" s="119">
        <v>10</v>
      </c>
    </row>
    <row r="228" spans="1:13" ht="12.75" customHeight="1" x14ac:dyDescent="0.2">
      <c r="B228" s="152" t="s">
        <v>205</v>
      </c>
      <c r="C228" s="30">
        <v>60</v>
      </c>
      <c r="D228" s="30">
        <v>-30</v>
      </c>
      <c r="E228" s="30">
        <v>20</v>
      </c>
      <c r="F228" s="30">
        <v>30</v>
      </c>
      <c r="G228" s="30">
        <v>50</v>
      </c>
      <c r="I228" s="119">
        <v>6</v>
      </c>
      <c r="J228" s="119" t="s">
        <v>78</v>
      </c>
      <c r="K228" s="119">
        <v>7</v>
      </c>
      <c r="L228" s="119">
        <v>11</v>
      </c>
      <c r="M228" s="119">
        <v>18</v>
      </c>
    </row>
    <row r="229" spans="1:13" ht="12.75" customHeight="1" x14ac:dyDescent="0.2">
      <c r="B229" s="152" t="s">
        <v>261</v>
      </c>
      <c r="C229" s="30">
        <v>130</v>
      </c>
      <c r="D229" s="30">
        <v>50</v>
      </c>
      <c r="E229" s="30">
        <v>-20</v>
      </c>
      <c r="F229" s="30">
        <v>30</v>
      </c>
      <c r="G229" s="30">
        <v>60</v>
      </c>
      <c r="I229" s="119">
        <v>12</v>
      </c>
      <c r="J229" s="119">
        <v>17</v>
      </c>
      <c r="K229" s="119" t="s">
        <v>78</v>
      </c>
      <c r="L229" s="119">
        <v>12</v>
      </c>
      <c r="M229" s="119">
        <v>22</v>
      </c>
    </row>
    <row r="230" spans="1:13" ht="12.75" customHeight="1" x14ac:dyDescent="0.2">
      <c r="B230" s="152" t="s">
        <v>264</v>
      </c>
      <c r="C230" s="30">
        <v>20</v>
      </c>
      <c r="D230" s="30">
        <v>10</v>
      </c>
      <c r="E230" s="30">
        <v>-10</v>
      </c>
      <c r="F230" s="30">
        <v>-20</v>
      </c>
      <c r="G230" s="30">
        <v>50</v>
      </c>
      <c r="I230" s="119">
        <v>2</v>
      </c>
      <c r="J230" s="119">
        <v>2</v>
      </c>
      <c r="K230" s="119" t="s">
        <v>78</v>
      </c>
      <c r="L230" s="119" t="s">
        <v>78</v>
      </c>
      <c r="M230" s="119">
        <v>20</v>
      </c>
    </row>
    <row r="231" spans="1:13" ht="12.75" customHeight="1" x14ac:dyDescent="0.2">
      <c r="C231" s="30"/>
      <c r="D231" s="30"/>
      <c r="E231" s="30"/>
      <c r="F231" s="30"/>
      <c r="G231" s="30"/>
      <c r="I231" s="119"/>
      <c r="J231" s="119"/>
      <c r="K231" s="119"/>
      <c r="L231" s="119"/>
      <c r="M231" s="119"/>
    </row>
    <row r="232" spans="1:13" ht="12.75" customHeight="1" x14ac:dyDescent="0.2">
      <c r="A232" s="239" t="s">
        <v>182</v>
      </c>
      <c r="B232" s="239"/>
      <c r="C232" s="239"/>
      <c r="D232" s="239"/>
      <c r="E232" s="30"/>
      <c r="F232" s="30"/>
      <c r="G232" s="30"/>
      <c r="I232" s="119"/>
      <c r="J232" s="119"/>
      <c r="K232" s="119"/>
      <c r="L232" s="119"/>
      <c r="M232" s="119"/>
    </row>
    <row r="233" spans="1:13" ht="6" customHeight="1" x14ac:dyDescent="0.2">
      <c r="A233" s="141"/>
      <c r="C233" s="30"/>
      <c r="D233" s="30"/>
      <c r="E233" s="30"/>
      <c r="F233" s="30"/>
      <c r="G233" s="30"/>
      <c r="I233" s="119"/>
      <c r="J233" s="119"/>
      <c r="K233" s="119"/>
      <c r="L233" s="119"/>
      <c r="M233" s="119"/>
    </row>
    <row r="234" spans="1:13" ht="12.75" customHeight="1" x14ac:dyDescent="0.2">
      <c r="A234" s="148"/>
      <c r="C234" s="243" t="s">
        <v>144</v>
      </c>
      <c r="D234" s="243"/>
      <c r="E234" s="243"/>
      <c r="F234" s="243"/>
      <c r="G234" s="243"/>
      <c r="H234" s="149"/>
      <c r="I234" s="240" t="s">
        <v>145</v>
      </c>
      <c r="J234" s="240"/>
      <c r="K234" s="240"/>
      <c r="L234" s="240"/>
      <c r="M234" s="240"/>
    </row>
    <row r="235" spans="1:13" ht="12.75" customHeight="1" x14ac:dyDescent="0.2">
      <c r="A235" s="148"/>
      <c r="C235" s="150" t="s">
        <v>4</v>
      </c>
      <c r="D235" s="150" t="s">
        <v>0</v>
      </c>
      <c r="E235" s="150" t="s">
        <v>1</v>
      </c>
      <c r="F235" s="150" t="s">
        <v>2</v>
      </c>
      <c r="G235" s="150" t="s">
        <v>3</v>
      </c>
      <c r="H235" s="150"/>
      <c r="I235" s="151" t="s">
        <v>4</v>
      </c>
      <c r="J235" s="151" t="s">
        <v>0</v>
      </c>
      <c r="K235" s="151" t="s">
        <v>1</v>
      </c>
      <c r="L235" s="151" t="s">
        <v>2</v>
      </c>
      <c r="M235" s="151" t="s">
        <v>3</v>
      </c>
    </row>
    <row r="236" spans="1:13" ht="12.75" customHeight="1" x14ac:dyDescent="0.2">
      <c r="B236" s="152" t="s">
        <v>23</v>
      </c>
      <c r="C236" s="30">
        <v>70</v>
      </c>
      <c r="D236" s="30">
        <v>10</v>
      </c>
      <c r="E236" s="30">
        <v>0</v>
      </c>
      <c r="F236" s="30">
        <v>30</v>
      </c>
      <c r="G236" s="30">
        <v>30</v>
      </c>
      <c r="I236" s="119">
        <v>17</v>
      </c>
      <c r="J236" s="119">
        <v>64</v>
      </c>
      <c r="K236" s="119" t="s">
        <v>78</v>
      </c>
      <c r="L236" s="119">
        <v>18</v>
      </c>
      <c r="M236" s="119">
        <v>16</v>
      </c>
    </row>
    <row r="237" spans="1:13" ht="12.75" customHeight="1" x14ac:dyDescent="0.2">
      <c r="B237" s="152" t="s">
        <v>30</v>
      </c>
      <c r="C237" s="30">
        <v>30</v>
      </c>
      <c r="D237" s="30">
        <v>0</v>
      </c>
      <c r="E237" s="30">
        <v>0</v>
      </c>
      <c r="F237" s="30">
        <v>10</v>
      </c>
      <c r="G237" s="30">
        <v>20</v>
      </c>
      <c r="I237" s="119">
        <v>8</v>
      </c>
      <c r="J237" s="119">
        <v>14</v>
      </c>
      <c r="K237" s="119">
        <v>6</v>
      </c>
      <c r="L237" s="119">
        <v>5</v>
      </c>
      <c r="M237" s="119">
        <v>10</v>
      </c>
    </row>
    <row r="238" spans="1:13" ht="12.75" customHeight="1" x14ac:dyDescent="0.2">
      <c r="B238" s="152" t="s">
        <v>79</v>
      </c>
      <c r="C238" s="30">
        <v>30</v>
      </c>
      <c r="D238" s="30">
        <v>0</v>
      </c>
      <c r="E238" s="30">
        <v>10</v>
      </c>
      <c r="F238" s="30">
        <v>0</v>
      </c>
      <c r="G238" s="30">
        <v>20</v>
      </c>
      <c r="I238" s="119">
        <v>7</v>
      </c>
      <c r="J238" s="119" t="s">
        <v>78</v>
      </c>
      <c r="K238" s="119">
        <v>17</v>
      </c>
      <c r="L238" s="119" t="s">
        <v>78</v>
      </c>
      <c r="M238" s="119">
        <v>11</v>
      </c>
    </row>
    <row r="239" spans="1:13" ht="12.75" customHeight="1" x14ac:dyDescent="0.2">
      <c r="B239" s="152" t="s">
        <v>27</v>
      </c>
      <c r="C239" s="30">
        <v>20</v>
      </c>
      <c r="D239" s="30">
        <v>0</v>
      </c>
      <c r="E239" s="30">
        <v>0</v>
      </c>
      <c r="F239" s="30">
        <v>0</v>
      </c>
      <c r="G239" s="30">
        <v>20</v>
      </c>
      <c r="I239" s="119">
        <v>6</v>
      </c>
      <c r="J239" s="119">
        <v>6</v>
      </c>
      <c r="K239" s="119" t="s">
        <v>78</v>
      </c>
      <c r="L239" s="119">
        <v>4</v>
      </c>
      <c r="M239" s="119">
        <v>11</v>
      </c>
    </row>
    <row r="240" spans="1:13" ht="12.75" customHeight="1" x14ac:dyDescent="0.2">
      <c r="B240" s="152" t="s">
        <v>28</v>
      </c>
      <c r="C240" s="30">
        <v>40</v>
      </c>
      <c r="D240" s="30">
        <v>10</v>
      </c>
      <c r="E240" s="30">
        <v>10</v>
      </c>
      <c r="F240" s="30">
        <v>10</v>
      </c>
      <c r="G240" s="30">
        <v>10</v>
      </c>
      <c r="I240" s="119">
        <v>11</v>
      </c>
      <c r="J240" s="119">
        <v>71</v>
      </c>
      <c r="K240" s="119">
        <v>14</v>
      </c>
      <c r="L240" s="119">
        <v>7</v>
      </c>
      <c r="M240" s="119">
        <v>7</v>
      </c>
    </row>
    <row r="241" spans="1:13" ht="12.75" customHeight="1" x14ac:dyDescent="0.2">
      <c r="B241" s="152" t="s">
        <v>128</v>
      </c>
      <c r="C241" s="30">
        <v>50</v>
      </c>
      <c r="D241" s="30">
        <v>0</v>
      </c>
      <c r="E241" s="30">
        <v>0</v>
      </c>
      <c r="F241" s="30">
        <v>10</v>
      </c>
      <c r="G241" s="30">
        <v>30</v>
      </c>
      <c r="I241" s="119">
        <v>13</v>
      </c>
      <c r="J241" s="119" t="s">
        <v>78</v>
      </c>
      <c r="K241" s="119">
        <v>9</v>
      </c>
      <c r="L241" s="119">
        <v>12</v>
      </c>
      <c r="M241" s="119">
        <v>17</v>
      </c>
    </row>
    <row r="242" spans="1:13" ht="12.75" customHeight="1" x14ac:dyDescent="0.2">
      <c r="B242" s="152" t="s">
        <v>171</v>
      </c>
      <c r="C242" s="30">
        <v>100</v>
      </c>
      <c r="D242" s="30">
        <v>0</v>
      </c>
      <c r="E242" s="30">
        <v>30</v>
      </c>
      <c r="F242" s="30">
        <v>20</v>
      </c>
      <c r="G242" s="30">
        <v>50</v>
      </c>
      <c r="I242" s="119">
        <v>26</v>
      </c>
      <c r="J242" s="119">
        <v>7</v>
      </c>
      <c r="K242" s="119">
        <v>68</v>
      </c>
      <c r="L242" s="119">
        <v>23</v>
      </c>
      <c r="M242" s="119">
        <v>22</v>
      </c>
    </row>
    <row r="243" spans="1:13" ht="12.75" customHeight="1" x14ac:dyDescent="0.2">
      <c r="B243" s="152" t="s">
        <v>198</v>
      </c>
      <c r="C243" s="30">
        <v>70</v>
      </c>
      <c r="D243" s="30">
        <v>0</v>
      </c>
      <c r="E243" s="30">
        <v>10</v>
      </c>
      <c r="F243" s="30">
        <v>20</v>
      </c>
      <c r="G243" s="30">
        <v>40</v>
      </c>
      <c r="I243" s="119">
        <v>19</v>
      </c>
      <c r="J243" s="119">
        <v>12</v>
      </c>
      <c r="K243" s="119">
        <v>25</v>
      </c>
      <c r="L243" s="119">
        <v>18</v>
      </c>
      <c r="M243" s="119">
        <v>20</v>
      </c>
    </row>
    <row r="244" spans="1:13" ht="12.75" customHeight="1" x14ac:dyDescent="0.2">
      <c r="B244" s="152" t="s">
        <v>205</v>
      </c>
      <c r="C244" s="30">
        <v>30</v>
      </c>
      <c r="D244" s="30">
        <v>0</v>
      </c>
      <c r="E244" s="30">
        <v>-10</v>
      </c>
      <c r="F244" s="30">
        <v>10</v>
      </c>
      <c r="G244" s="30">
        <v>20</v>
      </c>
      <c r="I244" s="119">
        <v>10</v>
      </c>
      <c r="J244" s="119">
        <v>5</v>
      </c>
      <c r="K244" s="119" t="s">
        <v>78</v>
      </c>
      <c r="L244" s="119">
        <v>14</v>
      </c>
      <c r="M244" s="119">
        <v>14</v>
      </c>
    </row>
    <row r="245" spans="1:13" ht="12.75" customHeight="1" x14ac:dyDescent="0.2">
      <c r="B245" s="152" t="s">
        <v>261</v>
      </c>
      <c r="C245" s="30">
        <v>60</v>
      </c>
      <c r="D245" s="30">
        <v>10</v>
      </c>
      <c r="E245" s="30">
        <v>0</v>
      </c>
      <c r="F245" s="30">
        <v>20</v>
      </c>
      <c r="G245" s="30">
        <v>30</v>
      </c>
      <c r="I245" s="119">
        <v>20</v>
      </c>
      <c r="J245" s="119">
        <v>70</v>
      </c>
      <c r="K245" s="119">
        <v>3</v>
      </c>
      <c r="L245" s="119">
        <v>17</v>
      </c>
      <c r="M245" s="119">
        <v>19</v>
      </c>
    </row>
    <row r="246" spans="1:13" ht="12.75" customHeight="1" x14ac:dyDescent="0.2">
      <c r="B246" s="152" t="s">
        <v>264</v>
      </c>
      <c r="C246" s="30">
        <v>40</v>
      </c>
      <c r="D246" s="30">
        <v>-10</v>
      </c>
      <c r="E246" s="30">
        <v>-10</v>
      </c>
      <c r="F246" s="30">
        <v>20</v>
      </c>
      <c r="G246" s="30">
        <v>20</v>
      </c>
      <c r="I246" s="119">
        <v>12</v>
      </c>
      <c r="J246" s="119" t="s">
        <v>78</v>
      </c>
      <c r="K246" s="119" t="s">
        <v>78</v>
      </c>
      <c r="L246" s="119">
        <v>28</v>
      </c>
      <c r="M246" s="119">
        <v>16</v>
      </c>
    </row>
    <row r="247" spans="1:13" ht="12.75" customHeight="1" x14ac:dyDescent="0.2">
      <c r="C247" s="30"/>
      <c r="D247" s="30"/>
      <c r="E247" s="30"/>
      <c r="F247" s="30"/>
      <c r="G247" s="30"/>
      <c r="I247" s="119"/>
      <c r="J247" s="119"/>
      <c r="K247" s="119"/>
      <c r="L247" s="119"/>
      <c r="M247" s="119"/>
    </row>
    <row r="248" spans="1:13" ht="12.75" customHeight="1" x14ac:dyDescent="0.2">
      <c r="A248" s="239" t="s">
        <v>183</v>
      </c>
      <c r="B248" s="239"/>
      <c r="C248" s="239"/>
      <c r="D248" s="30"/>
      <c r="E248" s="30"/>
      <c r="F248" s="30"/>
      <c r="G248" s="30"/>
      <c r="I248" s="119"/>
      <c r="J248" s="119"/>
      <c r="K248" s="119"/>
      <c r="L248" s="119"/>
      <c r="M248" s="119"/>
    </row>
    <row r="249" spans="1:13" ht="6" customHeight="1" x14ac:dyDescent="0.2">
      <c r="A249" s="141"/>
      <c r="C249" s="30"/>
      <c r="D249" s="30"/>
      <c r="E249" s="30"/>
      <c r="F249" s="30"/>
      <c r="G249" s="30"/>
      <c r="I249" s="119"/>
      <c r="J249" s="119"/>
      <c r="K249" s="119"/>
      <c r="L249" s="119"/>
      <c r="M249" s="119"/>
    </row>
    <row r="250" spans="1:13" ht="12.75" customHeight="1" x14ac:dyDescent="0.2">
      <c r="A250" s="148"/>
      <c r="C250" s="243" t="s">
        <v>144</v>
      </c>
      <c r="D250" s="243"/>
      <c r="E250" s="243"/>
      <c r="F250" s="243"/>
      <c r="G250" s="243"/>
      <c r="H250" s="149"/>
      <c r="I250" s="240" t="s">
        <v>145</v>
      </c>
      <c r="J250" s="240"/>
      <c r="K250" s="240"/>
      <c r="L250" s="240"/>
      <c r="M250" s="240"/>
    </row>
    <row r="251" spans="1:13" ht="12.75" customHeight="1" x14ac:dyDescent="0.2">
      <c r="A251" s="148"/>
      <c r="C251" s="150" t="s">
        <v>4</v>
      </c>
      <c r="D251" s="150" t="s">
        <v>0</v>
      </c>
      <c r="E251" s="150" t="s">
        <v>1</v>
      </c>
      <c r="F251" s="150" t="s">
        <v>2</v>
      </c>
      <c r="G251" s="150" t="s">
        <v>3</v>
      </c>
      <c r="H251" s="150"/>
      <c r="I251" s="151" t="s">
        <v>4</v>
      </c>
      <c r="J251" s="151" t="s">
        <v>0</v>
      </c>
      <c r="K251" s="151" t="s">
        <v>1</v>
      </c>
      <c r="L251" s="151" t="s">
        <v>2</v>
      </c>
      <c r="M251" s="151" t="s">
        <v>3</v>
      </c>
    </row>
    <row r="252" spans="1:13" ht="12.75" customHeight="1" x14ac:dyDescent="0.2">
      <c r="B252" s="152" t="s">
        <v>23</v>
      </c>
      <c r="C252" s="30">
        <v>20</v>
      </c>
      <c r="D252" s="30">
        <v>0</v>
      </c>
      <c r="E252" s="30">
        <v>10</v>
      </c>
      <c r="F252" s="30">
        <v>10</v>
      </c>
      <c r="G252" s="30">
        <v>10</v>
      </c>
      <c r="I252" s="119">
        <v>8</v>
      </c>
      <c r="J252" s="119" t="s">
        <v>78</v>
      </c>
      <c r="K252" s="119">
        <v>50</v>
      </c>
      <c r="L252" s="119">
        <v>11</v>
      </c>
      <c r="M252" s="119">
        <v>5</v>
      </c>
    </row>
    <row r="253" spans="1:13" ht="12.75" customHeight="1" x14ac:dyDescent="0.2">
      <c r="B253" s="152" t="s">
        <v>30</v>
      </c>
      <c r="C253" s="30">
        <v>50</v>
      </c>
      <c r="D253" s="30">
        <v>10</v>
      </c>
      <c r="E253" s="30">
        <v>0</v>
      </c>
      <c r="F253" s="30">
        <v>30</v>
      </c>
      <c r="G253" s="30">
        <v>10</v>
      </c>
      <c r="I253" s="119">
        <v>25</v>
      </c>
      <c r="J253" s="119">
        <v>46</v>
      </c>
      <c r="K253" s="119">
        <v>20</v>
      </c>
      <c r="L253" s="119">
        <v>54</v>
      </c>
      <c r="M253" s="119">
        <v>6</v>
      </c>
    </row>
    <row r="254" spans="1:13" ht="12.75" customHeight="1" x14ac:dyDescent="0.2">
      <c r="B254" s="152" t="s">
        <v>79</v>
      </c>
      <c r="C254" s="30">
        <v>30</v>
      </c>
      <c r="D254" s="30">
        <v>-10</v>
      </c>
      <c r="E254" s="30">
        <v>20</v>
      </c>
      <c r="F254" s="30">
        <v>20</v>
      </c>
      <c r="G254" s="30">
        <v>-10</v>
      </c>
      <c r="I254" s="119">
        <v>15</v>
      </c>
      <c r="J254" s="119" t="s">
        <v>78</v>
      </c>
      <c r="K254" s="119">
        <v>175</v>
      </c>
      <c r="L254" s="119">
        <v>39</v>
      </c>
      <c r="M254" s="119" t="s">
        <v>78</v>
      </c>
    </row>
    <row r="255" spans="1:13" ht="12.75" customHeight="1" x14ac:dyDescent="0.2">
      <c r="B255" s="152" t="s">
        <v>27</v>
      </c>
      <c r="C255" s="30">
        <v>10</v>
      </c>
      <c r="D255" s="30">
        <v>-10</v>
      </c>
      <c r="E255" s="30">
        <v>10</v>
      </c>
      <c r="F255" s="30">
        <v>0</v>
      </c>
      <c r="G255" s="30">
        <v>10</v>
      </c>
      <c r="I255" s="119">
        <v>6</v>
      </c>
      <c r="J255" s="119" t="s">
        <v>78</v>
      </c>
      <c r="K255" s="119">
        <v>50</v>
      </c>
      <c r="L255" s="119">
        <v>3</v>
      </c>
      <c r="M255" s="119">
        <v>7</v>
      </c>
    </row>
    <row r="256" spans="1:13" ht="12.75" customHeight="1" x14ac:dyDescent="0.2">
      <c r="B256" s="152" t="s">
        <v>28</v>
      </c>
      <c r="C256" s="30">
        <v>50</v>
      </c>
      <c r="D256" s="30">
        <v>0</v>
      </c>
      <c r="E256" s="30">
        <v>0</v>
      </c>
      <c r="F256" s="30">
        <v>20</v>
      </c>
      <c r="G256" s="30">
        <v>30</v>
      </c>
      <c r="I256" s="119">
        <v>23</v>
      </c>
      <c r="J256" s="119">
        <v>11</v>
      </c>
      <c r="K256" s="119" t="s">
        <v>78</v>
      </c>
      <c r="L256" s="119">
        <v>27</v>
      </c>
      <c r="M256" s="119">
        <v>32</v>
      </c>
    </row>
    <row r="257" spans="1:13" ht="12.75" customHeight="1" x14ac:dyDescent="0.2">
      <c r="B257" s="152" t="s">
        <v>128</v>
      </c>
      <c r="C257" s="30">
        <v>10</v>
      </c>
      <c r="D257" s="30">
        <v>0</v>
      </c>
      <c r="E257" s="30">
        <v>-10</v>
      </c>
      <c r="F257" s="30">
        <v>10</v>
      </c>
      <c r="G257" s="30">
        <v>10</v>
      </c>
      <c r="I257" s="119">
        <v>5</v>
      </c>
      <c r="J257" s="119" t="s">
        <v>78</v>
      </c>
      <c r="K257" s="119" t="s">
        <v>78</v>
      </c>
      <c r="L257" s="119">
        <v>17</v>
      </c>
      <c r="M257" s="119">
        <v>7</v>
      </c>
    </row>
    <row r="258" spans="1:13" ht="12.75" customHeight="1" x14ac:dyDescent="0.2">
      <c r="B258" s="152" t="s">
        <v>171</v>
      </c>
      <c r="C258" s="30">
        <v>20</v>
      </c>
      <c r="D258" s="30">
        <v>0</v>
      </c>
      <c r="E258" s="30">
        <v>20</v>
      </c>
      <c r="F258" s="30">
        <v>0</v>
      </c>
      <c r="G258" s="30">
        <v>10</v>
      </c>
      <c r="I258" s="119">
        <v>9</v>
      </c>
      <c r="J258" s="119" t="s">
        <v>78</v>
      </c>
      <c r="K258" s="119">
        <v>114</v>
      </c>
      <c r="L258" s="119" t="s">
        <v>78</v>
      </c>
      <c r="M258" s="119">
        <v>6</v>
      </c>
    </row>
    <row r="259" spans="1:13" ht="12.75" customHeight="1" x14ac:dyDescent="0.2">
      <c r="B259" s="152" t="s">
        <v>198</v>
      </c>
      <c r="C259" s="30">
        <v>20</v>
      </c>
      <c r="D259" s="30">
        <v>-10</v>
      </c>
      <c r="E259" s="30">
        <v>10</v>
      </c>
      <c r="F259" s="30">
        <v>10</v>
      </c>
      <c r="G259" s="30">
        <v>20</v>
      </c>
      <c r="I259" s="119">
        <v>9</v>
      </c>
      <c r="J259" s="119" t="s">
        <v>78</v>
      </c>
      <c r="K259" s="119">
        <v>27</v>
      </c>
      <c r="L259" s="119">
        <v>8</v>
      </c>
      <c r="M259" s="119">
        <v>13</v>
      </c>
    </row>
    <row r="260" spans="1:13" ht="12.75" customHeight="1" x14ac:dyDescent="0.2">
      <c r="B260" s="152" t="s">
        <v>205</v>
      </c>
      <c r="C260" s="30">
        <v>20</v>
      </c>
      <c r="D260" s="30">
        <v>0</v>
      </c>
      <c r="E260" s="30">
        <v>10</v>
      </c>
      <c r="F260" s="30">
        <v>-10</v>
      </c>
      <c r="G260" s="30">
        <v>10</v>
      </c>
      <c r="I260" s="119">
        <v>6</v>
      </c>
      <c r="J260" s="119" t="s">
        <v>78</v>
      </c>
      <c r="K260" s="119">
        <v>44</v>
      </c>
      <c r="L260" s="119" t="s">
        <v>78</v>
      </c>
      <c r="M260" s="119">
        <v>9</v>
      </c>
    </row>
    <row r="261" spans="1:13" ht="12.75" customHeight="1" x14ac:dyDescent="0.2">
      <c r="B261" s="152" t="s">
        <v>261</v>
      </c>
      <c r="C261" s="30">
        <v>100</v>
      </c>
      <c r="D261" s="30">
        <v>0</v>
      </c>
      <c r="E261" s="30">
        <v>0</v>
      </c>
      <c r="F261" s="30">
        <v>40</v>
      </c>
      <c r="G261" s="30">
        <v>60</v>
      </c>
      <c r="I261" s="119">
        <v>33</v>
      </c>
      <c r="J261" s="119">
        <v>7</v>
      </c>
      <c r="K261" s="119">
        <v>0</v>
      </c>
      <c r="L261" s="119">
        <v>46</v>
      </c>
      <c r="M261" s="119">
        <v>33</v>
      </c>
    </row>
    <row r="262" spans="1:13" ht="12.75" customHeight="1" x14ac:dyDescent="0.2">
      <c r="B262" s="152" t="s">
        <v>264</v>
      </c>
      <c r="C262" s="30">
        <v>70</v>
      </c>
      <c r="D262" s="30">
        <v>0</v>
      </c>
      <c r="E262" s="30">
        <v>0</v>
      </c>
      <c r="F262" s="30">
        <v>10</v>
      </c>
      <c r="G262" s="30">
        <v>50</v>
      </c>
      <c r="I262" s="119">
        <v>24</v>
      </c>
      <c r="J262" s="119">
        <v>18</v>
      </c>
      <c r="K262" s="119">
        <v>12</v>
      </c>
      <c r="L262" s="119">
        <v>12</v>
      </c>
      <c r="M262" s="119">
        <v>33</v>
      </c>
    </row>
    <row r="263" spans="1:13" ht="12.75" customHeight="1" x14ac:dyDescent="0.2">
      <c r="C263" s="30"/>
      <c r="D263" s="30"/>
      <c r="E263" s="30"/>
      <c r="F263" s="30"/>
      <c r="G263" s="30"/>
      <c r="I263" s="119"/>
      <c r="J263" s="119"/>
      <c r="K263" s="119"/>
      <c r="L263" s="119"/>
      <c r="M263" s="119"/>
    </row>
    <row r="264" spans="1:13" ht="12.75" customHeight="1" x14ac:dyDescent="0.2">
      <c r="A264" s="239" t="s">
        <v>184</v>
      </c>
      <c r="B264" s="239"/>
      <c r="C264" s="239"/>
      <c r="D264" s="239"/>
      <c r="E264" s="239"/>
      <c r="F264" s="30"/>
      <c r="G264" s="30"/>
      <c r="I264" s="119"/>
      <c r="J264" s="119"/>
      <c r="K264" s="119"/>
      <c r="L264" s="119"/>
      <c r="M264" s="119"/>
    </row>
    <row r="265" spans="1:13" ht="6" customHeight="1" x14ac:dyDescent="0.2">
      <c r="A265" s="141"/>
      <c r="C265" s="30"/>
      <c r="D265" s="30"/>
      <c r="E265" s="30"/>
      <c r="F265" s="30"/>
      <c r="G265" s="30"/>
      <c r="I265" s="119"/>
      <c r="J265" s="119"/>
      <c r="K265" s="119"/>
      <c r="L265" s="119"/>
      <c r="M265" s="119"/>
    </row>
    <row r="266" spans="1:13" ht="12.75" customHeight="1" x14ac:dyDescent="0.2">
      <c r="A266" s="148"/>
      <c r="C266" s="243" t="s">
        <v>144</v>
      </c>
      <c r="D266" s="243"/>
      <c r="E266" s="243"/>
      <c r="F266" s="243"/>
      <c r="G266" s="243"/>
      <c r="H266" s="149"/>
      <c r="I266" s="240" t="s">
        <v>145</v>
      </c>
      <c r="J266" s="240"/>
      <c r="K266" s="240"/>
      <c r="L266" s="240"/>
      <c r="M266" s="240"/>
    </row>
    <row r="267" spans="1:13" ht="12.75" customHeight="1" x14ac:dyDescent="0.2">
      <c r="A267" s="148"/>
      <c r="C267" s="150" t="s">
        <v>4</v>
      </c>
      <c r="D267" s="150" t="s">
        <v>0</v>
      </c>
      <c r="E267" s="150" t="s">
        <v>1</v>
      </c>
      <c r="F267" s="150" t="s">
        <v>2</v>
      </c>
      <c r="G267" s="150" t="s">
        <v>3</v>
      </c>
      <c r="H267" s="150"/>
      <c r="I267" s="151" t="s">
        <v>4</v>
      </c>
      <c r="J267" s="151" t="s">
        <v>0</v>
      </c>
      <c r="K267" s="151" t="s">
        <v>1</v>
      </c>
      <c r="L267" s="151" t="s">
        <v>2</v>
      </c>
      <c r="M267" s="151" t="s">
        <v>3</v>
      </c>
    </row>
    <row r="268" spans="1:13" ht="12.75" customHeight="1" x14ac:dyDescent="0.2">
      <c r="B268" s="152" t="s">
        <v>23</v>
      </c>
      <c r="C268" s="30">
        <v>0</v>
      </c>
      <c r="D268" s="30">
        <v>-30</v>
      </c>
      <c r="E268" s="30">
        <v>0</v>
      </c>
      <c r="F268" s="30">
        <v>10</v>
      </c>
      <c r="G268" s="30">
        <v>20</v>
      </c>
      <c r="I268" s="119" t="s">
        <v>78</v>
      </c>
      <c r="J268" s="119" t="s">
        <v>78</v>
      </c>
      <c r="K268" s="119">
        <v>7</v>
      </c>
      <c r="L268" s="119">
        <v>32</v>
      </c>
      <c r="M268" s="119">
        <v>69</v>
      </c>
    </row>
    <row r="269" spans="1:13" ht="12.75" customHeight="1" x14ac:dyDescent="0.2">
      <c r="B269" s="152" t="s">
        <v>30</v>
      </c>
      <c r="C269" s="30">
        <v>20</v>
      </c>
      <c r="D269" s="30">
        <v>10</v>
      </c>
      <c r="E269" s="30">
        <v>0</v>
      </c>
      <c r="F269" s="30">
        <v>10</v>
      </c>
      <c r="G269" s="30">
        <v>0</v>
      </c>
      <c r="I269" s="119">
        <v>3</v>
      </c>
      <c r="J269" s="119">
        <v>1</v>
      </c>
      <c r="K269" s="119" t="s">
        <v>78</v>
      </c>
      <c r="L269" s="119">
        <v>33</v>
      </c>
      <c r="M269" s="119">
        <v>16</v>
      </c>
    </row>
    <row r="270" spans="1:13" ht="12.75" customHeight="1" x14ac:dyDescent="0.2">
      <c r="B270" s="152" t="s">
        <v>79</v>
      </c>
      <c r="C270" s="30">
        <v>120</v>
      </c>
      <c r="D270" s="30">
        <v>70</v>
      </c>
      <c r="E270" s="30">
        <v>20</v>
      </c>
      <c r="F270" s="30">
        <v>10</v>
      </c>
      <c r="G270" s="30">
        <v>10</v>
      </c>
      <c r="I270" s="119">
        <v>22</v>
      </c>
      <c r="J270" s="119">
        <v>16</v>
      </c>
      <c r="K270" s="119">
        <v>54</v>
      </c>
      <c r="L270" s="119">
        <v>37</v>
      </c>
      <c r="M270" s="119">
        <v>71</v>
      </c>
    </row>
    <row r="271" spans="1:13" ht="12.75" customHeight="1" x14ac:dyDescent="0.2">
      <c r="B271" s="152" t="s">
        <v>27</v>
      </c>
      <c r="C271" s="30">
        <v>60</v>
      </c>
      <c r="D271" s="30">
        <v>50</v>
      </c>
      <c r="E271" s="30">
        <v>10</v>
      </c>
      <c r="F271" s="30">
        <v>0</v>
      </c>
      <c r="G271" s="30">
        <v>0</v>
      </c>
      <c r="I271" s="119">
        <v>10</v>
      </c>
      <c r="J271" s="119">
        <v>9</v>
      </c>
      <c r="K271" s="119">
        <v>24</v>
      </c>
      <c r="L271" s="119">
        <v>10</v>
      </c>
      <c r="M271" s="119" t="s">
        <v>78</v>
      </c>
    </row>
    <row r="272" spans="1:13" ht="12.75" customHeight="1" x14ac:dyDescent="0.2">
      <c r="B272" s="152" t="s">
        <v>28</v>
      </c>
      <c r="C272" s="30">
        <v>-40</v>
      </c>
      <c r="D272" s="30">
        <v>-40</v>
      </c>
      <c r="E272" s="30">
        <v>0</v>
      </c>
      <c r="F272" s="30">
        <v>-10</v>
      </c>
      <c r="G272" s="30">
        <v>10</v>
      </c>
      <c r="I272" s="119" t="s">
        <v>78</v>
      </c>
      <c r="J272" s="119" t="s">
        <v>78</v>
      </c>
      <c r="K272" s="119" t="s">
        <v>78</v>
      </c>
      <c r="L272" s="119" t="s">
        <v>78</v>
      </c>
      <c r="M272" s="119">
        <v>54</v>
      </c>
    </row>
    <row r="273" spans="1:13" ht="12.75" customHeight="1" x14ac:dyDescent="0.2">
      <c r="B273" s="152" t="s">
        <v>128</v>
      </c>
      <c r="C273" s="30">
        <v>40</v>
      </c>
      <c r="D273" s="30">
        <v>20</v>
      </c>
      <c r="E273" s="30">
        <v>10</v>
      </c>
      <c r="F273" s="30">
        <v>10</v>
      </c>
      <c r="G273" s="30">
        <v>10</v>
      </c>
      <c r="I273" s="119">
        <v>7</v>
      </c>
      <c r="J273" s="119">
        <v>4</v>
      </c>
      <c r="K273" s="119">
        <v>15</v>
      </c>
      <c r="L273" s="119">
        <v>21</v>
      </c>
      <c r="M273" s="119">
        <v>38</v>
      </c>
    </row>
    <row r="274" spans="1:13" ht="12.75" customHeight="1" x14ac:dyDescent="0.2">
      <c r="B274" s="152" t="s">
        <v>171</v>
      </c>
      <c r="C274" s="30">
        <v>40</v>
      </c>
      <c r="D274" s="30">
        <v>40</v>
      </c>
      <c r="E274" s="30">
        <v>0</v>
      </c>
      <c r="F274" s="30">
        <v>0</v>
      </c>
      <c r="G274" s="30">
        <v>0</v>
      </c>
      <c r="I274" s="119">
        <v>7</v>
      </c>
      <c r="J274" s="119">
        <v>8</v>
      </c>
      <c r="K274" s="119">
        <v>5</v>
      </c>
      <c r="L274" s="119">
        <v>1</v>
      </c>
      <c r="M274" s="119" t="s">
        <v>78</v>
      </c>
    </row>
    <row r="275" spans="1:13" ht="12.75" customHeight="1" x14ac:dyDescent="0.2">
      <c r="B275" s="152" t="s">
        <v>198</v>
      </c>
      <c r="C275" s="30">
        <v>-10</v>
      </c>
      <c r="D275" s="30">
        <v>-20</v>
      </c>
      <c r="E275" s="30">
        <v>0</v>
      </c>
      <c r="F275" s="30">
        <v>0</v>
      </c>
      <c r="G275" s="30">
        <v>10</v>
      </c>
      <c r="I275" s="119" t="s">
        <v>78</v>
      </c>
      <c r="J275" s="119" t="s">
        <v>78</v>
      </c>
      <c r="K275" s="119" t="s">
        <v>78</v>
      </c>
      <c r="L275" s="119">
        <v>5</v>
      </c>
      <c r="M275" s="119">
        <v>43</v>
      </c>
    </row>
    <row r="276" spans="1:13" ht="12.75" customHeight="1" x14ac:dyDescent="0.2">
      <c r="B276" s="152" t="s">
        <v>205</v>
      </c>
      <c r="C276" s="30">
        <v>-50</v>
      </c>
      <c r="D276" s="30">
        <v>-50</v>
      </c>
      <c r="E276" s="30">
        <v>-10</v>
      </c>
      <c r="F276" s="30">
        <v>-10</v>
      </c>
      <c r="G276" s="30">
        <v>20</v>
      </c>
      <c r="I276" s="119" t="s">
        <v>78</v>
      </c>
      <c r="J276" s="119" t="s">
        <v>78</v>
      </c>
      <c r="K276" s="119" t="s">
        <v>78</v>
      </c>
      <c r="L276" s="119" t="s">
        <v>78</v>
      </c>
      <c r="M276" s="119">
        <v>94</v>
      </c>
    </row>
    <row r="277" spans="1:13" ht="12.75" customHeight="1" x14ac:dyDescent="0.2">
      <c r="B277" s="152" t="s">
        <v>261</v>
      </c>
      <c r="C277" s="30">
        <v>-20</v>
      </c>
      <c r="D277" s="30">
        <v>-50</v>
      </c>
      <c r="E277" s="30">
        <v>0</v>
      </c>
      <c r="F277" s="30">
        <v>20</v>
      </c>
      <c r="G277" s="30">
        <v>10</v>
      </c>
      <c r="I277" s="119" t="s">
        <v>78</v>
      </c>
      <c r="J277" s="119" t="s">
        <v>78</v>
      </c>
      <c r="K277" s="119">
        <v>5</v>
      </c>
      <c r="L277" s="119">
        <v>45</v>
      </c>
      <c r="M277" s="119">
        <v>34</v>
      </c>
    </row>
    <row r="278" spans="1:13" ht="12.75" customHeight="1" x14ac:dyDescent="0.2">
      <c r="B278" s="152" t="s">
        <v>264</v>
      </c>
      <c r="C278" s="30">
        <v>230</v>
      </c>
      <c r="D278" s="30">
        <v>220</v>
      </c>
      <c r="E278" s="30">
        <v>10</v>
      </c>
      <c r="F278" s="30">
        <v>0</v>
      </c>
      <c r="G278" s="30">
        <v>10</v>
      </c>
      <c r="I278" s="119">
        <v>34</v>
      </c>
      <c r="J278" s="119">
        <v>38</v>
      </c>
      <c r="K278" s="119">
        <v>15</v>
      </c>
      <c r="L278" s="119" t="s">
        <v>78</v>
      </c>
      <c r="M278" s="119">
        <v>45</v>
      </c>
    </row>
    <row r="279" spans="1:13" ht="12.75" customHeight="1" x14ac:dyDescent="0.2">
      <c r="C279" s="30"/>
      <c r="D279" s="30"/>
      <c r="E279" s="30"/>
      <c r="F279" s="30"/>
      <c r="G279" s="30"/>
      <c r="I279" s="119"/>
      <c r="J279" s="119"/>
      <c r="K279" s="119"/>
      <c r="L279" s="119"/>
      <c r="M279" s="119"/>
    </row>
    <row r="280" spans="1:13" ht="12.75" customHeight="1" x14ac:dyDescent="0.2">
      <c r="A280" s="239" t="s">
        <v>185</v>
      </c>
      <c r="B280" s="239"/>
      <c r="C280" s="239"/>
      <c r="D280" s="239"/>
      <c r="E280" s="30"/>
      <c r="F280" s="30"/>
      <c r="G280" s="30"/>
      <c r="I280" s="119"/>
      <c r="J280" s="119"/>
      <c r="K280" s="119"/>
      <c r="L280" s="119"/>
      <c r="M280" s="119"/>
    </row>
    <row r="281" spans="1:13" ht="6" customHeight="1" x14ac:dyDescent="0.2">
      <c r="A281" s="141"/>
      <c r="C281" s="30"/>
      <c r="D281" s="30"/>
      <c r="E281" s="30"/>
      <c r="F281" s="30"/>
      <c r="G281" s="30"/>
      <c r="I281" s="119"/>
      <c r="J281" s="119"/>
      <c r="K281" s="119"/>
      <c r="L281" s="119"/>
      <c r="M281" s="119"/>
    </row>
    <row r="282" spans="1:13" ht="12.75" customHeight="1" x14ac:dyDescent="0.2">
      <c r="A282" s="148"/>
      <c r="C282" s="243" t="s">
        <v>144</v>
      </c>
      <c r="D282" s="243"/>
      <c r="E282" s="243"/>
      <c r="F282" s="243"/>
      <c r="G282" s="243"/>
      <c r="H282" s="149"/>
      <c r="I282" s="240" t="s">
        <v>145</v>
      </c>
      <c r="J282" s="240"/>
      <c r="K282" s="240"/>
      <c r="L282" s="240"/>
      <c r="M282" s="240"/>
    </row>
    <row r="283" spans="1:13" ht="12.75" customHeight="1" x14ac:dyDescent="0.2">
      <c r="A283" s="148"/>
      <c r="C283" s="150" t="s">
        <v>4</v>
      </c>
      <c r="D283" s="150" t="s">
        <v>0</v>
      </c>
      <c r="E283" s="150" t="s">
        <v>1</v>
      </c>
      <c r="F283" s="150" t="s">
        <v>2</v>
      </c>
      <c r="G283" s="150" t="s">
        <v>3</v>
      </c>
      <c r="H283" s="150"/>
      <c r="I283" s="151" t="s">
        <v>4</v>
      </c>
      <c r="J283" s="151" t="s">
        <v>0</v>
      </c>
      <c r="K283" s="151" t="s">
        <v>1</v>
      </c>
      <c r="L283" s="151" t="s">
        <v>2</v>
      </c>
      <c r="M283" s="151" t="s">
        <v>3</v>
      </c>
    </row>
    <row r="284" spans="1:13" ht="12.75" customHeight="1" x14ac:dyDescent="0.2">
      <c r="B284" s="152" t="s">
        <v>23</v>
      </c>
      <c r="C284" s="30">
        <v>20</v>
      </c>
      <c r="D284" s="30">
        <v>10</v>
      </c>
      <c r="E284" s="30">
        <v>0</v>
      </c>
      <c r="F284" s="30">
        <v>0</v>
      </c>
      <c r="G284" s="30">
        <v>0</v>
      </c>
      <c r="I284" s="119">
        <v>36</v>
      </c>
      <c r="J284" s="119">
        <v>31</v>
      </c>
      <c r="K284" s="119">
        <v>56</v>
      </c>
      <c r="L284" s="119">
        <v>33</v>
      </c>
      <c r="M284" s="119">
        <v>100</v>
      </c>
    </row>
    <row r="285" spans="1:13" ht="12.75" customHeight="1" x14ac:dyDescent="0.2">
      <c r="B285" s="152" t="s">
        <v>30</v>
      </c>
      <c r="C285" s="30">
        <v>0</v>
      </c>
      <c r="D285" s="30">
        <v>10</v>
      </c>
      <c r="E285" s="30">
        <v>-10</v>
      </c>
      <c r="F285" s="30">
        <v>0</v>
      </c>
      <c r="G285" s="30">
        <v>0</v>
      </c>
      <c r="I285" s="119">
        <v>6</v>
      </c>
      <c r="J285" s="119">
        <v>26</v>
      </c>
      <c r="K285" s="119" t="s">
        <v>78</v>
      </c>
      <c r="L285" s="119">
        <v>0</v>
      </c>
      <c r="M285" s="119" t="s">
        <v>78</v>
      </c>
    </row>
    <row r="286" spans="1:13" ht="12.75" customHeight="1" x14ac:dyDescent="0.2">
      <c r="B286" s="152" t="s">
        <v>79</v>
      </c>
      <c r="C286" s="30">
        <v>10</v>
      </c>
      <c r="D286" s="30">
        <v>10</v>
      </c>
      <c r="E286" s="30">
        <v>0</v>
      </c>
      <c r="F286" s="30">
        <v>0</v>
      </c>
      <c r="G286" s="30">
        <v>0</v>
      </c>
      <c r="I286" s="119">
        <v>24</v>
      </c>
      <c r="J286" s="119">
        <v>16</v>
      </c>
      <c r="K286" s="119">
        <v>60</v>
      </c>
      <c r="L286" s="119">
        <v>100</v>
      </c>
      <c r="M286" s="119">
        <v>33</v>
      </c>
    </row>
    <row r="287" spans="1:13" ht="12.75" customHeight="1" x14ac:dyDescent="0.2">
      <c r="B287" s="152" t="s">
        <v>27</v>
      </c>
      <c r="C287" s="30">
        <v>0</v>
      </c>
      <c r="D287" s="30">
        <v>0</v>
      </c>
      <c r="E287" s="30">
        <v>0</v>
      </c>
      <c r="F287" s="30">
        <v>0</v>
      </c>
      <c r="G287" s="30">
        <v>0</v>
      </c>
      <c r="I287" s="119">
        <v>5</v>
      </c>
      <c r="J287" s="119">
        <v>4</v>
      </c>
      <c r="K287" s="119" t="s">
        <v>78</v>
      </c>
      <c r="L287" s="119">
        <v>0</v>
      </c>
      <c r="M287" s="119">
        <v>300</v>
      </c>
    </row>
    <row r="288" spans="1:13" ht="12.75" customHeight="1" x14ac:dyDescent="0.2">
      <c r="B288" s="152" t="s">
        <v>28</v>
      </c>
      <c r="C288" s="30">
        <v>10</v>
      </c>
      <c r="D288" s="30">
        <v>10</v>
      </c>
      <c r="E288" s="30">
        <v>0</v>
      </c>
      <c r="F288" s="30">
        <v>0</v>
      </c>
      <c r="G288" s="30">
        <v>0</v>
      </c>
      <c r="I288" s="119">
        <v>28</v>
      </c>
      <c r="J288" s="119">
        <v>25</v>
      </c>
      <c r="K288" s="119">
        <v>8</v>
      </c>
      <c r="L288" s="119">
        <v>400</v>
      </c>
      <c r="M288" s="119" t="s">
        <v>78</v>
      </c>
    </row>
    <row r="289" spans="1:13" ht="12.75" customHeight="1" x14ac:dyDescent="0.2">
      <c r="B289" s="152" t="s">
        <v>128</v>
      </c>
      <c r="C289" s="30">
        <v>-10</v>
      </c>
      <c r="D289" s="30">
        <v>-10</v>
      </c>
      <c r="E289" s="30">
        <v>0</v>
      </c>
      <c r="F289" s="30">
        <v>0</v>
      </c>
      <c r="G289" s="30">
        <v>0</v>
      </c>
      <c r="I289" s="119" t="s">
        <v>78</v>
      </c>
      <c r="J289" s="119" t="s">
        <v>78</v>
      </c>
      <c r="K289" s="119" t="s">
        <v>78</v>
      </c>
      <c r="L289" s="119">
        <v>50</v>
      </c>
      <c r="M289" s="119">
        <v>100</v>
      </c>
    </row>
    <row r="290" spans="1:13" ht="12.75" customHeight="1" x14ac:dyDescent="0.2">
      <c r="B290" s="152" t="s">
        <v>171</v>
      </c>
      <c r="C290" s="30">
        <v>-10</v>
      </c>
      <c r="D290" s="30">
        <v>-10</v>
      </c>
      <c r="E290" s="30">
        <v>-10</v>
      </c>
      <c r="F290" s="30">
        <v>0</v>
      </c>
      <c r="G290" s="30">
        <v>0</v>
      </c>
      <c r="I290" s="119" t="s">
        <v>78</v>
      </c>
      <c r="J290" s="119" t="s">
        <v>78</v>
      </c>
      <c r="K290" s="119" t="s">
        <v>78</v>
      </c>
      <c r="L290" s="119">
        <v>45</v>
      </c>
      <c r="M290" s="119" t="s">
        <v>78</v>
      </c>
    </row>
    <row r="291" spans="1:13" ht="12.75" customHeight="1" x14ac:dyDescent="0.2">
      <c r="B291" s="152" t="s">
        <v>198</v>
      </c>
      <c r="C291" s="30">
        <v>0</v>
      </c>
      <c r="D291" s="30">
        <v>-20</v>
      </c>
      <c r="E291" s="30">
        <v>0</v>
      </c>
      <c r="F291" s="30">
        <v>10</v>
      </c>
      <c r="G291" s="30">
        <v>0</v>
      </c>
      <c r="I291" s="119" t="s">
        <v>78</v>
      </c>
      <c r="J291" s="119" t="s">
        <v>78</v>
      </c>
      <c r="K291" s="119" t="s">
        <v>78</v>
      </c>
      <c r="L291" s="119">
        <v>550</v>
      </c>
      <c r="M291" s="119">
        <v>100</v>
      </c>
    </row>
    <row r="292" spans="1:13" ht="12.75" customHeight="1" x14ac:dyDescent="0.2">
      <c r="B292" s="152" t="s">
        <v>205</v>
      </c>
      <c r="C292" s="30">
        <v>10</v>
      </c>
      <c r="D292" s="30">
        <v>0</v>
      </c>
      <c r="E292" s="30">
        <v>0</v>
      </c>
      <c r="F292" s="30">
        <v>0</v>
      </c>
      <c r="G292" s="30">
        <v>0</v>
      </c>
      <c r="I292" s="119">
        <v>11</v>
      </c>
      <c r="J292" s="119">
        <v>7</v>
      </c>
      <c r="K292" s="119" t="s">
        <v>78</v>
      </c>
      <c r="L292" s="119">
        <v>71</v>
      </c>
      <c r="M292" s="119" t="s">
        <v>78</v>
      </c>
    </row>
    <row r="293" spans="1:13" ht="12.75" customHeight="1" x14ac:dyDescent="0.2">
      <c r="B293" s="152" t="s">
        <v>261</v>
      </c>
      <c r="C293" s="30">
        <v>0</v>
      </c>
      <c r="D293" s="30">
        <v>0</v>
      </c>
      <c r="E293" s="30">
        <v>0</v>
      </c>
      <c r="F293" s="30">
        <v>0</v>
      </c>
      <c r="G293" s="30">
        <v>0</v>
      </c>
      <c r="I293" s="119" t="s">
        <v>78</v>
      </c>
      <c r="J293" s="119" t="s">
        <v>78</v>
      </c>
      <c r="K293" s="119">
        <v>17</v>
      </c>
      <c r="L293" s="119">
        <v>25</v>
      </c>
      <c r="M293" s="119" t="s">
        <v>78</v>
      </c>
    </row>
    <row r="294" spans="1:13" ht="12.75" customHeight="1" x14ac:dyDescent="0.2">
      <c r="B294" s="152" t="s">
        <v>264</v>
      </c>
      <c r="C294" s="30">
        <v>-240</v>
      </c>
      <c r="D294" s="30">
        <v>-190</v>
      </c>
      <c r="E294" s="30">
        <v>-30</v>
      </c>
      <c r="F294" s="30">
        <v>-10</v>
      </c>
      <c r="G294" s="30">
        <v>0</v>
      </c>
      <c r="I294" s="119" t="s">
        <v>78</v>
      </c>
      <c r="J294" s="119" t="s">
        <v>78</v>
      </c>
      <c r="K294" s="119" t="s">
        <v>78</v>
      </c>
      <c r="L294" s="119" t="s">
        <v>78</v>
      </c>
      <c r="M294" s="119" t="s">
        <v>78</v>
      </c>
    </row>
    <row r="295" spans="1:13" ht="12.75" customHeight="1" x14ac:dyDescent="0.2">
      <c r="B295" s="152"/>
      <c r="C295" s="30"/>
      <c r="D295" s="30"/>
      <c r="E295" s="30"/>
      <c r="F295" s="30"/>
      <c r="G295" s="30"/>
      <c r="I295" s="119"/>
      <c r="J295" s="119"/>
      <c r="K295" s="119"/>
      <c r="L295" s="119"/>
      <c r="M295" s="119"/>
    </row>
    <row r="296" spans="1:13" ht="12.75" customHeight="1" x14ac:dyDescent="0.2">
      <c r="A296" s="239" t="s">
        <v>186</v>
      </c>
      <c r="B296" s="239"/>
      <c r="C296" s="239"/>
      <c r="D296" s="239"/>
      <c r="E296" s="30"/>
      <c r="F296" s="30"/>
      <c r="G296" s="30"/>
      <c r="I296" s="119"/>
      <c r="J296" s="119"/>
      <c r="K296" s="119"/>
      <c r="L296" s="119"/>
      <c r="M296" s="119"/>
    </row>
    <row r="297" spans="1:13" ht="6" customHeight="1" x14ac:dyDescent="0.2">
      <c r="A297" s="141"/>
      <c r="C297" s="30"/>
      <c r="D297" s="30"/>
      <c r="E297" s="30"/>
      <c r="F297" s="30"/>
      <c r="G297" s="30"/>
      <c r="I297" s="119"/>
      <c r="J297" s="119"/>
      <c r="K297" s="119"/>
      <c r="L297" s="119"/>
      <c r="M297" s="119"/>
    </row>
    <row r="298" spans="1:13" ht="12.75" customHeight="1" x14ac:dyDescent="0.2">
      <c r="A298" s="148"/>
      <c r="C298" s="243" t="s">
        <v>144</v>
      </c>
      <c r="D298" s="243"/>
      <c r="E298" s="243"/>
      <c r="F298" s="243"/>
      <c r="G298" s="243"/>
      <c r="H298" s="149"/>
      <c r="I298" s="240" t="s">
        <v>145</v>
      </c>
      <c r="J298" s="240"/>
      <c r="K298" s="240"/>
      <c r="L298" s="240"/>
      <c r="M298" s="240"/>
    </row>
    <row r="299" spans="1:13" ht="12.75" customHeight="1" x14ac:dyDescent="0.2">
      <c r="A299" s="148"/>
      <c r="C299" s="150" t="s">
        <v>4</v>
      </c>
      <c r="D299" s="150" t="s">
        <v>0</v>
      </c>
      <c r="E299" s="150" t="s">
        <v>1</v>
      </c>
      <c r="F299" s="150" t="s">
        <v>2</v>
      </c>
      <c r="G299" s="150" t="s">
        <v>3</v>
      </c>
      <c r="H299" s="150"/>
      <c r="I299" s="151" t="s">
        <v>4</v>
      </c>
      <c r="J299" s="151" t="s">
        <v>0</v>
      </c>
      <c r="K299" s="151" t="s">
        <v>1</v>
      </c>
      <c r="L299" s="151" t="s">
        <v>2</v>
      </c>
      <c r="M299" s="151" t="s">
        <v>3</v>
      </c>
    </row>
    <row r="300" spans="1:13" ht="12.75" customHeight="1" x14ac:dyDescent="0.2">
      <c r="B300" s="152" t="s">
        <v>23</v>
      </c>
      <c r="C300" s="30">
        <v>70</v>
      </c>
      <c r="D300" s="30">
        <v>20</v>
      </c>
      <c r="E300" s="30">
        <v>10</v>
      </c>
      <c r="F300" s="30">
        <v>30</v>
      </c>
      <c r="G300" s="30">
        <v>20</v>
      </c>
      <c r="I300" s="119">
        <v>16</v>
      </c>
      <c r="J300" s="119">
        <v>13</v>
      </c>
      <c r="K300" s="119">
        <v>23</v>
      </c>
      <c r="L300" s="119">
        <v>25</v>
      </c>
      <c r="M300" s="119">
        <v>11</v>
      </c>
    </row>
    <row r="301" spans="1:13" ht="12.75" customHeight="1" x14ac:dyDescent="0.2">
      <c r="B301" s="152" t="s">
        <v>30</v>
      </c>
      <c r="C301" s="30">
        <v>50</v>
      </c>
      <c r="D301" s="30">
        <v>0</v>
      </c>
      <c r="E301" s="30">
        <v>10</v>
      </c>
      <c r="F301" s="30">
        <v>20</v>
      </c>
      <c r="G301" s="30">
        <v>20</v>
      </c>
      <c r="I301" s="119">
        <v>10</v>
      </c>
      <c r="J301" s="119" t="s">
        <v>78</v>
      </c>
      <c r="K301" s="119">
        <v>19</v>
      </c>
      <c r="L301" s="119">
        <v>22</v>
      </c>
      <c r="M301" s="119">
        <v>10</v>
      </c>
    </row>
    <row r="302" spans="1:13" ht="12.75" customHeight="1" x14ac:dyDescent="0.2">
      <c r="B302" s="152" t="s">
        <v>79</v>
      </c>
      <c r="C302" s="30">
        <v>130</v>
      </c>
      <c r="D302" s="30">
        <v>30</v>
      </c>
      <c r="E302" s="30">
        <v>10</v>
      </c>
      <c r="F302" s="30">
        <v>20</v>
      </c>
      <c r="G302" s="30">
        <v>80</v>
      </c>
      <c r="I302" s="119">
        <v>29</v>
      </c>
      <c r="J302" s="119">
        <v>20</v>
      </c>
      <c r="K302" s="119">
        <v>12</v>
      </c>
      <c r="L302" s="119">
        <v>17</v>
      </c>
      <c r="M302" s="119">
        <v>46</v>
      </c>
    </row>
    <row r="303" spans="1:13" ht="12.75" customHeight="1" x14ac:dyDescent="0.2">
      <c r="B303" s="152" t="s">
        <v>27</v>
      </c>
      <c r="C303" s="30">
        <v>30</v>
      </c>
      <c r="D303" s="30">
        <v>10</v>
      </c>
      <c r="E303" s="30">
        <v>0</v>
      </c>
      <c r="F303" s="30">
        <v>0</v>
      </c>
      <c r="G303" s="30">
        <v>30</v>
      </c>
      <c r="I303" s="119">
        <v>7</v>
      </c>
      <c r="J303" s="119">
        <v>4</v>
      </c>
      <c r="K303" s="119" t="s">
        <v>78</v>
      </c>
      <c r="L303" s="119">
        <v>2</v>
      </c>
      <c r="M303" s="119">
        <v>14</v>
      </c>
    </row>
    <row r="304" spans="1:13" ht="12.75" customHeight="1" x14ac:dyDescent="0.2">
      <c r="B304" s="152" t="s">
        <v>28</v>
      </c>
      <c r="C304" s="30">
        <v>20</v>
      </c>
      <c r="D304" s="30">
        <v>-20</v>
      </c>
      <c r="E304" s="30">
        <v>0</v>
      </c>
      <c r="F304" s="30">
        <v>-10</v>
      </c>
      <c r="G304" s="30">
        <v>40</v>
      </c>
      <c r="I304" s="119">
        <v>3</v>
      </c>
      <c r="J304" s="119" t="s">
        <v>78</v>
      </c>
      <c r="K304" s="119">
        <v>4</v>
      </c>
      <c r="L304" s="119" t="s">
        <v>78</v>
      </c>
      <c r="M304" s="119">
        <v>21</v>
      </c>
    </row>
    <row r="305" spans="1:13" ht="12.75" customHeight="1" x14ac:dyDescent="0.2">
      <c r="B305" s="152" t="s">
        <v>128</v>
      </c>
      <c r="C305" s="30">
        <v>20</v>
      </c>
      <c r="D305" s="30">
        <v>10</v>
      </c>
      <c r="E305" s="30">
        <v>-10</v>
      </c>
      <c r="F305" s="30">
        <v>10</v>
      </c>
      <c r="G305" s="30">
        <v>10</v>
      </c>
      <c r="I305" s="119">
        <v>5</v>
      </c>
      <c r="J305" s="119">
        <v>8</v>
      </c>
      <c r="K305" s="119" t="s">
        <v>78</v>
      </c>
      <c r="L305" s="119">
        <v>14</v>
      </c>
      <c r="M305" s="119">
        <v>5</v>
      </c>
    </row>
    <row r="306" spans="1:13" ht="12.75" customHeight="1" x14ac:dyDescent="0.2">
      <c r="B306" s="152" t="s">
        <v>171</v>
      </c>
      <c r="C306" s="30">
        <v>120</v>
      </c>
      <c r="D306" s="30">
        <v>40</v>
      </c>
      <c r="E306" s="30">
        <v>-10</v>
      </c>
      <c r="F306" s="30">
        <v>20</v>
      </c>
      <c r="G306" s="30">
        <v>70</v>
      </c>
      <c r="I306" s="119">
        <v>25</v>
      </c>
      <c r="J306" s="119">
        <v>30</v>
      </c>
      <c r="K306" s="119" t="s">
        <v>78</v>
      </c>
      <c r="L306" s="119">
        <v>16</v>
      </c>
      <c r="M306" s="119">
        <v>38</v>
      </c>
    </row>
    <row r="307" spans="1:13" ht="12.75" customHeight="1" x14ac:dyDescent="0.2">
      <c r="B307" s="152" t="s">
        <v>198</v>
      </c>
      <c r="C307" s="30">
        <v>100</v>
      </c>
      <c r="D307" s="30">
        <v>30</v>
      </c>
      <c r="E307" s="30">
        <v>10</v>
      </c>
      <c r="F307" s="30">
        <v>40</v>
      </c>
      <c r="G307" s="30">
        <v>20</v>
      </c>
      <c r="I307" s="119">
        <v>21</v>
      </c>
      <c r="J307" s="119">
        <v>23</v>
      </c>
      <c r="K307" s="119">
        <v>8</v>
      </c>
      <c r="L307" s="119">
        <v>41</v>
      </c>
      <c r="M307" s="119">
        <v>13</v>
      </c>
    </row>
    <row r="308" spans="1:13" ht="12.75" customHeight="1" x14ac:dyDescent="0.2">
      <c r="B308" s="152" t="s">
        <v>205</v>
      </c>
      <c r="C308" s="30">
        <v>50</v>
      </c>
      <c r="D308" s="30">
        <v>20</v>
      </c>
      <c r="E308" s="30">
        <v>0</v>
      </c>
      <c r="F308" s="30">
        <v>20</v>
      </c>
      <c r="G308" s="30">
        <v>10</v>
      </c>
      <c r="I308" s="119">
        <v>10</v>
      </c>
      <c r="J308" s="119">
        <v>20</v>
      </c>
      <c r="K308" s="119">
        <v>2</v>
      </c>
      <c r="L308" s="119">
        <v>20</v>
      </c>
      <c r="M308" s="119">
        <v>4</v>
      </c>
    </row>
    <row r="309" spans="1:13" ht="12.75" customHeight="1" x14ac:dyDescent="0.2">
      <c r="B309" s="152" t="s">
        <v>261</v>
      </c>
      <c r="C309" s="30">
        <v>90</v>
      </c>
      <c r="D309" s="30">
        <v>10</v>
      </c>
      <c r="E309" s="30">
        <v>20</v>
      </c>
      <c r="F309" s="30">
        <v>0</v>
      </c>
      <c r="G309" s="30">
        <v>60</v>
      </c>
      <c r="I309" s="119">
        <v>17</v>
      </c>
      <c r="J309" s="119">
        <v>10</v>
      </c>
      <c r="K309" s="119">
        <v>36</v>
      </c>
      <c r="L309" s="119" t="s">
        <v>78</v>
      </c>
      <c r="M309" s="119">
        <v>25</v>
      </c>
    </row>
    <row r="310" spans="1:13" ht="12.75" customHeight="1" x14ac:dyDescent="0.2">
      <c r="B310" s="152" t="s">
        <v>264</v>
      </c>
      <c r="C310" s="30">
        <v>80</v>
      </c>
      <c r="D310" s="30">
        <v>30</v>
      </c>
      <c r="E310" s="30">
        <v>10</v>
      </c>
      <c r="F310" s="30">
        <v>20</v>
      </c>
      <c r="G310" s="30">
        <v>20</v>
      </c>
      <c r="I310" s="119">
        <v>14</v>
      </c>
      <c r="J310" s="119">
        <v>24</v>
      </c>
      <c r="K310" s="119">
        <v>20</v>
      </c>
      <c r="L310" s="119">
        <v>15</v>
      </c>
      <c r="M310" s="119">
        <v>8</v>
      </c>
    </row>
    <row r="311" spans="1:13" ht="12.75" customHeight="1" x14ac:dyDescent="0.2">
      <c r="B311" s="152"/>
      <c r="C311" s="30"/>
      <c r="D311" s="30"/>
      <c r="E311" s="30"/>
      <c r="F311" s="30"/>
      <c r="G311" s="30"/>
      <c r="I311" s="119"/>
      <c r="J311" s="119"/>
      <c r="K311" s="119"/>
      <c r="L311" s="119"/>
      <c r="M311" s="119"/>
    </row>
    <row r="312" spans="1:13" ht="12.75" customHeight="1" x14ac:dyDescent="0.2">
      <c r="A312" s="251" t="s">
        <v>303</v>
      </c>
      <c r="B312" s="251"/>
      <c r="C312" s="251"/>
      <c r="D312" s="251"/>
      <c r="E312" s="251"/>
      <c r="F312" s="251"/>
      <c r="G312" s="251"/>
      <c r="H312" s="251"/>
      <c r="I312" s="251"/>
      <c r="J312" s="251"/>
      <c r="K312" s="251"/>
      <c r="L312" s="251"/>
      <c r="M312" s="119"/>
    </row>
    <row r="313" spans="1:13" ht="12.75" customHeight="1" x14ac:dyDescent="0.2">
      <c r="A313" s="251"/>
      <c r="B313" s="251"/>
      <c r="C313" s="251"/>
      <c r="D313" s="251"/>
      <c r="E313" s="251"/>
      <c r="F313" s="251"/>
      <c r="G313" s="251"/>
      <c r="H313" s="251"/>
      <c r="I313" s="251"/>
      <c r="J313" s="251"/>
      <c r="K313" s="251"/>
      <c r="L313" s="251"/>
      <c r="M313" s="119"/>
    </row>
    <row r="314" spans="1:13" ht="12.75" customHeight="1" x14ac:dyDescent="0.2">
      <c r="A314" s="148"/>
      <c r="C314" s="30"/>
      <c r="D314" s="30"/>
      <c r="E314" s="30"/>
      <c r="F314" s="30"/>
      <c r="G314" s="30"/>
      <c r="I314" s="119"/>
      <c r="J314" s="119"/>
      <c r="K314" s="119"/>
      <c r="L314" s="119"/>
      <c r="M314" s="119"/>
    </row>
    <row r="315" spans="1:13" ht="12.75" customHeight="1" x14ac:dyDescent="0.2">
      <c r="A315" s="148"/>
      <c r="C315" s="243" t="s">
        <v>144</v>
      </c>
      <c r="D315" s="243"/>
      <c r="E315" s="243"/>
      <c r="F315" s="243"/>
      <c r="G315" s="243"/>
      <c r="H315" s="149"/>
      <c r="I315" s="240" t="s">
        <v>188</v>
      </c>
      <c r="J315" s="240"/>
      <c r="K315" s="240"/>
      <c r="L315" s="240"/>
      <c r="M315" s="240"/>
    </row>
    <row r="316" spans="1:13" ht="12.75" customHeight="1" x14ac:dyDescent="0.2">
      <c r="A316" s="148"/>
      <c r="C316" s="248" t="s">
        <v>305</v>
      </c>
      <c r="D316" s="248"/>
      <c r="E316" s="248"/>
      <c r="F316" s="248"/>
      <c r="G316" s="248"/>
      <c r="H316" s="149"/>
      <c r="I316" s="247" t="s">
        <v>193</v>
      </c>
      <c r="J316" s="247"/>
      <c r="K316" s="247"/>
      <c r="L316" s="247"/>
      <c r="M316" s="247"/>
    </row>
    <row r="317" spans="1:13" ht="12.75" customHeight="1" x14ac:dyDescent="0.2">
      <c r="A317" s="148"/>
      <c r="C317" s="248"/>
      <c r="D317" s="248"/>
      <c r="E317" s="248"/>
      <c r="F317" s="248"/>
      <c r="G317" s="248"/>
      <c r="H317" s="149"/>
      <c r="I317" s="247"/>
      <c r="J317" s="247"/>
      <c r="K317" s="247"/>
      <c r="L317" s="247"/>
      <c r="M317" s="247"/>
    </row>
    <row r="318" spans="1:13" ht="12.75" customHeight="1" x14ac:dyDescent="0.2">
      <c r="A318" s="148"/>
      <c r="C318" s="150" t="s">
        <v>4</v>
      </c>
      <c r="D318" s="150" t="s">
        <v>0</v>
      </c>
      <c r="E318" s="150" t="s">
        <v>1</v>
      </c>
      <c r="F318" s="150" t="s">
        <v>2</v>
      </c>
      <c r="G318" s="150" t="s">
        <v>3</v>
      </c>
      <c r="H318" s="150"/>
      <c r="I318" s="151" t="s">
        <v>4</v>
      </c>
      <c r="J318" s="151" t="s">
        <v>0</v>
      </c>
      <c r="K318" s="151" t="s">
        <v>1</v>
      </c>
      <c r="L318" s="151" t="s">
        <v>2</v>
      </c>
      <c r="M318" s="151" t="s">
        <v>3</v>
      </c>
    </row>
    <row r="319" spans="1:13" ht="12.75" customHeight="1" x14ac:dyDescent="0.2">
      <c r="B319" s="152" t="s">
        <v>23</v>
      </c>
      <c r="C319" s="30">
        <v>2730</v>
      </c>
      <c r="D319" s="30">
        <v>250</v>
      </c>
      <c r="E319" s="30">
        <v>400</v>
      </c>
      <c r="F319" s="30">
        <v>880</v>
      </c>
      <c r="G319" s="30">
        <v>1210</v>
      </c>
      <c r="I319" s="157">
        <f t="shared" ref="I319:I328" si="0">C319/C12</f>
        <v>0.77777777777777779</v>
      </c>
      <c r="J319" s="157">
        <f t="shared" ref="J319:J328" si="1">D319/D12</f>
        <v>0.67567567567567566</v>
      </c>
      <c r="K319" s="157">
        <f t="shared" ref="K319:K328" si="2">E319/E12</f>
        <v>0.67796610169491522</v>
      </c>
      <c r="L319" s="157">
        <f t="shared" ref="L319:L328" si="3">F319/F12</f>
        <v>0.75213675213675213</v>
      </c>
      <c r="M319" s="157">
        <f t="shared" ref="M319:M328" si="4">G319/G12</f>
        <v>0.88321167883211682</v>
      </c>
    </row>
    <row r="320" spans="1:13" ht="12.75" customHeight="1" x14ac:dyDescent="0.2">
      <c r="B320" s="152" t="s">
        <v>30</v>
      </c>
      <c r="C320" s="30">
        <v>2150</v>
      </c>
      <c r="D320" s="30">
        <v>220</v>
      </c>
      <c r="E320" s="30">
        <v>320</v>
      </c>
      <c r="F320" s="30">
        <v>740</v>
      </c>
      <c r="G320" s="30">
        <v>870</v>
      </c>
      <c r="I320" s="157">
        <f t="shared" si="0"/>
        <v>0.77898550724637683</v>
      </c>
      <c r="J320" s="157">
        <f t="shared" si="1"/>
        <v>0.47826086956521741</v>
      </c>
      <c r="K320" s="157">
        <f t="shared" si="2"/>
        <v>0.86486486486486491</v>
      </c>
      <c r="L320" s="157">
        <f t="shared" si="3"/>
        <v>0.8314606741573034</v>
      </c>
      <c r="M320" s="157">
        <f t="shared" si="4"/>
        <v>0.83653846153846156</v>
      </c>
    </row>
    <row r="321" spans="1:13" ht="12.75" customHeight="1" x14ac:dyDescent="0.2">
      <c r="B321" s="152" t="s">
        <v>79</v>
      </c>
      <c r="C321" s="30">
        <v>1760</v>
      </c>
      <c r="D321" s="30">
        <v>220</v>
      </c>
      <c r="E321" s="30">
        <v>280</v>
      </c>
      <c r="F321" s="30">
        <v>610</v>
      </c>
      <c r="G321" s="30">
        <v>660</v>
      </c>
      <c r="I321" s="157">
        <f t="shared" si="0"/>
        <v>0.71836734693877546</v>
      </c>
      <c r="J321" s="157">
        <f t="shared" si="1"/>
        <v>0.53658536585365857</v>
      </c>
      <c r="K321" s="157">
        <f t="shared" si="2"/>
        <v>0.65116279069767447</v>
      </c>
      <c r="L321" s="157">
        <f t="shared" si="3"/>
        <v>0.84722222222222221</v>
      </c>
      <c r="M321" s="157">
        <f t="shared" si="4"/>
        <v>0.7415730337078652</v>
      </c>
    </row>
    <row r="322" spans="1:13" ht="12.75" customHeight="1" x14ac:dyDescent="0.2">
      <c r="B322" s="152" t="s">
        <v>27</v>
      </c>
      <c r="C322" s="30">
        <v>1140</v>
      </c>
      <c r="D322" s="30">
        <v>70</v>
      </c>
      <c r="E322" s="30">
        <v>110</v>
      </c>
      <c r="F322" s="30">
        <v>430</v>
      </c>
      <c r="G322" s="30">
        <v>520</v>
      </c>
      <c r="I322" s="157">
        <f t="shared" si="0"/>
        <v>0.80281690140845074</v>
      </c>
      <c r="J322" s="157">
        <f t="shared" si="1"/>
        <v>0.30434782608695654</v>
      </c>
      <c r="K322" s="157">
        <f t="shared" si="2"/>
        <v>1</v>
      </c>
      <c r="L322" s="157">
        <f t="shared" si="3"/>
        <v>0.97727272727272729</v>
      </c>
      <c r="M322" s="157">
        <f t="shared" si="4"/>
        <v>0.8</v>
      </c>
    </row>
    <row r="323" spans="1:13" ht="12.75" customHeight="1" x14ac:dyDescent="0.2">
      <c r="B323" s="152" t="s">
        <v>28</v>
      </c>
      <c r="C323" s="30">
        <v>1850</v>
      </c>
      <c r="D323" s="30">
        <v>90</v>
      </c>
      <c r="E323" s="30">
        <v>200</v>
      </c>
      <c r="F323" s="30">
        <v>590</v>
      </c>
      <c r="G323" s="30">
        <v>970</v>
      </c>
      <c r="I323" s="157">
        <f t="shared" si="0"/>
        <v>0.92500000000000004</v>
      </c>
      <c r="J323" s="157">
        <f t="shared" si="1"/>
        <v>1</v>
      </c>
      <c r="K323" s="157">
        <f t="shared" si="2"/>
        <v>1.0526315789473684</v>
      </c>
      <c r="L323" s="157">
        <f t="shared" si="3"/>
        <v>0.98333333333333328</v>
      </c>
      <c r="M323" s="157">
        <f t="shared" si="4"/>
        <v>0.8660714285714286</v>
      </c>
    </row>
    <row r="324" spans="1:13" ht="12.75" customHeight="1" x14ac:dyDescent="0.2">
      <c r="B324" s="152" t="s">
        <v>128</v>
      </c>
      <c r="C324" s="30">
        <v>1230</v>
      </c>
      <c r="D324" s="30">
        <v>80</v>
      </c>
      <c r="E324" s="30">
        <v>180</v>
      </c>
      <c r="F324" s="30">
        <v>410</v>
      </c>
      <c r="G324" s="30">
        <v>560</v>
      </c>
      <c r="I324" s="157">
        <f t="shared" si="0"/>
        <v>0.76875000000000004</v>
      </c>
      <c r="J324" s="157">
        <f t="shared" si="1"/>
        <v>0.5714285714285714</v>
      </c>
      <c r="K324" s="157">
        <f t="shared" si="2"/>
        <v>0.8571428571428571</v>
      </c>
      <c r="L324" s="157">
        <f t="shared" si="3"/>
        <v>0.77358490566037741</v>
      </c>
      <c r="M324" s="157">
        <f t="shared" si="4"/>
        <v>0.76712328767123283</v>
      </c>
    </row>
    <row r="325" spans="1:13" ht="12.75" customHeight="1" x14ac:dyDescent="0.2">
      <c r="B325" s="152" t="s">
        <v>171</v>
      </c>
      <c r="C325" s="30">
        <v>3140</v>
      </c>
      <c r="D325" s="30">
        <v>140</v>
      </c>
      <c r="E325" s="30">
        <v>400</v>
      </c>
      <c r="F325" s="30">
        <v>990</v>
      </c>
      <c r="G325" s="30">
        <v>1620</v>
      </c>
      <c r="I325" s="157">
        <f t="shared" si="0"/>
        <v>0.77339901477832518</v>
      </c>
      <c r="J325" s="157">
        <f t="shared" si="1"/>
        <v>0.51851851851851849</v>
      </c>
      <c r="K325" s="157">
        <f t="shared" si="2"/>
        <v>0.65573770491803274</v>
      </c>
      <c r="L325" s="157">
        <f t="shared" si="3"/>
        <v>0.79838709677419351</v>
      </c>
      <c r="M325" s="157">
        <f t="shared" si="4"/>
        <v>0.83505154639175261</v>
      </c>
    </row>
    <row r="326" spans="1:13" ht="12.75" customHeight="1" x14ac:dyDescent="0.2">
      <c r="B326" s="152" t="s">
        <v>198</v>
      </c>
      <c r="C326" s="30">
        <v>2100</v>
      </c>
      <c r="D326" s="30">
        <v>290</v>
      </c>
      <c r="E326" s="30">
        <v>400</v>
      </c>
      <c r="F326" s="30">
        <v>660</v>
      </c>
      <c r="G326" s="30">
        <v>750</v>
      </c>
      <c r="I326" s="157">
        <f t="shared" si="0"/>
        <v>0.73684210526315785</v>
      </c>
      <c r="J326" s="157">
        <f t="shared" si="1"/>
        <v>0.64444444444444449</v>
      </c>
      <c r="K326" s="157">
        <f t="shared" si="2"/>
        <v>0.75471698113207553</v>
      </c>
      <c r="L326" s="157">
        <f t="shared" si="3"/>
        <v>0.73333333333333328</v>
      </c>
      <c r="M326" s="157">
        <f t="shared" si="4"/>
        <v>0.77319587628865982</v>
      </c>
    </row>
    <row r="327" spans="1:13" ht="12.75" customHeight="1" x14ac:dyDescent="0.2">
      <c r="B327" s="152" t="s">
        <v>205</v>
      </c>
      <c r="C327" s="30">
        <v>2310</v>
      </c>
      <c r="D327" s="30">
        <v>210</v>
      </c>
      <c r="E327" s="30">
        <v>210</v>
      </c>
      <c r="F327" s="30">
        <v>680</v>
      </c>
      <c r="G327" s="30">
        <v>1210</v>
      </c>
      <c r="I327" s="157">
        <f t="shared" si="0"/>
        <v>0.84926470588235292</v>
      </c>
      <c r="J327" s="157">
        <f t="shared" si="1"/>
        <v>1.05</v>
      </c>
      <c r="K327" s="157">
        <f t="shared" si="2"/>
        <v>0.75</v>
      </c>
      <c r="L327" s="157">
        <f t="shared" si="3"/>
        <v>0.83950617283950613</v>
      </c>
      <c r="M327" s="157">
        <f t="shared" si="4"/>
        <v>0.84027777777777779</v>
      </c>
    </row>
    <row r="328" spans="1:13" ht="12.75" customHeight="1" x14ac:dyDescent="0.2">
      <c r="B328" s="152" t="s">
        <v>261</v>
      </c>
      <c r="C328" s="30">
        <v>3790</v>
      </c>
      <c r="D328" s="30">
        <v>170</v>
      </c>
      <c r="E328" s="30">
        <v>440</v>
      </c>
      <c r="F328" s="30">
        <v>1090</v>
      </c>
      <c r="G328" s="30">
        <v>2090</v>
      </c>
      <c r="I328" s="157">
        <f t="shared" si="0"/>
        <v>0.78794178794178793</v>
      </c>
      <c r="J328" s="157">
        <f t="shared" si="1"/>
        <v>0.51515151515151514</v>
      </c>
      <c r="K328" s="157">
        <f t="shared" si="2"/>
        <v>0.72131147540983609</v>
      </c>
      <c r="L328" s="157">
        <f t="shared" si="3"/>
        <v>0.79562043795620441</v>
      </c>
      <c r="M328" s="157">
        <f t="shared" si="4"/>
        <v>0.83599999999999997</v>
      </c>
    </row>
    <row r="329" spans="1:13" ht="12.75" customHeight="1" x14ac:dyDescent="0.2">
      <c r="B329" s="152" t="s">
        <v>264</v>
      </c>
      <c r="C329" s="30">
        <v>1670</v>
      </c>
      <c r="D329" s="30">
        <v>220</v>
      </c>
      <c r="E329" s="30">
        <v>260</v>
      </c>
      <c r="F329" s="30">
        <v>500</v>
      </c>
      <c r="G329" s="30">
        <v>670</v>
      </c>
      <c r="I329" s="157">
        <f t="shared" ref="I329" si="5">C329/C22</f>
        <v>0.81067961165048541</v>
      </c>
      <c r="J329" s="157">
        <f t="shared" ref="J329" si="6">D329/D22</f>
        <v>0.75862068965517238</v>
      </c>
      <c r="K329" s="157">
        <f t="shared" ref="K329" si="7">E329/E22</f>
        <v>0.8666666666666667</v>
      </c>
      <c r="L329" s="157">
        <f t="shared" ref="L329" si="8">F329/F22</f>
        <v>0.8771929824561403</v>
      </c>
      <c r="M329" s="157">
        <f t="shared" ref="M329" si="9">G329/G22</f>
        <v>0.74444444444444446</v>
      </c>
    </row>
    <row r="330" spans="1:13" ht="12.75" customHeight="1" x14ac:dyDescent="0.2"/>
    <row r="331" spans="1:13" ht="12.75" customHeight="1" x14ac:dyDescent="0.2"/>
    <row r="332" spans="1:13" ht="11.25" customHeight="1" x14ac:dyDescent="0.2">
      <c r="A332" s="158" t="s">
        <v>24</v>
      </c>
      <c r="B332" s="159"/>
      <c r="C332" s="159"/>
      <c r="D332" s="160"/>
      <c r="E332" s="159"/>
      <c r="F332" s="160"/>
      <c r="G332" s="160"/>
      <c r="H332" s="161"/>
      <c r="I332" s="161"/>
      <c r="J332" s="161"/>
      <c r="K332" s="161"/>
    </row>
    <row r="333" spans="1:13" ht="11.25" customHeight="1" x14ac:dyDescent="0.2">
      <c r="A333" s="242" t="s">
        <v>195</v>
      </c>
      <c r="B333" s="242"/>
      <c r="C333" s="242"/>
      <c r="D333" s="242"/>
      <c r="E333" s="242"/>
      <c r="F333" s="242"/>
      <c r="G333" s="242"/>
      <c r="H333" s="242"/>
      <c r="I333" s="242"/>
      <c r="J333" s="242"/>
      <c r="K333" s="242"/>
      <c r="L333" s="242"/>
      <c r="M333" s="242"/>
    </row>
    <row r="334" spans="1:13" ht="11.25" customHeight="1" x14ac:dyDescent="0.2">
      <c r="A334" s="242"/>
      <c r="B334" s="242"/>
      <c r="C334" s="242"/>
      <c r="D334" s="242"/>
      <c r="E334" s="242"/>
      <c r="F334" s="242"/>
      <c r="G334" s="242"/>
      <c r="H334" s="242"/>
      <c r="I334" s="242"/>
      <c r="J334" s="242"/>
      <c r="K334" s="242"/>
      <c r="L334" s="242"/>
      <c r="M334" s="242"/>
    </row>
    <row r="335" spans="1:13" ht="11.25" customHeight="1" x14ac:dyDescent="0.2">
      <c r="A335" s="242"/>
      <c r="B335" s="242"/>
      <c r="C335" s="242"/>
      <c r="D335" s="242"/>
      <c r="E335" s="242"/>
      <c r="F335" s="242"/>
      <c r="G335" s="242"/>
      <c r="H335" s="242"/>
      <c r="I335" s="242"/>
      <c r="J335" s="242"/>
      <c r="K335" s="242"/>
      <c r="L335" s="242"/>
      <c r="M335" s="242"/>
    </row>
    <row r="336" spans="1:13" ht="11.25" customHeight="1" x14ac:dyDescent="0.2">
      <c r="A336" s="242" t="s">
        <v>77</v>
      </c>
      <c r="B336" s="242"/>
      <c r="C336" s="242"/>
      <c r="D336" s="242"/>
      <c r="E336" s="242"/>
      <c r="F336" s="242"/>
      <c r="G336" s="242"/>
      <c r="H336" s="242"/>
      <c r="I336" s="242"/>
      <c r="J336" s="242"/>
      <c r="K336" s="242"/>
      <c r="L336" s="242"/>
      <c r="M336" s="242"/>
    </row>
    <row r="337" spans="1:13" ht="11.25" customHeight="1" x14ac:dyDescent="0.2">
      <c r="A337" s="242"/>
      <c r="B337" s="242"/>
      <c r="C337" s="242"/>
      <c r="D337" s="242"/>
      <c r="E337" s="242"/>
      <c r="F337" s="242"/>
      <c r="G337" s="242"/>
      <c r="H337" s="242"/>
      <c r="I337" s="242"/>
      <c r="J337" s="242"/>
      <c r="K337" s="242"/>
      <c r="L337" s="242"/>
      <c r="M337" s="242"/>
    </row>
    <row r="338" spans="1:13" ht="11.25" customHeight="1" x14ac:dyDescent="0.2">
      <c r="A338" s="242" t="s">
        <v>76</v>
      </c>
      <c r="B338" s="242"/>
      <c r="C338" s="242"/>
      <c r="D338" s="242"/>
      <c r="E338" s="242"/>
      <c r="F338" s="242"/>
      <c r="G338" s="242"/>
      <c r="H338" s="242"/>
      <c r="I338" s="242"/>
      <c r="J338" s="242"/>
      <c r="K338" s="242"/>
      <c r="L338" s="242"/>
      <c r="M338" s="242"/>
    </row>
    <row r="339" spans="1:13" ht="11.25" customHeight="1" x14ac:dyDescent="0.2">
      <c r="A339" s="242"/>
      <c r="B339" s="242"/>
      <c r="C339" s="242"/>
      <c r="D339" s="242"/>
      <c r="E339" s="242"/>
      <c r="F339" s="242"/>
      <c r="G339" s="242"/>
      <c r="H339" s="242"/>
      <c r="I339" s="242"/>
      <c r="J339" s="242"/>
      <c r="K339" s="242"/>
      <c r="L339" s="242"/>
      <c r="M339" s="242"/>
    </row>
    <row r="340" spans="1:13" ht="11.25" customHeight="1" x14ac:dyDescent="0.2">
      <c r="A340" s="244" t="s">
        <v>75</v>
      </c>
      <c r="B340" s="244"/>
      <c r="C340" s="244"/>
      <c r="D340" s="244"/>
      <c r="E340" s="244"/>
      <c r="F340" s="244"/>
      <c r="G340" s="244"/>
      <c r="H340" s="244"/>
      <c r="I340" s="244"/>
      <c r="J340" s="244"/>
      <c r="K340" s="244"/>
      <c r="L340" s="244"/>
      <c r="M340" s="244"/>
    </row>
    <row r="341" spans="1:13" ht="11.25" customHeight="1" x14ac:dyDescent="0.2">
      <c r="A341" s="242" t="s">
        <v>202</v>
      </c>
      <c r="B341" s="242"/>
      <c r="C341" s="242"/>
      <c r="D341" s="242"/>
      <c r="E341" s="242"/>
      <c r="F341" s="242"/>
      <c r="G341" s="242"/>
      <c r="H341" s="242"/>
      <c r="I341" s="242"/>
      <c r="J341" s="242"/>
      <c r="K341" s="242"/>
      <c r="L341" s="242"/>
      <c r="M341" s="242"/>
    </row>
    <row r="342" spans="1:13" ht="11.25" customHeight="1" x14ac:dyDescent="0.2">
      <c r="A342" s="242" t="s">
        <v>210</v>
      </c>
      <c r="B342" s="242"/>
      <c r="C342" s="242"/>
      <c r="D342" s="242"/>
      <c r="E342" s="242"/>
      <c r="F342" s="242"/>
      <c r="G342" s="242"/>
      <c r="H342" s="242"/>
      <c r="I342" s="242"/>
      <c r="J342" s="242"/>
      <c r="K342" s="242"/>
      <c r="L342" s="242"/>
      <c r="M342" s="242"/>
    </row>
    <row r="343" spans="1:13" ht="11.25" customHeight="1" x14ac:dyDescent="0.2">
      <c r="A343" s="242"/>
      <c r="B343" s="242"/>
      <c r="C343" s="242"/>
      <c r="D343" s="242"/>
      <c r="E343" s="242"/>
      <c r="F343" s="242"/>
      <c r="G343" s="242"/>
      <c r="H343" s="242"/>
      <c r="I343" s="242"/>
      <c r="J343" s="242"/>
      <c r="K343" s="242"/>
      <c r="L343" s="242"/>
      <c r="M343" s="242"/>
    </row>
    <row r="344" spans="1:13" ht="11.25" customHeight="1" x14ac:dyDescent="0.2">
      <c r="A344" s="246" t="s">
        <v>74</v>
      </c>
      <c r="B344" s="246"/>
      <c r="C344" s="246"/>
      <c r="D344" s="246"/>
      <c r="E344" s="159"/>
      <c r="F344" s="160"/>
      <c r="G344" s="160"/>
      <c r="H344" s="161"/>
      <c r="I344" s="161"/>
      <c r="J344" s="161"/>
      <c r="K344" s="161"/>
    </row>
    <row r="345" spans="1:13" ht="11.25" customHeight="1" x14ac:dyDescent="0.2">
      <c r="A345" s="159"/>
      <c r="B345" s="159"/>
      <c r="C345" s="159"/>
      <c r="D345" s="159"/>
      <c r="E345" s="159"/>
      <c r="F345" s="160"/>
      <c r="G345" s="160"/>
      <c r="H345" s="161"/>
      <c r="I345" s="161"/>
      <c r="J345" s="161"/>
      <c r="K345" s="161"/>
    </row>
    <row r="346" spans="1:13" ht="11.25" customHeight="1" x14ac:dyDescent="0.2">
      <c r="A346" s="245" t="s">
        <v>258</v>
      </c>
      <c r="B346" s="245"/>
      <c r="C346" s="159"/>
      <c r="D346" s="160"/>
      <c r="E346" s="159"/>
      <c r="F346" s="160"/>
      <c r="G346" s="160"/>
      <c r="H346" s="161"/>
      <c r="I346" s="161"/>
      <c r="J346" s="161"/>
      <c r="K346" s="161"/>
    </row>
  </sheetData>
  <mergeCells count="74">
    <mergeCell ref="C316:G317"/>
    <mergeCell ref="A120:E120"/>
    <mergeCell ref="A152:E152"/>
    <mergeCell ref="A168:J168"/>
    <mergeCell ref="P1:Q1"/>
    <mergeCell ref="A312:L313"/>
    <mergeCell ref="C58:G58"/>
    <mergeCell ref="A104:C104"/>
    <mergeCell ref="C106:G106"/>
    <mergeCell ref="A4:A6"/>
    <mergeCell ref="A8:B8"/>
    <mergeCell ref="A56:E56"/>
    <mergeCell ref="B4:B6"/>
    <mergeCell ref="A24:E24"/>
    <mergeCell ref="A40:D40"/>
    <mergeCell ref="I58:M58"/>
    <mergeCell ref="A248:C248"/>
    <mergeCell ref="A264:E264"/>
    <mergeCell ref="A280:D280"/>
    <mergeCell ref="C315:G315"/>
    <mergeCell ref="I315:M315"/>
    <mergeCell ref="C298:G298"/>
    <mergeCell ref="I298:M298"/>
    <mergeCell ref="A296:D296"/>
    <mergeCell ref="I74:M74"/>
    <mergeCell ref="C90:G90"/>
    <mergeCell ref="I90:M90"/>
    <mergeCell ref="A72:D72"/>
    <mergeCell ref="A88:C88"/>
    <mergeCell ref="C74:G74"/>
    <mergeCell ref="I10:M10"/>
    <mergeCell ref="C26:G26"/>
    <mergeCell ref="I26:M26"/>
    <mergeCell ref="C42:G42"/>
    <mergeCell ref="I42:M42"/>
    <mergeCell ref="C10:G10"/>
    <mergeCell ref="A338:M339"/>
    <mergeCell ref="A340:M340"/>
    <mergeCell ref="I170:M170"/>
    <mergeCell ref="I186:M186"/>
    <mergeCell ref="A346:B346"/>
    <mergeCell ref="A344:D344"/>
    <mergeCell ref="A341:M341"/>
    <mergeCell ref="A342:M343"/>
    <mergeCell ref="A336:M337"/>
    <mergeCell ref="A184:E184"/>
    <mergeCell ref="A200:F200"/>
    <mergeCell ref="C170:G170"/>
    <mergeCell ref="C186:G186"/>
    <mergeCell ref="I316:M317"/>
    <mergeCell ref="A216:D216"/>
    <mergeCell ref="A232:D232"/>
    <mergeCell ref="C138:G138"/>
    <mergeCell ref="I138:M138"/>
    <mergeCell ref="C154:G154"/>
    <mergeCell ref="I154:M154"/>
    <mergeCell ref="C122:G122"/>
    <mergeCell ref="A136:E136"/>
    <mergeCell ref="I106:M106"/>
    <mergeCell ref="A1:N2"/>
    <mergeCell ref="A333:M335"/>
    <mergeCell ref="C202:G202"/>
    <mergeCell ref="I202:M202"/>
    <mergeCell ref="C218:G218"/>
    <mergeCell ref="I218:M218"/>
    <mergeCell ref="C282:G282"/>
    <mergeCell ref="I282:M282"/>
    <mergeCell ref="C234:G234"/>
    <mergeCell ref="I234:M234"/>
    <mergeCell ref="C250:G250"/>
    <mergeCell ref="I250:M250"/>
    <mergeCell ref="C266:G266"/>
    <mergeCell ref="I266:M266"/>
    <mergeCell ref="I122:M122"/>
  </mergeCells>
  <hyperlinks>
    <hyperlink ref="P1" location="Contents!A1" display="back to contents"/>
  </hyperlinks>
  <pageMargins left="0.70866141732283472" right="0.70866141732283472" top="0.74803149606299213" bottom="0.74803149606299213" header="0.31496062992125984" footer="0.31496062992125984"/>
  <pageSetup paperSize="9" scale="80" fitToHeight="0" orientation="portrait" r:id="rId1"/>
  <rowBreaks count="4" manualBreakCount="4">
    <brk id="71" max="13" man="1"/>
    <brk id="135" max="13" man="1"/>
    <brk id="199" max="13" man="1"/>
    <brk id="263" max="1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A25386931</value>
    </field>
    <field name="Objective-Title">
      <value order="0">Winter Mortality 2018-19 - tables and charts</value>
    </field>
    <field name="Objective-Description">
      <value order="0"/>
    </field>
    <field name="Objective-CreationStamp">
      <value order="0">2019-08-14T11:28:35Z</value>
    </field>
    <field name="Objective-IsApproved">
      <value order="0">false</value>
    </field>
    <field name="Objective-IsPublished">
      <value order="0">true</value>
    </field>
    <field name="Objective-DatePublished">
      <value order="0">2019-09-11T09:48:11Z</value>
    </field>
    <field name="Objective-ModificationStamp">
      <value order="0">2019-09-11T09:48:11Z</value>
    </field>
    <field name="Objective-Owner">
      <value order="0">Dixon, Frank FJ (N310421)</value>
    </field>
    <field name="Objective-Path">
      <value order="0">Objective Global Folder:SG File Plan:People, communities and living:Population and migration:Demography:Research and analysis: Demography:National Records of Scotland (NRS): Vital Events: Publications: Winter Mortality: 2016-2021</value>
    </field>
    <field name="Objective-Parent">
      <value order="0">National Records of Scotland (NRS): Vital Events: Publications: Winter Mortality: 2016-2021</value>
    </field>
    <field name="Objective-State">
      <value order="0">Published</value>
    </field>
    <field name="Objective-VersionId">
      <value order="0">vA36991470</value>
    </field>
    <field name="Objective-Version">
      <value order="0">1.0</value>
    </field>
    <field name="Objective-VersionNumber">
      <value order="0">11</value>
    </field>
    <field name="Objective-VersionComment">
      <value order="0"/>
    </field>
    <field name="Objective-FileNumber">
      <value order="0">PROJ/11655</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19</vt:i4>
      </vt:variant>
    </vt:vector>
  </HeadingPairs>
  <TitlesOfParts>
    <vt:vector size="38" baseType="lpstr">
      <vt:lpstr>Contents</vt:lpstr>
      <vt:lpstr>Table 1</vt:lpstr>
      <vt:lpstr>Table 2</vt:lpstr>
      <vt:lpstr>Table 3</vt:lpstr>
      <vt:lpstr>Table 4</vt:lpstr>
      <vt:lpstr>Table 5</vt:lpstr>
      <vt:lpstr>Table 6</vt:lpstr>
      <vt:lpstr>Table 7</vt:lpstr>
      <vt:lpstr>Table 8</vt:lpstr>
      <vt:lpstr>Table 9</vt:lpstr>
      <vt:lpstr>Figure 1</vt:lpstr>
      <vt:lpstr>Figure 1 (data)</vt:lpstr>
      <vt:lpstr>Figure 2</vt:lpstr>
      <vt:lpstr>Figure 2 (data)</vt:lpstr>
      <vt:lpstr>Figure 3</vt:lpstr>
      <vt:lpstr>Figure 3 (data)</vt:lpstr>
      <vt:lpstr>Figure 4</vt:lpstr>
      <vt:lpstr>Figure 4 (data)</vt:lpstr>
      <vt:lpstr>Population for calc death rates</vt:lpstr>
      <vt:lpstr>'Figure 1'!Print_Area</vt:lpstr>
      <vt:lpstr>'Figure 1 (data)'!Print_Area</vt:lpstr>
      <vt:lpstr>'Figure 2'!Print_Area</vt:lpstr>
      <vt:lpstr>'Figure 2 (data)'!Print_Area</vt:lpstr>
      <vt:lpstr>'Figure 3'!Print_Area</vt:lpstr>
      <vt:lpstr>'Figure 3 (data)'!Print_Area</vt:lpstr>
      <vt:lpstr>'Figure 4'!Print_Area</vt:lpstr>
      <vt:lpstr>'Figure 4 (data)'!Print_Area</vt:lpstr>
      <vt:lpstr>'Table 1'!Print_Area</vt:lpstr>
      <vt:lpstr>'Table 2'!Print_Area</vt:lpstr>
      <vt:lpstr>'Table 3'!Print_Area</vt:lpstr>
      <vt:lpstr>'Table 4'!Print_Area</vt:lpstr>
      <vt:lpstr>'Table 5'!Print_Area</vt:lpstr>
      <vt:lpstr>'Table 6'!Print_Area</vt:lpstr>
      <vt:lpstr>'Table 7'!Print_Area</vt:lpstr>
      <vt:lpstr>'Table 8'!Print_Area</vt:lpstr>
      <vt:lpstr>'Table 9'!Print_Area</vt:lpstr>
      <vt:lpstr>'Figure 1 (data)'!Print_Titles</vt:lpstr>
      <vt:lpstr>'Table 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Dixon FJ (Frank)</dc:creator>
  <cp:lastModifiedBy>u443992</cp:lastModifiedBy>
  <cp:lastPrinted>2019-10-11T08:25:37Z</cp:lastPrinted>
  <dcterms:created xsi:type="dcterms:W3CDTF">2007-09-14T14:15:40Z</dcterms:created>
  <dcterms:modified xsi:type="dcterms:W3CDTF">2019-10-11T08:30:51Z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A25386931</vt:lpwstr>
  </property>
  <property fmtid="{D5CDD505-2E9C-101B-9397-08002B2CF9AE}" pid="4" name="Objective-Title">
    <vt:lpwstr>Winter Mortality 2018-19 - tables and charts</vt:lpwstr>
  </property>
  <property fmtid="{D5CDD505-2E9C-101B-9397-08002B2CF9AE}" pid="5" name="Objective-Description">
    <vt:lpwstr/>
  </property>
  <property fmtid="{D5CDD505-2E9C-101B-9397-08002B2CF9AE}" pid="6" name="Objective-CreationStamp">
    <vt:filetime>2019-08-14T11:28:40Z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2019-09-11T09:48:11Z</vt:filetime>
  </property>
  <property fmtid="{D5CDD505-2E9C-101B-9397-08002B2CF9AE}" pid="10" name="Objective-ModificationStamp">
    <vt:filetime>2019-09-11T09:48:11Z</vt:filetime>
  </property>
  <property fmtid="{D5CDD505-2E9C-101B-9397-08002B2CF9AE}" pid="11" name="Objective-Owner">
    <vt:lpwstr>Dixon, Frank FJ (N310421)</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Winter Mortality: 2016-2021:</vt:lpwstr>
  </property>
  <property fmtid="{D5CDD505-2E9C-101B-9397-08002B2CF9AE}" pid="13" name="Objective-Parent">
    <vt:lpwstr>National Records of Scotland (NRS): Vital Events: Publications: Winter Mortality: 2016-2021</vt:lpwstr>
  </property>
  <property fmtid="{D5CDD505-2E9C-101B-9397-08002B2CF9AE}" pid="14" name="Objective-State">
    <vt:lpwstr>Published</vt:lpwstr>
  </property>
  <property fmtid="{D5CDD505-2E9C-101B-9397-08002B2CF9AE}" pid="15" name="Objective-VersionId">
    <vt:lpwstr>vA36991470</vt:lpwstr>
  </property>
  <property fmtid="{D5CDD505-2E9C-101B-9397-08002B2CF9AE}" pid="16" name="Objective-Version">
    <vt:lpwstr>1.0</vt:lpwstr>
  </property>
  <property fmtid="{D5CDD505-2E9C-101B-9397-08002B2CF9AE}" pid="17" name="Objective-VersionNumber">
    <vt:r8>11</vt:r8>
  </property>
  <property fmtid="{D5CDD505-2E9C-101B-9397-08002B2CF9AE}" pid="18" name="Objective-VersionComment">
    <vt:lpwstr/>
  </property>
  <property fmtid="{D5CDD505-2E9C-101B-9397-08002B2CF9AE}" pid="19" name="Objective-FileNumber">
    <vt:lpwstr>PROJ/11655</vt:lpwstr>
  </property>
  <property fmtid="{D5CDD505-2E9C-101B-9397-08002B2CF9AE}" pid="20" name="Objective-Classification">
    <vt:lpwstr>[Inherited - OFFICIAL-SENSITIVE]</vt:lpwstr>
  </property>
  <property fmtid="{D5CDD505-2E9C-101B-9397-08002B2CF9AE}" pid="21" name="Objective-Caveats">
    <vt:lpwstr/>
  </property>
  <property fmtid="{D5CDD505-2E9C-101B-9397-08002B2CF9AE}" pid="22" name="Objective-Date Received">
    <vt:lpwstr/>
  </property>
  <property fmtid="{D5CDD505-2E9C-101B-9397-08002B2CF9AE}" pid="23" name="Objective-Date of Original">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mment">
    <vt:lpwstr/>
  </property>
  <property fmtid="{D5CDD505-2E9C-101B-9397-08002B2CF9AE}" pid="27" name="Objective-Date of Original [system]">
    <vt:lpwstr/>
  </property>
  <property fmtid="{D5CDD505-2E9C-101B-9397-08002B2CF9AE}" pid="28" name="Objective-Date Received [system]">
    <vt:lpwstr/>
  </property>
  <property fmtid="{D5CDD505-2E9C-101B-9397-08002B2CF9AE}" pid="29" name="Objective-SG Web Publication - Category [system]">
    <vt:lpwstr/>
  </property>
  <property fmtid="{D5CDD505-2E9C-101B-9397-08002B2CF9AE}" pid="30" name="Objective-SG Web Publication - Category 2 Classification [system]">
    <vt:lpwstr/>
  </property>
  <property fmtid="{D5CDD505-2E9C-101B-9397-08002B2CF9AE}" pid="31" name="Objective-Connect Creator">
    <vt:lpwstr/>
  </property>
  <property fmtid="{D5CDD505-2E9C-101B-9397-08002B2CF9AE}" pid="32" name="Objective-Connect Creator [system]">
    <vt:lpwstr/>
  </property>
</Properties>
</file>