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070" activeTab="0"/>
  </bookViews>
  <sheets>
    <sheet name="draft table" sheetId="1" r:id="rId1"/>
  </sheets>
  <definedNames>
    <definedName name="_xlnm.Print_Area" localSheetId="0">'draft table'!$A$1:$Q$65</definedName>
  </definedNames>
  <calcPr fullCalcOnLoad="1"/>
</workbook>
</file>

<file path=xl/sharedStrings.xml><?xml version="1.0" encoding="utf-8"?>
<sst xmlns="http://schemas.openxmlformats.org/spreadsheetml/2006/main" count="69" uniqueCount="60">
  <si>
    <t>Scotland</t>
  </si>
  <si>
    <t>England</t>
  </si>
  <si>
    <t>Wales</t>
  </si>
  <si>
    <t>Northern Ireland</t>
  </si>
  <si>
    <t>All countries</t>
  </si>
  <si>
    <t>Total</t>
  </si>
  <si>
    <t>Austria</t>
  </si>
  <si>
    <t>Belgium</t>
  </si>
  <si>
    <t>Cyprus</t>
  </si>
  <si>
    <t>Bulgaria</t>
  </si>
  <si>
    <t>Non-EU</t>
  </si>
  <si>
    <t>% of total</t>
  </si>
  <si>
    <t>in 2007</t>
  </si>
  <si>
    <t>2006 to</t>
  </si>
  <si>
    <t>2007</t>
  </si>
  <si>
    <t>% of</t>
  </si>
  <si>
    <t>06 to 07</t>
  </si>
  <si>
    <t>change</t>
  </si>
  <si>
    <t>births</t>
  </si>
  <si>
    <t>Romania</t>
  </si>
  <si>
    <t>UK, IoM, CI</t>
  </si>
  <si>
    <t>Isle of Man, Channel Islands</t>
  </si>
  <si>
    <t>West Indies, Belize, Guyana</t>
  </si>
  <si>
    <t>Africa</t>
  </si>
  <si>
    <t>Other Commonwealth</t>
  </si>
  <si>
    <t>India, Pakistan, B-desh, Sri L.</t>
  </si>
  <si>
    <t>Not stated</t>
  </si>
  <si>
    <t>Other EU countries</t>
  </si>
  <si>
    <t>Australia, Canada, N. Zealand</t>
  </si>
  <si>
    <t>Other countries                 Total</t>
  </si>
  <si>
    <t>UK country not known</t>
  </si>
  <si>
    <t>Commonwealth</t>
  </si>
  <si>
    <t>Joined in 2007</t>
  </si>
  <si>
    <t>Joined in 2004</t>
  </si>
  <si>
    <t>Members pre-2004</t>
  </si>
  <si>
    <t>of mother</t>
  </si>
  <si>
    <t>Live births by country of birth of mother, Scotland, 1997, 2002, 2005 to 2007</t>
  </si>
  <si>
    <t>Denmark</t>
  </si>
  <si>
    <t>Finland</t>
  </si>
  <si>
    <t>France</t>
  </si>
  <si>
    <t>Germany</t>
  </si>
  <si>
    <t>Greece</t>
  </si>
  <si>
    <t>Italy</t>
  </si>
  <si>
    <t>Luxembourg</t>
  </si>
  <si>
    <t>Netherlands</t>
  </si>
  <si>
    <t>Portugal</t>
  </si>
  <si>
    <t>Spain</t>
  </si>
  <si>
    <t>Sweden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</si>
  <si>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</si>
  <si>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</si>
  <si>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</si>
  <si>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</si>
  <si>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</si>
  <si>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</si>
  <si>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</si>
  <si>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</si>
  <si>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</si>
  <si>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Ireland (Republic and part NK)</t>
  </si>
  <si>
    <t>Table 3.13</t>
  </si>
  <si>
    <t>Country of birth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</si>
</sst>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/>
    </xf>
    <xf numFmtId="3" fontId="2" fillId="2" borderId="0" xfId="0" applyNumberFormat="1" applyFont="1" applyFill="1" applyAlignment="1">
      <alignment/>
    </xf>
    <xf numFmtId="9" fontId="2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9" fontId="2" fillId="2" borderId="0" xfId="19" applyFont="1" applyFill="1" applyAlignment="1">
      <alignment/>
    </xf>
    <xf numFmtId="0" fontId="0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2.00390625" style="1" customWidth="1"/>
    <col min="3" max="3" width="1.8515625" style="1" customWidth="1"/>
    <col min="4" max="4" width="17.421875" style="1" customWidth="1"/>
    <col min="5" max="5" width="6.140625" style="1" customWidth="1"/>
    <col min="6" max="6" width="2.140625" style="1" customWidth="1"/>
    <col min="7" max="11" width="7.7109375" style="1" customWidth="1"/>
    <col min="12" max="12" width="1.421875" style="1" customWidth="1"/>
    <col min="13" max="13" width="8.8515625" style="1" bestFit="1" customWidth="1"/>
    <col min="14" max="14" width="1.28515625" style="1" customWidth="1"/>
    <col min="15" max="15" width="7.140625" style="1" bestFit="1" customWidth="1"/>
    <col min="16" max="16" width="7.7109375" style="1" bestFit="1" customWidth="1"/>
    <col min="17" max="17" width="1.1484375" style="1" customWidth="1"/>
    <col min="18" max="18" width="82.421875" style="1" customWidth="1"/>
    <col min="19" max="16384" width="9.140625" style="1" customWidth="1"/>
  </cols>
  <sheetData>
    <row r="2" spans="2:18" s="16" customFormat="1" ht="20.25">
      <c r="B2" s="32" t="s">
        <v>58</v>
      </c>
      <c r="C2" s="32"/>
      <c r="D2" s="32"/>
      <c r="E2" s="3" t="s">
        <v>36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16" s="5" customFormat="1" ht="12.75" customHeight="1">
      <c r="B4" s="28"/>
      <c r="C4" s="28"/>
      <c r="D4" s="28"/>
      <c r="E4" s="28"/>
      <c r="F4" s="29"/>
      <c r="G4" s="27"/>
      <c r="H4" s="27"/>
      <c r="I4" s="27"/>
      <c r="J4" s="27"/>
      <c r="K4" s="27"/>
      <c r="L4" s="30"/>
      <c r="M4" s="31" t="s">
        <v>11</v>
      </c>
      <c r="N4" s="30"/>
      <c r="O4" s="31" t="s">
        <v>17</v>
      </c>
      <c r="P4" s="30" t="s">
        <v>15</v>
      </c>
    </row>
    <row r="5" spans="2:16" s="5" customFormat="1" ht="12.75" customHeight="1">
      <c r="B5" s="18" t="s">
        <v>59</v>
      </c>
      <c r="C5" s="18"/>
      <c r="D5" s="18"/>
      <c r="E5" s="18"/>
      <c r="F5" s="18"/>
      <c r="G5" s="19">
        <v>1997</v>
      </c>
      <c r="H5" s="19">
        <v>2002</v>
      </c>
      <c r="I5" s="19">
        <v>2005</v>
      </c>
      <c r="J5" s="19">
        <v>2006</v>
      </c>
      <c r="K5" s="19">
        <v>2007</v>
      </c>
      <c r="L5" s="20"/>
      <c r="M5" s="21" t="s">
        <v>18</v>
      </c>
      <c r="N5" s="20"/>
      <c r="O5" s="21" t="s">
        <v>13</v>
      </c>
      <c r="P5" s="20" t="s">
        <v>17</v>
      </c>
    </row>
    <row r="6" spans="2:16" s="5" customFormat="1" ht="12.75" customHeight="1">
      <c r="B6" s="22" t="s">
        <v>35</v>
      </c>
      <c r="C6" s="22"/>
      <c r="D6" s="22"/>
      <c r="E6" s="22"/>
      <c r="F6" s="22"/>
      <c r="G6" s="23"/>
      <c r="H6" s="23"/>
      <c r="I6" s="23"/>
      <c r="J6" s="23"/>
      <c r="K6" s="23"/>
      <c r="L6" s="24"/>
      <c r="M6" s="25" t="s">
        <v>12</v>
      </c>
      <c r="N6" s="24"/>
      <c r="O6" s="26" t="s">
        <v>14</v>
      </c>
      <c r="P6" s="24" t="s">
        <v>16</v>
      </c>
    </row>
    <row r="7" s="5" customFormat="1" ht="12.75" customHeight="1">
      <c r="O7" s="6"/>
    </row>
    <row r="8" spans="2:16" s="5" customFormat="1" ht="12.75" customHeight="1">
      <c r="B8" s="3" t="s">
        <v>4</v>
      </c>
      <c r="E8" s="4" t="s">
        <v>5</v>
      </c>
      <c r="G8" s="7">
        <f>G10+G18+G52+G63</f>
        <v>59440</v>
      </c>
      <c r="H8" s="7">
        <f>H10+H18+H52+H63</f>
        <v>51270</v>
      </c>
      <c r="I8" s="7">
        <f>I10+I18+I52+I63</f>
        <v>54386</v>
      </c>
      <c r="J8" s="7">
        <f>J10+J18+J52+J63</f>
        <v>55690</v>
      </c>
      <c r="K8" s="7">
        <f>K10+K18+K52+K63</f>
        <v>57781</v>
      </c>
      <c r="L8" s="3"/>
      <c r="M8" s="8">
        <v>1</v>
      </c>
      <c r="N8" s="3"/>
      <c r="O8" s="7">
        <f>K8-J8</f>
        <v>2091</v>
      </c>
      <c r="P8" s="8">
        <v>1</v>
      </c>
    </row>
    <row r="9" s="5" customFormat="1" ht="12.75" customHeight="1"/>
    <row r="10" spans="2:16" s="5" customFormat="1" ht="12.75" customHeight="1">
      <c r="B10" s="3" t="s">
        <v>20</v>
      </c>
      <c r="D10" s="4"/>
      <c r="E10" s="4" t="s">
        <v>5</v>
      </c>
      <c r="G10" s="7">
        <v>56200</v>
      </c>
      <c r="H10" s="7">
        <v>47595</v>
      </c>
      <c r="I10" s="7">
        <v>49711</v>
      </c>
      <c r="J10" s="7">
        <v>50468</v>
      </c>
      <c r="K10" s="7">
        <v>51432</v>
      </c>
      <c r="M10" s="8">
        <f>K10/K$8</f>
        <v>0.8901195894844326</v>
      </c>
      <c r="N10" s="3"/>
      <c r="O10" s="7">
        <f>K10-J10</f>
        <v>964</v>
      </c>
      <c r="P10" s="8">
        <f>O10/O$8</f>
        <v>0.4610234337637494</v>
      </c>
    </row>
    <row r="11" spans="3:16" s="5" customFormat="1" ht="12.75" customHeight="1">
      <c r="C11" s="5" t="s">
        <v>0</v>
      </c>
      <c r="G11" s="9">
        <v>49908</v>
      </c>
      <c r="H11" s="9">
        <v>41902</v>
      </c>
      <c r="I11" s="9">
        <v>43650</v>
      </c>
      <c r="J11" s="9">
        <v>44386</v>
      </c>
      <c r="K11" s="9">
        <v>45330</v>
      </c>
      <c r="M11" s="10">
        <f aca="true" t="shared" si="0" ref="M11:M16">K11/K$8</f>
        <v>0.784513940568699</v>
      </c>
      <c r="O11" s="9">
        <f aca="true" t="shared" si="1" ref="O11:O16">K11-J11</f>
        <v>944</v>
      </c>
      <c r="P11" s="10">
        <f aca="true" t="shared" si="2" ref="P11:P16">O11/O$8</f>
        <v>0.4514586322333812</v>
      </c>
    </row>
    <row r="12" spans="3:16" s="5" customFormat="1" ht="12.75" customHeight="1">
      <c r="C12" s="5" t="s">
        <v>1</v>
      </c>
      <c r="G12" s="9">
        <v>5676</v>
      </c>
      <c r="H12" s="9">
        <v>5080</v>
      </c>
      <c r="I12" s="9">
        <v>5356</v>
      </c>
      <c r="J12" s="9">
        <v>5371</v>
      </c>
      <c r="K12" s="9">
        <v>5327</v>
      </c>
      <c r="M12" s="10">
        <f t="shared" si="0"/>
        <v>0.09219293539398764</v>
      </c>
      <c r="O12" s="9">
        <f t="shared" si="1"/>
        <v>-44</v>
      </c>
      <c r="P12" s="10">
        <f t="shared" si="2"/>
        <v>-0.021042563366810138</v>
      </c>
    </row>
    <row r="13" spans="3:16" s="5" customFormat="1" ht="12.75" customHeight="1">
      <c r="C13" s="5" t="s">
        <v>2</v>
      </c>
      <c r="G13" s="9">
        <v>205</v>
      </c>
      <c r="H13" s="9">
        <v>178</v>
      </c>
      <c r="I13" s="9">
        <v>215</v>
      </c>
      <c r="J13" s="9">
        <v>209</v>
      </c>
      <c r="K13" s="9">
        <v>225</v>
      </c>
      <c r="M13" s="10">
        <f t="shared" si="0"/>
        <v>0.00389401360308752</v>
      </c>
      <c r="O13" s="9">
        <f t="shared" si="1"/>
        <v>16</v>
      </c>
      <c r="P13" s="10">
        <f t="shared" si="2"/>
        <v>0.007651841224294596</v>
      </c>
    </row>
    <row r="14" spans="3:16" s="5" customFormat="1" ht="12.75" customHeight="1">
      <c r="C14" s="5" t="s">
        <v>3</v>
      </c>
      <c r="G14" s="9">
        <v>394</v>
      </c>
      <c r="H14" s="9">
        <v>411</v>
      </c>
      <c r="I14" s="9">
        <v>472</v>
      </c>
      <c r="J14" s="9">
        <v>492</v>
      </c>
      <c r="K14" s="9">
        <v>536</v>
      </c>
      <c r="M14" s="10">
        <f t="shared" si="0"/>
        <v>0.009276405738910715</v>
      </c>
      <c r="O14" s="9">
        <f t="shared" si="1"/>
        <v>44</v>
      </c>
      <c r="P14" s="10">
        <f t="shared" si="2"/>
        <v>0.021042563366810138</v>
      </c>
    </row>
    <row r="15" spans="3:16" s="5" customFormat="1" ht="12.75" customHeight="1">
      <c r="C15" s="5" t="s">
        <v>21</v>
      </c>
      <c r="G15" s="9">
        <v>17</v>
      </c>
      <c r="H15" s="9">
        <v>24</v>
      </c>
      <c r="I15" s="9">
        <v>18</v>
      </c>
      <c r="J15" s="9">
        <v>10</v>
      </c>
      <c r="K15" s="9">
        <v>14</v>
      </c>
      <c r="M15" s="10">
        <f t="shared" si="0"/>
        <v>0.00024229417974766792</v>
      </c>
      <c r="O15" s="9">
        <f t="shared" si="1"/>
        <v>4</v>
      </c>
      <c r="P15" s="10">
        <f t="shared" si="2"/>
        <v>0.001912960306073649</v>
      </c>
    </row>
    <row r="16" spans="3:16" s="5" customFormat="1" ht="12.75" customHeight="1">
      <c r="C16" s="5" t="s">
        <v>30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M16" s="10">
        <f t="shared" si="0"/>
        <v>0</v>
      </c>
      <c r="O16" s="9">
        <f t="shared" si="1"/>
        <v>0</v>
      </c>
      <c r="P16" s="10">
        <f t="shared" si="2"/>
        <v>0</v>
      </c>
    </row>
    <row r="17" spans="2:9" s="12" customFormat="1" ht="12.75" customHeight="1">
      <c r="B17" s="5"/>
      <c r="C17" s="5"/>
      <c r="D17" s="5"/>
      <c r="E17" s="5"/>
      <c r="F17" s="5"/>
      <c r="G17" s="5"/>
      <c r="H17" s="5"/>
      <c r="I17" s="11"/>
    </row>
    <row r="18" spans="2:16" s="5" customFormat="1" ht="12.75" customHeight="1">
      <c r="B18" s="3" t="s">
        <v>27</v>
      </c>
      <c r="D18" s="4"/>
      <c r="E18" s="4" t="s">
        <v>5</v>
      </c>
      <c r="G18" s="7">
        <f>G20+G36+G48</f>
        <v>956</v>
      </c>
      <c r="H18" s="7">
        <f>H20+H36+H48</f>
        <v>973</v>
      </c>
      <c r="I18" s="7">
        <f>I20+I36+I48</f>
        <v>1299</v>
      </c>
      <c r="J18" s="7">
        <f>J20+J36+J48</f>
        <v>1615</v>
      </c>
      <c r="K18" s="7">
        <f>K20+K36+K48</f>
        <v>2388</v>
      </c>
      <c r="M18" s="8">
        <f>K18/K$8</f>
        <v>0.04132846437410222</v>
      </c>
      <c r="N18" s="3"/>
      <c r="O18" s="7">
        <f>K18-J18</f>
        <v>773</v>
      </c>
      <c r="P18" s="8">
        <f>O18/O$8</f>
        <v>0.3696795791487327</v>
      </c>
    </row>
    <row r="19" spans="2:5" s="5" customFormat="1" ht="12.75" customHeight="1">
      <c r="B19" s="3"/>
      <c r="D19" s="4"/>
      <c r="E19" s="4"/>
    </row>
    <row r="20" spans="3:16" s="5" customFormat="1" ht="12.75" customHeight="1">
      <c r="C20" s="3" t="s">
        <v>34</v>
      </c>
      <c r="E20" s="4" t="s">
        <v>5</v>
      </c>
      <c r="G20" s="7">
        <v>849</v>
      </c>
      <c r="H20" s="7">
        <v>852</v>
      </c>
      <c r="I20" s="7">
        <v>1036</v>
      </c>
      <c r="J20" s="7">
        <v>1030</v>
      </c>
      <c r="K20" s="7">
        <v>1100</v>
      </c>
      <c r="M20" s="8">
        <f>K20/K$8</f>
        <v>0.019037399837316765</v>
      </c>
      <c r="N20" s="3"/>
      <c r="O20" s="7">
        <f>K20-J20</f>
        <v>70</v>
      </c>
      <c r="P20" s="8">
        <f>O20/O$8</f>
        <v>0.03347680535628886</v>
      </c>
    </row>
    <row r="21" spans="4:16" s="5" customFormat="1" ht="12.75" customHeight="1">
      <c r="D21" s="5" t="s">
        <v>6</v>
      </c>
      <c r="G21" s="9">
        <v>3</v>
      </c>
      <c r="H21" s="9">
        <v>5</v>
      </c>
      <c r="I21" s="9">
        <v>6</v>
      </c>
      <c r="J21" s="9">
        <v>10</v>
      </c>
      <c r="K21" s="9">
        <v>6</v>
      </c>
      <c r="M21" s="10">
        <f aca="true" t="shared" si="3" ref="M21:M34">K21/K$8</f>
        <v>0.00010384036274900054</v>
      </c>
      <c r="O21" s="9">
        <f aca="true" t="shared" si="4" ref="O21:O34">K21-J21</f>
        <v>-4</v>
      </c>
      <c r="P21" s="10">
        <f aca="true" t="shared" si="5" ref="P21:P34">O21/O$8</f>
        <v>-0.001912960306073649</v>
      </c>
    </row>
    <row r="22" spans="4:16" s="5" customFormat="1" ht="12.75" customHeight="1">
      <c r="D22" s="5" t="s">
        <v>7</v>
      </c>
      <c r="G22" s="9">
        <v>6</v>
      </c>
      <c r="H22" s="9">
        <v>13</v>
      </c>
      <c r="I22" s="9">
        <v>21</v>
      </c>
      <c r="J22" s="9">
        <v>14</v>
      </c>
      <c r="K22" s="9">
        <v>14</v>
      </c>
      <c r="M22" s="10">
        <f t="shared" si="3"/>
        <v>0.00024229417974766792</v>
      </c>
      <c r="O22" s="9">
        <f t="shared" si="4"/>
        <v>0</v>
      </c>
      <c r="P22" s="10">
        <f t="shared" si="5"/>
        <v>0</v>
      </c>
    </row>
    <row r="23" spans="4:16" s="5" customFormat="1" ht="12.75" customHeight="1">
      <c r="D23" s="5" t="s">
        <v>37</v>
      </c>
      <c r="G23" s="9">
        <v>11</v>
      </c>
      <c r="H23" s="9">
        <v>14</v>
      </c>
      <c r="I23" s="9">
        <v>28</v>
      </c>
      <c r="J23" s="9">
        <v>24</v>
      </c>
      <c r="K23" s="9">
        <v>24</v>
      </c>
      <c r="M23" s="10">
        <f t="shared" si="3"/>
        <v>0.00041536145099600215</v>
      </c>
      <c r="O23" s="9">
        <f t="shared" si="4"/>
        <v>0</v>
      </c>
      <c r="P23" s="10">
        <f t="shared" si="5"/>
        <v>0</v>
      </c>
    </row>
    <row r="24" spans="4:16" s="5" customFormat="1" ht="12.75" customHeight="1">
      <c r="D24" s="5" t="s">
        <v>38</v>
      </c>
      <c r="G24" s="9">
        <v>6</v>
      </c>
      <c r="H24" s="9">
        <v>10</v>
      </c>
      <c r="I24" s="9">
        <v>9</v>
      </c>
      <c r="J24" s="9">
        <v>17</v>
      </c>
      <c r="K24" s="9">
        <v>22</v>
      </c>
      <c r="M24" s="10">
        <f t="shared" si="3"/>
        <v>0.0003807479967463353</v>
      </c>
      <c r="O24" s="9">
        <f t="shared" si="4"/>
        <v>5</v>
      </c>
      <c r="P24" s="10">
        <f t="shared" si="5"/>
        <v>0.0023912003825920613</v>
      </c>
    </row>
    <row r="25" spans="4:16" s="5" customFormat="1" ht="12.75" customHeight="1">
      <c r="D25" s="5" t="s">
        <v>39</v>
      </c>
      <c r="G25" s="9">
        <v>80</v>
      </c>
      <c r="H25" s="9">
        <v>84</v>
      </c>
      <c r="I25" s="9">
        <v>98</v>
      </c>
      <c r="J25" s="9">
        <v>89</v>
      </c>
      <c r="K25" s="9">
        <v>103</v>
      </c>
      <c r="M25" s="10">
        <f t="shared" si="3"/>
        <v>0.0017825928938578425</v>
      </c>
      <c r="O25" s="9">
        <f t="shared" si="4"/>
        <v>14</v>
      </c>
      <c r="P25" s="10">
        <f t="shared" si="5"/>
        <v>0.006695361071257772</v>
      </c>
    </row>
    <row r="26" spans="4:16" s="5" customFormat="1" ht="12.75" customHeight="1">
      <c r="D26" s="5" t="s">
        <v>40</v>
      </c>
      <c r="G26" s="9">
        <v>369</v>
      </c>
      <c r="H26" s="9">
        <v>330</v>
      </c>
      <c r="I26" s="9">
        <v>382</v>
      </c>
      <c r="J26" s="9">
        <v>396</v>
      </c>
      <c r="K26" s="9">
        <v>397</v>
      </c>
      <c r="M26" s="10">
        <f t="shared" si="3"/>
        <v>0.006870770668558869</v>
      </c>
      <c r="O26" s="9">
        <f t="shared" si="4"/>
        <v>1</v>
      </c>
      <c r="P26" s="10">
        <f t="shared" si="5"/>
        <v>0.00047824007651841227</v>
      </c>
    </row>
    <row r="27" spans="4:16" s="5" customFormat="1" ht="12.75" customHeight="1">
      <c r="D27" s="5" t="s">
        <v>41</v>
      </c>
      <c r="G27" s="9">
        <v>7</v>
      </c>
      <c r="H27" s="9">
        <v>8</v>
      </c>
      <c r="I27" s="9">
        <v>12</v>
      </c>
      <c r="J27" s="9">
        <v>16</v>
      </c>
      <c r="K27" s="9">
        <v>22</v>
      </c>
      <c r="M27" s="10">
        <f t="shared" si="3"/>
        <v>0.0003807479967463353</v>
      </c>
      <c r="O27" s="9">
        <f t="shared" si="4"/>
        <v>6</v>
      </c>
      <c r="P27" s="10">
        <f t="shared" si="5"/>
        <v>0.0028694404591104736</v>
      </c>
    </row>
    <row r="28" spans="4:16" s="5" customFormat="1" ht="12.75" customHeight="1">
      <c r="D28" s="5" t="s">
        <v>57</v>
      </c>
      <c r="G28" s="9">
        <v>214</v>
      </c>
      <c r="H28" s="9">
        <v>222</v>
      </c>
      <c r="I28" s="9">
        <v>272</v>
      </c>
      <c r="J28" s="9">
        <v>257</v>
      </c>
      <c r="K28" s="9">
        <v>303</v>
      </c>
      <c r="M28" s="10">
        <f t="shared" si="3"/>
        <v>0.005243938318824527</v>
      </c>
      <c r="O28" s="9">
        <f t="shared" si="4"/>
        <v>46</v>
      </c>
      <c r="P28" s="10">
        <f t="shared" si="5"/>
        <v>0.021999043519846963</v>
      </c>
    </row>
    <row r="29" spans="4:16" s="5" customFormat="1" ht="12.75" customHeight="1">
      <c r="D29" s="5" t="s">
        <v>42</v>
      </c>
      <c r="G29" s="9">
        <v>40</v>
      </c>
      <c r="H29" s="9">
        <v>32</v>
      </c>
      <c r="I29" s="9">
        <v>32</v>
      </c>
      <c r="J29" s="9">
        <v>40</v>
      </c>
      <c r="K29" s="9">
        <v>32</v>
      </c>
      <c r="M29" s="10">
        <f t="shared" si="3"/>
        <v>0.0005538152679946696</v>
      </c>
      <c r="O29" s="9">
        <f t="shared" si="4"/>
        <v>-8</v>
      </c>
      <c r="P29" s="10">
        <f t="shared" si="5"/>
        <v>-0.003825920612147298</v>
      </c>
    </row>
    <row r="30" spans="4:16" s="5" customFormat="1" ht="12.75" customHeight="1">
      <c r="D30" s="5" t="s">
        <v>43</v>
      </c>
      <c r="G30" s="9">
        <v>0</v>
      </c>
      <c r="H30" s="9">
        <v>0</v>
      </c>
      <c r="I30" s="9">
        <v>0</v>
      </c>
      <c r="J30" s="9">
        <v>1</v>
      </c>
      <c r="K30" s="9">
        <v>0</v>
      </c>
      <c r="M30" s="10">
        <f t="shared" si="3"/>
        <v>0</v>
      </c>
      <c r="O30" s="9">
        <f t="shared" si="4"/>
        <v>-1</v>
      </c>
      <c r="P30" s="10">
        <f t="shared" si="5"/>
        <v>-0.00047824007651841227</v>
      </c>
    </row>
    <row r="31" spans="4:16" s="5" customFormat="1" ht="12.75" customHeight="1">
      <c r="D31" s="5" t="s">
        <v>44</v>
      </c>
      <c r="G31" s="9">
        <v>55</v>
      </c>
      <c r="H31" s="9">
        <v>53</v>
      </c>
      <c r="I31" s="9">
        <v>65</v>
      </c>
      <c r="J31" s="9">
        <v>47</v>
      </c>
      <c r="K31" s="9">
        <v>62</v>
      </c>
      <c r="M31" s="10">
        <f t="shared" si="3"/>
        <v>0.0010730170817396722</v>
      </c>
      <c r="O31" s="9">
        <f t="shared" si="4"/>
        <v>15</v>
      </c>
      <c r="P31" s="10">
        <f t="shared" si="5"/>
        <v>0.007173601147776184</v>
      </c>
    </row>
    <row r="32" spans="4:16" s="5" customFormat="1" ht="12.75" customHeight="1">
      <c r="D32" s="5" t="s">
        <v>45</v>
      </c>
      <c r="G32" s="9">
        <v>11</v>
      </c>
      <c r="H32" s="9">
        <v>14</v>
      </c>
      <c r="I32" s="9">
        <v>27</v>
      </c>
      <c r="J32" s="9">
        <v>29</v>
      </c>
      <c r="K32" s="9">
        <v>25</v>
      </c>
      <c r="M32" s="10">
        <f t="shared" si="3"/>
        <v>0.00043266817812083556</v>
      </c>
      <c r="O32" s="9">
        <f t="shared" si="4"/>
        <v>-4</v>
      </c>
      <c r="P32" s="10">
        <f t="shared" si="5"/>
        <v>-0.001912960306073649</v>
      </c>
    </row>
    <row r="33" spans="4:16" s="5" customFormat="1" ht="12.75" customHeight="1">
      <c r="D33" s="5" t="s">
        <v>46</v>
      </c>
      <c r="G33" s="9">
        <v>32</v>
      </c>
      <c r="H33" s="9">
        <v>45</v>
      </c>
      <c r="I33" s="9">
        <v>59</v>
      </c>
      <c r="J33" s="9">
        <v>51</v>
      </c>
      <c r="K33" s="9">
        <v>59</v>
      </c>
      <c r="M33" s="10">
        <f t="shared" si="3"/>
        <v>0.001021096900365172</v>
      </c>
      <c r="O33" s="9">
        <f t="shared" si="4"/>
        <v>8</v>
      </c>
      <c r="P33" s="10">
        <f t="shared" si="5"/>
        <v>0.003825920612147298</v>
      </c>
    </row>
    <row r="34" spans="4:16" s="5" customFormat="1" ht="12.75" customHeight="1">
      <c r="D34" s="5" t="s">
        <v>47</v>
      </c>
      <c r="G34" s="9">
        <v>15</v>
      </c>
      <c r="H34" s="9">
        <v>22</v>
      </c>
      <c r="I34" s="9">
        <v>25</v>
      </c>
      <c r="J34" s="9">
        <v>39</v>
      </c>
      <c r="K34" s="9">
        <v>31</v>
      </c>
      <c r="M34" s="10">
        <f t="shared" si="3"/>
        <v>0.0005365085408698361</v>
      </c>
      <c r="O34" s="9">
        <f t="shared" si="4"/>
        <v>-8</v>
      </c>
      <c r="P34" s="10">
        <f t="shared" si="5"/>
        <v>-0.003825920612147298</v>
      </c>
    </row>
    <row r="35" s="5" customFormat="1" ht="12.75" customHeight="1"/>
    <row r="36" spans="3:16" s="5" customFormat="1" ht="12.75" customHeight="1">
      <c r="C36" s="3" t="s">
        <v>33</v>
      </c>
      <c r="D36" s="13"/>
      <c r="E36" s="4" t="s">
        <v>5</v>
      </c>
      <c r="G36" s="7">
        <v>100</v>
      </c>
      <c r="H36" s="7">
        <v>106</v>
      </c>
      <c r="I36" s="7">
        <v>232</v>
      </c>
      <c r="J36" s="7">
        <v>553</v>
      </c>
      <c r="K36" s="7">
        <v>1250</v>
      </c>
      <c r="L36" s="3"/>
      <c r="M36" s="14">
        <f>K36/K$8</f>
        <v>0.02163340890604178</v>
      </c>
      <c r="N36" s="3"/>
      <c r="O36" s="7">
        <f>K36-J36</f>
        <v>697</v>
      </c>
      <c r="P36" s="14">
        <f>O36/O$8</f>
        <v>0.3333333333333333</v>
      </c>
    </row>
    <row r="37" spans="4:16" s="5" customFormat="1" ht="12.75" customHeight="1">
      <c r="D37" s="5" t="s">
        <v>8</v>
      </c>
      <c r="G37" s="9">
        <v>39</v>
      </c>
      <c r="H37" s="9">
        <v>37</v>
      </c>
      <c r="I37" s="9">
        <v>24</v>
      </c>
      <c r="J37" s="9">
        <v>15</v>
      </c>
      <c r="K37" s="9">
        <v>38</v>
      </c>
      <c r="M37" s="10">
        <f aca="true" t="shared" si="6" ref="M37:M46">K37/K$8</f>
        <v>0.00065765563074367</v>
      </c>
      <c r="O37" s="9">
        <f aca="true" t="shared" si="7" ref="O37:O46">K37-J37</f>
        <v>23</v>
      </c>
      <c r="P37" s="10">
        <f aca="true" t="shared" si="8" ref="P37:P46">O37/O$8</f>
        <v>0.010999521759923482</v>
      </c>
    </row>
    <row r="38" spans="4:16" s="5" customFormat="1" ht="12.75" customHeight="1">
      <c r="D38" s="5" t="s">
        <v>48</v>
      </c>
      <c r="G38" s="9">
        <v>7</v>
      </c>
      <c r="H38" s="9">
        <v>9</v>
      </c>
      <c r="I38" s="9">
        <v>14</v>
      </c>
      <c r="J38" s="9">
        <v>25</v>
      </c>
      <c r="K38" s="9">
        <v>45</v>
      </c>
      <c r="M38" s="10">
        <f t="shared" si="6"/>
        <v>0.000778802720617504</v>
      </c>
      <c r="O38" s="9">
        <f t="shared" si="7"/>
        <v>20</v>
      </c>
      <c r="P38" s="10">
        <f t="shared" si="8"/>
        <v>0.009564801530368245</v>
      </c>
    </row>
    <row r="39" spans="4:16" s="5" customFormat="1" ht="12.75" customHeight="1">
      <c r="D39" s="5" t="s">
        <v>49</v>
      </c>
      <c r="G39" s="9">
        <v>2</v>
      </c>
      <c r="H39" s="9">
        <v>0</v>
      </c>
      <c r="I39" s="9">
        <v>6</v>
      </c>
      <c r="J39" s="9">
        <v>10</v>
      </c>
      <c r="K39" s="9">
        <v>12</v>
      </c>
      <c r="M39" s="10">
        <f t="shared" si="6"/>
        <v>0.00020768072549800108</v>
      </c>
      <c r="O39" s="9">
        <f t="shared" si="7"/>
        <v>2</v>
      </c>
      <c r="P39" s="10">
        <f t="shared" si="8"/>
        <v>0.0009564801530368245</v>
      </c>
    </row>
    <row r="40" spans="4:16" s="5" customFormat="1" ht="12.75" customHeight="1">
      <c r="D40" s="5" t="s">
        <v>50</v>
      </c>
      <c r="G40" s="9">
        <v>5</v>
      </c>
      <c r="H40" s="9">
        <v>4</v>
      </c>
      <c r="I40" s="9">
        <v>8</v>
      </c>
      <c r="J40" s="9">
        <v>13</v>
      </c>
      <c r="K40" s="9">
        <v>28</v>
      </c>
      <c r="M40" s="10">
        <f t="shared" si="6"/>
        <v>0.00048458835949533583</v>
      </c>
      <c r="O40" s="9">
        <f t="shared" si="7"/>
        <v>15</v>
      </c>
      <c r="P40" s="10">
        <f t="shared" si="8"/>
        <v>0.007173601147776184</v>
      </c>
    </row>
    <row r="41" spans="4:16" s="5" customFormat="1" ht="12.75" customHeight="1">
      <c r="D41" s="5" t="s">
        <v>51</v>
      </c>
      <c r="G41" s="9">
        <v>0</v>
      </c>
      <c r="H41" s="9">
        <v>4</v>
      </c>
      <c r="I41" s="9">
        <v>12</v>
      </c>
      <c r="J41" s="9">
        <v>35</v>
      </c>
      <c r="K41" s="9">
        <v>62</v>
      </c>
      <c r="M41" s="10">
        <f t="shared" si="6"/>
        <v>0.0010730170817396722</v>
      </c>
      <c r="O41" s="9">
        <f t="shared" si="7"/>
        <v>27</v>
      </c>
      <c r="P41" s="10">
        <f t="shared" si="8"/>
        <v>0.01291248206599713</v>
      </c>
    </row>
    <row r="42" spans="4:16" s="5" customFormat="1" ht="12.75" customHeight="1">
      <c r="D42" s="5" t="s">
        <v>52</v>
      </c>
      <c r="G42" s="9">
        <v>2</v>
      </c>
      <c r="H42" s="9">
        <v>5</v>
      </c>
      <c r="I42" s="9">
        <v>20</v>
      </c>
      <c r="J42" s="9">
        <v>42</v>
      </c>
      <c r="K42" s="9">
        <v>70</v>
      </c>
      <c r="M42" s="10">
        <f t="shared" si="6"/>
        <v>0.0012114708987383397</v>
      </c>
      <c r="O42" s="9">
        <f t="shared" si="7"/>
        <v>28</v>
      </c>
      <c r="P42" s="10">
        <f t="shared" si="8"/>
        <v>0.013390722142515544</v>
      </c>
    </row>
    <row r="43" spans="4:16" s="5" customFormat="1" ht="12.75" customHeight="1">
      <c r="D43" s="5" t="s">
        <v>53</v>
      </c>
      <c r="G43" s="9">
        <v>33</v>
      </c>
      <c r="H43" s="9">
        <v>21</v>
      </c>
      <c r="I43" s="9">
        <v>14</v>
      </c>
      <c r="J43" s="9">
        <v>16</v>
      </c>
      <c r="K43" s="9">
        <v>8</v>
      </c>
      <c r="M43" s="10">
        <f t="shared" si="6"/>
        <v>0.0001384538169986674</v>
      </c>
      <c r="O43" s="9">
        <f t="shared" si="7"/>
        <v>-8</v>
      </c>
      <c r="P43" s="10">
        <f t="shared" si="8"/>
        <v>-0.003825920612147298</v>
      </c>
    </row>
    <row r="44" spans="4:16" s="5" customFormat="1" ht="12.75" customHeight="1">
      <c r="D44" s="5" t="s">
        <v>54</v>
      </c>
      <c r="G44" s="9">
        <v>11</v>
      </c>
      <c r="H44" s="9">
        <v>17</v>
      </c>
      <c r="I44" s="9">
        <v>114</v>
      </c>
      <c r="J44" s="9">
        <v>365</v>
      </c>
      <c r="K44" s="9">
        <v>934</v>
      </c>
      <c r="M44" s="10">
        <f t="shared" si="6"/>
        <v>0.016164483134594416</v>
      </c>
      <c r="O44" s="9">
        <f t="shared" si="7"/>
        <v>569</v>
      </c>
      <c r="P44" s="10">
        <f t="shared" si="8"/>
        <v>0.27211860353897654</v>
      </c>
    </row>
    <row r="45" spans="4:18" s="5" customFormat="1" ht="12.75" customHeight="1">
      <c r="D45" s="5" t="s">
        <v>55</v>
      </c>
      <c r="G45" s="9">
        <v>1</v>
      </c>
      <c r="H45" s="9">
        <v>9</v>
      </c>
      <c r="I45" s="9">
        <v>17</v>
      </c>
      <c r="J45" s="9">
        <v>31</v>
      </c>
      <c r="K45" s="9">
        <v>53</v>
      </c>
      <c r="M45" s="10">
        <f t="shared" si="6"/>
        <v>0.0009172565376161714</v>
      </c>
      <c r="O45" s="9">
        <f t="shared" si="7"/>
        <v>22</v>
      </c>
      <c r="P45" s="10">
        <f t="shared" si="8"/>
        <v>0.010521281683405069</v>
      </c>
      <c r="R45" s="9"/>
    </row>
    <row r="46" spans="4:18" s="5" customFormat="1" ht="12.75" customHeight="1">
      <c r="D46" s="5" t="s">
        <v>56</v>
      </c>
      <c r="G46" s="9">
        <v>0</v>
      </c>
      <c r="H46" s="9">
        <v>0</v>
      </c>
      <c r="I46" s="9">
        <v>3</v>
      </c>
      <c r="J46" s="9">
        <v>1</v>
      </c>
      <c r="K46" s="9">
        <v>0</v>
      </c>
      <c r="M46" s="10">
        <f t="shared" si="6"/>
        <v>0</v>
      </c>
      <c r="O46" s="9">
        <f t="shared" si="7"/>
        <v>-1</v>
      </c>
      <c r="P46" s="10">
        <f t="shared" si="8"/>
        <v>-0.00047824007651841227</v>
      </c>
      <c r="R46" s="9"/>
    </row>
    <row r="47" s="5" customFormat="1" ht="12.75" customHeight="1">
      <c r="R47" s="9"/>
    </row>
    <row r="48" spans="3:18" s="5" customFormat="1" ht="12.75" customHeight="1">
      <c r="C48" s="3" t="s">
        <v>32</v>
      </c>
      <c r="E48" s="4" t="s">
        <v>5</v>
      </c>
      <c r="G48" s="7">
        <v>7</v>
      </c>
      <c r="H48" s="7">
        <v>15</v>
      </c>
      <c r="I48" s="7">
        <v>31</v>
      </c>
      <c r="J48" s="7">
        <v>32</v>
      </c>
      <c r="K48" s="7">
        <v>38</v>
      </c>
      <c r="L48" s="3"/>
      <c r="M48" s="14">
        <f>K48/K$8</f>
        <v>0.00065765563074367</v>
      </c>
      <c r="N48" s="3"/>
      <c r="O48" s="3">
        <f>K48-J48</f>
        <v>6</v>
      </c>
      <c r="P48" s="14">
        <f>O48/O$8</f>
        <v>0.0028694404591104736</v>
      </c>
      <c r="R48" s="9"/>
    </row>
    <row r="49" spans="4:18" s="5" customFormat="1" ht="12.75" customHeight="1">
      <c r="D49" s="5" t="s">
        <v>9</v>
      </c>
      <c r="G49" s="9">
        <v>2</v>
      </c>
      <c r="H49" s="9">
        <v>6</v>
      </c>
      <c r="I49" s="9">
        <v>13</v>
      </c>
      <c r="J49" s="9">
        <v>10</v>
      </c>
      <c r="K49" s="9">
        <v>16</v>
      </c>
      <c r="M49" s="10">
        <f>K49/K$8</f>
        <v>0.0002769076339973348</v>
      </c>
      <c r="O49" s="9">
        <f>K49-J49</f>
        <v>6</v>
      </c>
      <c r="P49" s="10">
        <f>O49/O$8</f>
        <v>0.0028694404591104736</v>
      </c>
      <c r="R49" s="9"/>
    </row>
    <row r="50" spans="4:16" s="5" customFormat="1" ht="12.75" customHeight="1">
      <c r="D50" s="5" t="s">
        <v>19</v>
      </c>
      <c r="G50" s="9">
        <v>5</v>
      </c>
      <c r="H50" s="9">
        <v>9</v>
      </c>
      <c r="I50" s="9">
        <v>18</v>
      </c>
      <c r="J50" s="9">
        <v>22</v>
      </c>
      <c r="K50" s="9">
        <v>22</v>
      </c>
      <c r="M50" s="10">
        <f>K50/K$8</f>
        <v>0.0003807479967463353</v>
      </c>
      <c r="O50" s="9">
        <f>K50-J50</f>
        <v>0</v>
      </c>
      <c r="P50" s="10">
        <f>O50/O$8</f>
        <v>0</v>
      </c>
    </row>
    <row r="51" s="5" customFormat="1" ht="12.75" customHeight="1"/>
    <row r="52" spans="2:16" s="5" customFormat="1" ht="12.75" customHeight="1">
      <c r="B52" s="3" t="s">
        <v>10</v>
      </c>
      <c r="E52" s="4" t="s">
        <v>5</v>
      </c>
      <c r="G52" s="7">
        <f>G54+G61</f>
        <v>2280</v>
      </c>
      <c r="H52" s="7">
        <f>H54+H61</f>
        <v>2702</v>
      </c>
      <c r="I52" s="7">
        <f>I54+I61</f>
        <v>3373</v>
      </c>
      <c r="J52" s="7">
        <f>J54+J61</f>
        <v>3605</v>
      </c>
      <c r="K52" s="7">
        <f>K54+K61</f>
        <v>3956</v>
      </c>
      <c r="L52" s="3"/>
      <c r="M52" s="14">
        <f>K52/K$8</f>
        <v>0.06846541250584103</v>
      </c>
      <c r="N52" s="3"/>
      <c r="O52" s="7">
        <f>K52-J52</f>
        <v>351</v>
      </c>
      <c r="P52" s="14">
        <f>O52/O$8</f>
        <v>0.1678622668579627</v>
      </c>
    </row>
    <row r="53" s="5" customFormat="1" ht="12.75" customHeight="1"/>
    <row r="54" spans="3:16" s="5" customFormat="1" ht="12.75" customHeight="1">
      <c r="C54" s="3" t="s">
        <v>31</v>
      </c>
      <c r="E54" s="4" t="s">
        <v>5</v>
      </c>
      <c r="G54" s="7">
        <f>SUM(G55:G59)</f>
        <v>1451</v>
      </c>
      <c r="H54" s="7">
        <f>SUM(H55:H59)</f>
        <v>1553</v>
      </c>
      <c r="I54" s="7">
        <f>SUM(I55:I59)</f>
        <v>1942</v>
      </c>
      <c r="J54" s="7">
        <f>SUM(J55:J59)</f>
        <v>2112</v>
      </c>
      <c r="K54" s="7">
        <f>SUM(K55:K59)</f>
        <v>2264</v>
      </c>
      <c r="M54" s="14">
        <f aca="true" t="shared" si="9" ref="M54:M59">K54/K$8</f>
        <v>0.03918243021062287</v>
      </c>
      <c r="O54" s="7">
        <f aca="true" t="shared" si="10" ref="O54:O59">K54-J54</f>
        <v>152</v>
      </c>
      <c r="P54" s="14">
        <f aca="true" t="shared" si="11" ref="P54:P59">O54/O$8</f>
        <v>0.07269249163079866</v>
      </c>
    </row>
    <row r="55" spans="4:16" s="5" customFormat="1" ht="12.75" customHeight="1">
      <c r="D55" s="5" t="s">
        <v>28</v>
      </c>
      <c r="G55" s="9">
        <v>357</v>
      </c>
      <c r="H55" s="9">
        <v>315</v>
      </c>
      <c r="I55" s="9">
        <v>347</v>
      </c>
      <c r="J55" s="9">
        <v>412</v>
      </c>
      <c r="K55" s="9">
        <v>381</v>
      </c>
      <c r="M55" s="10">
        <f t="shared" si="9"/>
        <v>0.006593863034561534</v>
      </c>
      <c r="O55" s="9">
        <f t="shared" si="10"/>
        <v>-31</v>
      </c>
      <c r="P55" s="10">
        <f t="shared" si="11"/>
        <v>-0.01482544237207078</v>
      </c>
    </row>
    <row r="56" spans="4:16" s="5" customFormat="1" ht="12.75" customHeight="1">
      <c r="D56" s="5" t="s">
        <v>25</v>
      </c>
      <c r="G56" s="9">
        <v>640</v>
      </c>
      <c r="H56" s="9">
        <v>789</v>
      </c>
      <c r="I56" s="9">
        <v>933</v>
      </c>
      <c r="J56" s="9">
        <v>979</v>
      </c>
      <c r="K56" s="9">
        <v>1048</v>
      </c>
      <c r="M56" s="10">
        <f t="shared" si="9"/>
        <v>0.018137450026825427</v>
      </c>
      <c r="O56" s="9">
        <f t="shared" si="10"/>
        <v>69</v>
      </c>
      <c r="P56" s="10">
        <f t="shared" si="11"/>
        <v>0.03299856527977044</v>
      </c>
    </row>
    <row r="57" spans="4:16" s="5" customFormat="1" ht="12.75" customHeight="1">
      <c r="D57" s="5" t="s">
        <v>22</v>
      </c>
      <c r="G57" s="9">
        <v>30</v>
      </c>
      <c r="H57" s="9">
        <v>25</v>
      </c>
      <c r="I57" s="9">
        <v>31</v>
      </c>
      <c r="J57" s="9">
        <v>27</v>
      </c>
      <c r="K57" s="9">
        <v>27</v>
      </c>
      <c r="M57" s="10">
        <f t="shared" si="9"/>
        <v>0.0004672816323705024</v>
      </c>
      <c r="O57" s="9">
        <f t="shared" si="10"/>
        <v>0</v>
      </c>
      <c r="P57" s="10">
        <f t="shared" si="11"/>
        <v>0</v>
      </c>
    </row>
    <row r="58" spans="4:16" s="5" customFormat="1" ht="12.75" customHeight="1">
      <c r="D58" s="5" t="s">
        <v>23</v>
      </c>
      <c r="G58" s="9">
        <v>267</v>
      </c>
      <c r="H58" s="9">
        <v>307</v>
      </c>
      <c r="I58" s="9">
        <v>499</v>
      </c>
      <c r="J58" s="9">
        <v>573</v>
      </c>
      <c r="K58" s="9">
        <v>687</v>
      </c>
      <c r="M58" s="10">
        <f t="shared" si="9"/>
        <v>0.011889721534760561</v>
      </c>
      <c r="O58" s="9">
        <f t="shared" si="10"/>
        <v>114</v>
      </c>
      <c r="P58" s="10">
        <f t="shared" si="11"/>
        <v>0.054519368723098996</v>
      </c>
    </row>
    <row r="59" spans="4:16" s="5" customFormat="1" ht="12.75" customHeight="1">
      <c r="D59" s="5" t="s">
        <v>24</v>
      </c>
      <c r="G59" s="9">
        <v>157</v>
      </c>
      <c r="H59" s="9">
        <v>117</v>
      </c>
      <c r="I59" s="9">
        <v>132</v>
      </c>
      <c r="J59" s="9">
        <v>121</v>
      </c>
      <c r="K59" s="9">
        <v>121</v>
      </c>
      <c r="M59" s="10">
        <f t="shared" si="9"/>
        <v>0.002094113982104844</v>
      </c>
      <c r="O59" s="9">
        <f t="shared" si="10"/>
        <v>0</v>
      </c>
      <c r="P59" s="10">
        <f t="shared" si="11"/>
        <v>0</v>
      </c>
    </row>
    <row r="60" s="5" customFormat="1" ht="12.75" customHeight="1"/>
    <row r="61" spans="3:16" s="5" customFormat="1" ht="12.75" customHeight="1">
      <c r="C61" s="3" t="s">
        <v>29</v>
      </c>
      <c r="E61" s="4" t="s">
        <v>5</v>
      </c>
      <c r="G61" s="7">
        <v>829</v>
      </c>
      <c r="H61" s="7">
        <v>1149</v>
      </c>
      <c r="I61" s="7">
        <v>1431</v>
      </c>
      <c r="J61" s="7">
        <v>1493</v>
      </c>
      <c r="K61" s="7">
        <v>1692</v>
      </c>
      <c r="M61" s="8">
        <f>K61/K$8</f>
        <v>0.02928298229521815</v>
      </c>
      <c r="N61" s="3"/>
      <c r="O61" s="7">
        <f>K61-J61</f>
        <v>199</v>
      </c>
      <c r="P61" s="8">
        <f>O61/O$8</f>
        <v>0.09516977522716404</v>
      </c>
    </row>
    <row r="62" s="5" customFormat="1" ht="12.75" customHeight="1"/>
    <row r="63" spans="2:16" s="5" customFormat="1" ht="12.75" customHeight="1">
      <c r="B63" s="3" t="s">
        <v>26</v>
      </c>
      <c r="G63" s="9">
        <v>4</v>
      </c>
      <c r="H63" s="9">
        <v>0</v>
      </c>
      <c r="I63" s="9">
        <v>3</v>
      </c>
      <c r="J63" s="9">
        <v>2</v>
      </c>
      <c r="K63" s="9">
        <v>5</v>
      </c>
      <c r="M63" s="10">
        <f>K63/K$8</f>
        <v>8.653363562416712E-05</v>
      </c>
      <c r="O63" s="9">
        <f>K63-J63</f>
        <v>3</v>
      </c>
      <c r="P63" s="10">
        <f>O63/O$8</f>
        <v>0.0014347202295552368</v>
      </c>
    </row>
    <row r="64" spans="2:16" s="5" customFormat="1" ht="12.75" customHeight="1" thickBo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="5" customFormat="1" ht="12.75" customHeight="1"/>
    <row r="66" s="5" customFormat="1" ht="12.75" customHeight="1"/>
    <row r="67" s="5" customFormat="1" ht="12.75" customHeight="1"/>
    <row r="68" s="2" customFormat="1" ht="12.75" customHeight="1"/>
    <row r="69" s="2" customFormat="1" ht="12.75" customHeight="1"/>
    <row r="70" s="2" customFormat="1" ht="12.75" customHeight="1"/>
    <row r="71" s="2" customFormat="1" ht="12.75" customHeight="1"/>
    <row r="72" s="2" customFormat="1" ht="12.75" customHeight="1"/>
    <row r="73" s="2" customFormat="1" ht="12.75" customHeight="1"/>
    <row r="74" s="2" customFormat="1" ht="12.75" customHeight="1"/>
  </sheetData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Footer>&amp;L&amp;"Arial,Bold"&amp;8General Register Office for Scotland, © Crown Copyright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frank.dixon</dc:creator>
  <cp:keywords/>
  <dc:description/>
  <cp:lastModifiedBy>Marie Climson</cp:lastModifiedBy>
  <cp:lastPrinted>2008-07-17T14:48:11Z</cp:lastPrinted>
  <dcterms:created xsi:type="dcterms:W3CDTF">2008-04-08T09:12:44Z</dcterms:created>
  <dcterms:modified xsi:type="dcterms:W3CDTF">2008-07-18T09:13:48Z</dcterms:modified>
  <cp:category/>
  <cp:version/>
  <cp:contentType/>
  <cp:contentStatus/>
</cp:coreProperties>
</file>