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Figure 1c" sheetId="1" r:id="rId1"/>
    <sheet name="Fig 1c data" sheetId="2" state="hidden" r:id="rId2"/>
    <sheet name="Fig 1c chart data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Titles" localSheetId="1">'Fig 1c data'!$A:$A</definedName>
    <definedName name="ProjBirths" localSheetId="2">'[4]Scratchpad'!#REF!</definedName>
    <definedName name="ProjBirths" localSheetId="1">'[4]Scratchpad'!#REF!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<sst xmlns="http://schemas.openxmlformats.org/spreadsheetml/2006/main" count="216" uniqueCount="72">
  <si>
    <t>Figure 1c Life Expectancy at birth in Community Health Partnership areas, Scotland, 1997-2010</t>
  </si>
  <si>
    <t>MALE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</si>
  <si>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</si>
  <si>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</si>
  <si>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</si>
  <si>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</si>
  <si>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</si>
  <si>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</si>
  <si>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</si>
  <si>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</si>
  <si>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</si>
  <si>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</si>
  <si>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</si>
  <si>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</si>
  <si>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Years</t>
  </si>
  <si>
    <t>male le</t>
  </si>
  <si>
    <t>male lower ci</t>
  </si>
  <si>
    <t>male upper ci</t>
  </si>
  <si>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</si>
  <si>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</si>
  <si>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</si>
  <si>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</si>
  <si>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</si>
  <si>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</si>
  <si>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</si>
  <si>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</si>
  <si>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</si>
  <si>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</si>
  <si>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</si>
  <si>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</si>
  <si>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</si>
  <si>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</si>
  <si>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</si>
  <si>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Glasgow City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</si>
  <si>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</si>
  <si>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</si>
  <si>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</si>
  <si>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</si>
  <si>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</si>
  <si>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</si>
  <si>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</si>
  <si>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</si>
  <si>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</si>
  <si>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</si>
  <si>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</si>
  <si>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</si>
  <si>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</si>
  <si>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</si>
  <si>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</si>
  <si>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Highland Community Health Partnership</t>
  </si>
  <si>
    <t>South Lanarkshire Community Health Partnership</t>
  </si>
  <si>
    <t>Stirling Community Health Partnership</t>
  </si>
  <si>
    <t>West Dunbartonshire Community Health &amp; Care Partnership</t>
  </si>
  <si>
    <t>West Lothian Community Health &amp; Care Partnership</t>
  </si>
  <si>
    <t>Western Isles Community Health and Social Care Partnership</t>
  </si>
  <si>
    <t>FEMALE</t>
  </si>
  <si>
    <t>female le</t>
  </si>
  <si>
    <t>female lower ci</t>
  </si>
  <si>
    <t>female upper ci</t>
  </si>
  <si>
    <t>© Crown copyright 2011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</si>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</sst>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data'!$H$4:$H$15</c:f>
              <c:numCache>
                <c:ptCount val="12"/>
                <c:pt idx="0">
                  <c:v>78.28</c:v>
                </c:pt>
                <c:pt idx="1">
                  <c:v>78.45</c:v>
                </c:pt>
                <c:pt idx="2">
                  <c:v>78.67</c:v>
                </c:pt>
                <c:pt idx="3">
                  <c:v>78.9</c:v>
                </c:pt>
                <c:pt idx="4">
                  <c:v>78.95</c:v>
                </c:pt>
                <c:pt idx="5">
                  <c:v>79.12</c:v>
                </c:pt>
                <c:pt idx="6">
                  <c:v>79.32</c:v>
                </c:pt>
                <c:pt idx="7">
                  <c:v>79.66</c:v>
                </c:pt>
                <c:pt idx="8">
                  <c:v>79.84</c:v>
                </c:pt>
                <c:pt idx="9">
                  <c:v>80</c:v>
                </c:pt>
                <c:pt idx="10">
                  <c:v>80.23691947921183</c:v>
                </c:pt>
                <c:pt idx="11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data'!$F$4:$F$15</c:f>
              <c:numCache>
                <c:ptCount val="12"/>
                <c:pt idx="0">
                  <c:v>78.18610901420044</c:v>
                </c:pt>
                <c:pt idx="1">
                  <c:v>78.3617084590253</c:v>
                </c:pt>
                <c:pt idx="2">
                  <c:v>78.57749963325398</c:v>
                </c:pt>
                <c:pt idx="3">
                  <c:v>78.8106070869853</c:v>
                </c:pt>
                <c:pt idx="4">
                  <c:v>78.86268089335994</c:v>
                </c:pt>
                <c:pt idx="5">
                  <c:v>79.02720714063949</c:v>
                </c:pt>
                <c:pt idx="6">
                  <c:v>79.23062045509047</c:v>
                </c:pt>
                <c:pt idx="7">
                  <c:v>79.57428372029334</c:v>
                </c:pt>
                <c:pt idx="8">
                  <c:v>79.745873244147</c:v>
                </c:pt>
                <c:pt idx="9">
                  <c:v>79.91631589912808</c:v>
                </c:pt>
                <c:pt idx="10">
                  <c:v>80.14882214748442</c:v>
                </c:pt>
                <c:pt idx="11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data'!$G$4:$G$15</c:f>
              <c:numCache>
                <c:ptCount val="12"/>
                <c:pt idx="0">
                  <c:v>78.1</c:v>
                </c:pt>
                <c:pt idx="1">
                  <c:v>78.27</c:v>
                </c:pt>
                <c:pt idx="2">
                  <c:v>78.49</c:v>
                </c:pt>
                <c:pt idx="3">
                  <c:v>78.72</c:v>
                </c:pt>
                <c:pt idx="4">
                  <c:v>78.77</c:v>
                </c:pt>
                <c:pt idx="5">
                  <c:v>78.94</c:v>
                </c:pt>
                <c:pt idx="6">
                  <c:v>79.14</c:v>
                </c:pt>
                <c:pt idx="7">
                  <c:v>79.48</c:v>
                </c:pt>
                <c:pt idx="8">
                  <c:v>79.66</c:v>
                </c:pt>
                <c:pt idx="9">
                  <c:v>79.83</c:v>
                </c:pt>
                <c:pt idx="10">
                  <c:v>80.06072481575701</c:v>
                </c:pt>
                <c:pt idx="11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data'!$E$4:$E$15</c:f>
              <c:numCache>
                <c:ptCount val="12"/>
                <c:pt idx="0">
                  <c:v>72.75</c:v>
                </c:pt>
                <c:pt idx="1">
                  <c:v>72.96</c:v>
                </c:pt>
                <c:pt idx="2">
                  <c:v>73.22</c:v>
                </c:pt>
                <c:pt idx="3">
                  <c:v>73.45</c:v>
                </c:pt>
                <c:pt idx="4">
                  <c:v>73.61</c:v>
                </c:pt>
                <c:pt idx="5">
                  <c:v>73.89</c:v>
                </c:pt>
                <c:pt idx="6">
                  <c:v>74.34</c:v>
                </c:pt>
                <c:pt idx="7">
                  <c:v>74.74</c:v>
                </c:pt>
                <c:pt idx="8">
                  <c:v>74.95</c:v>
                </c:pt>
                <c:pt idx="9">
                  <c:v>75.14</c:v>
                </c:pt>
                <c:pt idx="10">
                  <c:v>75.49336889709305</c:v>
                </c:pt>
                <c:pt idx="11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data'!$C$4:$C$15</c:f>
              <c:numCache>
                <c:ptCount val="12"/>
                <c:pt idx="0">
                  <c:v>72.65566107608485</c:v>
                </c:pt>
                <c:pt idx="1">
                  <c:v>72.86423107098749</c:v>
                </c:pt>
                <c:pt idx="2">
                  <c:v>73.11915668985563</c:v>
                </c:pt>
                <c:pt idx="3">
                  <c:v>73.34450418476811</c:v>
                </c:pt>
                <c:pt idx="4">
                  <c:v>73.50674665386529</c:v>
                </c:pt>
                <c:pt idx="5">
                  <c:v>73.78681004067018</c:v>
                </c:pt>
                <c:pt idx="6">
                  <c:v>74.23910828065144</c:v>
                </c:pt>
                <c:pt idx="7">
                  <c:v>74.6363228355884</c:v>
                </c:pt>
                <c:pt idx="8">
                  <c:v>74.84591260054302</c:v>
                </c:pt>
                <c:pt idx="9">
                  <c:v>75.04270147220494</c:v>
                </c:pt>
                <c:pt idx="10">
                  <c:v>75.39478672278186</c:v>
                </c:pt>
                <c:pt idx="11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data'!$D$4:$D$15</c:f>
              <c:numCache>
                <c:ptCount val="12"/>
                <c:pt idx="0">
                  <c:v>72.56</c:v>
                </c:pt>
                <c:pt idx="1">
                  <c:v>72.77</c:v>
                </c:pt>
                <c:pt idx="2">
                  <c:v>73.02</c:v>
                </c:pt>
                <c:pt idx="3">
                  <c:v>73.24</c:v>
                </c:pt>
                <c:pt idx="4">
                  <c:v>73.41</c:v>
                </c:pt>
                <c:pt idx="5">
                  <c:v>73.69</c:v>
                </c:pt>
                <c:pt idx="6">
                  <c:v>74.14</c:v>
                </c:pt>
                <c:pt idx="7">
                  <c:v>74.54</c:v>
                </c:pt>
                <c:pt idx="8">
                  <c:v>74.75</c:v>
                </c:pt>
                <c:pt idx="9">
                  <c:v>74.94</c:v>
                </c:pt>
                <c:pt idx="10">
                  <c:v>75.29620454847067</c:v>
                </c:pt>
                <c:pt idx="11">
                  <c:v>75.74793386923083</c:v>
                </c:pt>
              </c:numCache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0"/>
        <c:auto val="1"/>
        <c:lblOffset val="100"/>
        <c:tickLblSkip val="1"/>
        <c:noMultiLvlLbl val="0"/>
      </c:catAx>
      <c:valAx>
        <c:axId val="4947084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229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916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Figure 1c  Life expectancy at birth in Community Health Partnership areas, Scotland, 1997-1999 to 2008- 2010:</a:t>
          </a:r>
        </a:p>
      </cdr:txBody>
    </cdr:sp>
  </cdr:relSizeAnchor>
  <cdr:relSizeAnchor xmlns:cdr="http://schemas.openxmlformats.org/drawingml/2006/chartDrawing">
    <cdr:from>
      <cdr:x>0.24225</cdr:x>
      <cdr:y>0.083</cdr:y>
    </cdr:from>
    <cdr:to>
      <cdr:x>0.7875</cdr:x>
      <cdr:y>0.1255</cdr:y>
    </cdr:to>
    <cdr:sp textlink="'Fig 1c chart data'!$C$1">
      <cdr:nvSpPr>
        <cdr:cNvPr id="2" name="TextBox 2"/>
        <cdr:cNvSpPr txBox="1">
          <a:spLocks noChangeArrowheads="1"/>
        </cdr:cNvSpPr>
      </cdr:nvSpPr>
      <cdr:spPr>
        <a:xfrm>
          <a:off x="2247900" y="466725"/>
          <a:ext cx="5076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e7cc11-44cf-453e-bc03-2a9fd22ac467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53.57421875" style="7" customWidth="1"/>
    <col min="2" max="37" width="13.7109375" style="3" customWidth="1"/>
    <col min="38" max="16384" width="9.140625" style="3" customWidth="1"/>
  </cols>
  <sheetData>
    <row r="1" spans="1:3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I1" s="2"/>
    </row>
    <row r="2" spans="1:35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I2" s="2"/>
    </row>
    <row r="3" spans="1:35" ht="4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I3" s="2"/>
    </row>
    <row r="4" spans="1:35" s="7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I4" s="6"/>
    </row>
    <row r="5" spans="1:37" s="7" customFormat="1" ht="12.75" customHeight="1">
      <c r="A5" s="8" t="s">
        <v>1</v>
      </c>
      <c r="B5" s="23" t="s">
        <v>2</v>
      </c>
      <c r="C5" s="23"/>
      <c r="D5" s="23"/>
      <c r="E5" s="23" t="s">
        <v>3</v>
      </c>
      <c r="F5" s="23"/>
      <c r="G5" s="23"/>
      <c r="H5" s="23" t="s">
        <v>4</v>
      </c>
      <c r="I5" s="23"/>
      <c r="J5" s="23"/>
      <c r="K5" s="23" t="s">
        <v>5</v>
      </c>
      <c r="L5" s="23"/>
      <c r="M5" s="23"/>
      <c r="N5" s="23" t="s">
        <v>6</v>
      </c>
      <c r="O5" s="23"/>
      <c r="P5" s="23"/>
      <c r="Q5" s="23" t="s">
        <v>7</v>
      </c>
      <c r="R5" s="23"/>
      <c r="S5" s="23"/>
      <c r="T5" s="23" t="s">
        <v>8</v>
      </c>
      <c r="U5" s="23"/>
      <c r="V5" s="23"/>
      <c r="W5" s="23" t="s">
        <v>9</v>
      </c>
      <c r="X5" s="23"/>
      <c r="Y5" s="23"/>
      <c r="Z5" s="23" t="s">
        <v>10</v>
      </c>
      <c r="AA5" s="23"/>
      <c r="AB5" s="23"/>
      <c r="AC5" s="23" t="s">
        <v>11</v>
      </c>
      <c r="AD5" s="23"/>
      <c r="AE5" s="23"/>
      <c r="AF5" s="23" t="s">
        <v>12</v>
      </c>
      <c r="AG5" s="23"/>
      <c r="AH5" s="23"/>
      <c r="AI5" s="23" t="s">
        <v>13</v>
      </c>
      <c r="AJ5" s="23"/>
      <c r="AK5" s="23"/>
    </row>
    <row r="6" spans="1:37" s="7" customFormat="1" ht="12.75" customHeight="1">
      <c r="A6" s="9"/>
      <c r="B6" s="22" t="s">
        <v>14</v>
      </c>
      <c r="C6" s="22"/>
      <c r="D6" s="22"/>
      <c r="E6" s="22" t="s">
        <v>14</v>
      </c>
      <c r="F6" s="22"/>
      <c r="G6" s="22"/>
      <c r="H6" s="22" t="s">
        <v>14</v>
      </c>
      <c r="I6" s="22"/>
      <c r="J6" s="22"/>
      <c r="K6" s="22" t="s">
        <v>14</v>
      </c>
      <c r="L6" s="22"/>
      <c r="M6" s="22"/>
      <c r="N6" s="22" t="s">
        <v>14</v>
      </c>
      <c r="O6" s="22"/>
      <c r="P6" s="22"/>
      <c r="Q6" s="22" t="s">
        <v>14</v>
      </c>
      <c r="R6" s="22"/>
      <c r="S6" s="22"/>
      <c r="T6" s="22" t="s">
        <v>14</v>
      </c>
      <c r="U6" s="22"/>
      <c r="V6" s="22"/>
      <c r="W6" s="22" t="s">
        <v>14</v>
      </c>
      <c r="X6" s="22"/>
      <c r="Y6" s="22"/>
      <c r="Z6" s="22" t="s">
        <v>14</v>
      </c>
      <c r="AA6" s="22"/>
      <c r="AB6" s="22"/>
      <c r="AC6" s="22" t="s">
        <v>14</v>
      </c>
      <c r="AD6" s="22"/>
      <c r="AE6" s="22"/>
      <c r="AF6" s="22" t="s">
        <v>14</v>
      </c>
      <c r="AG6" s="22"/>
      <c r="AH6" s="22"/>
      <c r="AI6" s="22" t="s">
        <v>14</v>
      </c>
      <c r="AJ6" s="22"/>
      <c r="AK6" s="22"/>
    </row>
    <row r="7" spans="1:37" s="7" customFormat="1" ht="12.75" customHeight="1">
      <c r="A7" s="10"/>
      <c r="B7" s="11" t="s">
        <v>15</v>
      </c>
      <c r="C7" s="11" t="s">
        <v>16</v>
      </c>
      <c r="D7" s="11" t="s">
        <v>17</v>
      </c>
      <c r="E7" s="11" t="s">
        <v>15</v>
      </c>
      <c r="F7" s="11" t="s">
        <v>16</v>
      </c>
      <c r="G7" s="11" t="s">
        <v>17</v>
      </c>
      <c r="H7" s="11" t="s">
        <v>15</v>
      </c>
      <c r="I7" s="11" t="s">
        <v>16</v>
      </c>
      <c r="J7" s="11" t="s">
        <v>17</v>
      </c>
      <c r="K7" s="11" t="s">
        <v>15</v>
      </c>
      <c r="L7" s="11" t="s">
        <v>16</v>
      </c>
      <c r="M7" s="11" t="s">
        <v>17</v>
      </c>
      <c r="N7" s="11" t="s">
        <v>15</v>
      </c>
      <c r="O7" s="11" t="s">
        <v>16</v>
      </c>
      <c r="P7" s="11" t="s">
        <v>17</v>
      </c>
      <c r="Q7" s="11" t="s">
        <v>15</v>
      </c>
      <c r="R7" s="11" t="s">
        <v>16</v>
      </c>
      <c r="S7" s="11" t="s">
        <v>17</v>
      </c>
      <c r="T7" s="11" t="s">
        <v>15</v>
      </c>
      <c r="U7" s="11" t="s">
        <v>16</v>
      </c>
      <c r="V7" s="11" t="s">
        <v>17</v>
      </c>
      <c r="W7" s="11" t="s">
        <v>15</v>
      </c>
      <c r="X7" s="11" t="s">
        <v>16</v>
      </c>
      <c r="Y7" s="11" t="s">
        <v>17</v>
      </c>
      <c r="Z7" s="11" t="s">
        <v>15</v>
      </c>
      <c r="AA7" s="11" t="s">
        <v>16</v>
      </c>
      <c r="AB7" s="11" t="s">
        <v>17</v>
      </c>
      <c r="AC7" s="11" t="s">
        <v>15</v>
      </c>
      <c r="AD7" s="11" t="s">
        <v>16</v>
      </c>
      <c r="AE7" s="11" t="s">
        <v>17</v>
      </c>
      <c r="AF7" s="11" t="s">
        <v>15</v>
      </c>
      <c r="AG7" s="11" t="s">
        <v>16</v>
      </c>
      <c r="AH7" s="11" t="s">
        <v>17</v>
      </c>
      <c r="AI7" s="11" t="s">
        <v>15</v>
      </c>
      <c r="AJ7" s="11" t="s">
        <v>16</v>
      </c>
      <c r="AK7" s="11" t="s">
        <v>17</v>
      </c>
    </row>
    <row r="8" spans="1:37" s="9" customFormat="1" ht="15" customHeight="1">
      <c r="A8" s="12" t="s">
        <v>18</v>
      </c>
      <c r="B8" s="12">
        <v>72.65566107608485</v>
      </c>
      <c r="C8" s="12">
        <v>72.56</v>
      </c>
      <c r="D8" s="12">
        <v>72.75</v>
      </c>
      <c r="E8" s="12">
        <v>72.86423107098749</v>
      </c>
      <c r="F8" s="12">
        <v>72.77</v>
      </c>
      <c r="G8" s="12">
        <v>72.96</v>
      </c>
      <c r="H8" s="12">
        <v>73.11915668985563</v>
      </c>
      <c r="I8" s="12">
        <v>73.02</v>
      </c>
      <c r="J8" s="12">
        <v>73.22</v>
      </c>
      <c r="K8" s="12">
        <v>73.34450418476811</v>
      </c>
      <c r="L8" s="12">
        <v>73.24</v>
      </c>
      <c r="M8" s="12">
        <v>73.45</v>
      </c>
      <c r="N8" s="12">
        <v>73.50674665386529</v>
      </c>
      <c r="O8" s="12">
        <v>73.41</v>
      </c>
      <c r="P8" s="12">
        <v>73.61</v>
      </c>
      <c r="Q8" s="12">
        <v>73.78681004067018</v>
      </c>
      <c r="R8" s="12">
        <v>73.69</v>
      </c>
      <c r="S8" s="12">
        <v>73.89</v>
      </c>
      <c r="T8" s="12">
        <v>74.23910828065144</v>
      </c>
      <c r="U8" s="12">
        <v>74.14</v>
      </c>
      <c r="V8" s="12">
        <v>74.34</v>
      </c>
      <c r="W8" s="12">
        <v>74.6363228355884</v>
      </c>
      <c r="X8" s="12">
        <v>74.54</v>
      </c>
      <c r="Y8" s="12">
        <v>74.74</v>
      </c>
      <c r="Z8" s="12">
        <v>74.84591260054302</v>
      </c>
      <c r="AA8" s="12">
        <v>74.75</v>
      </c>
      <c r="AB8" s="12">
        <v>74.95</v>
      </c>
      <c r="AC8" s="12">
        <v>75.04270147220494</v>
      </c>
      <c r="AD8" s="12">
        <v>74.94</v>
      </c>
      <c r="AE8" s="12">
        <v>75.14</v>
      </c>
      <c r="AF8" s="12">
        <v>75.39478672278186</v>
      </c>
      <c r="AG8" s="12">
        <v>75.29620454847067</v>
      </c>
      <c r="AH8" s="12">
        <v>75.49336889709305</v>
      </c>
      <c r="AI8" s="12">
        <v>75.84557827649233</v>
      </c>
      <c r="AJ8" s="12">
        <v>75.74793386923083</v>
      </c>
      <c r="AK8" s="12">
        <v>75.94322268375383</v>
      </c>
    </row>
    <row r="9" spans="1:37" ht="24" customHeight="1">
      <c r="A9" s="13" t="s">
        <v>19</v>
      </c>
      <c r="B9" s="14">
        <v>73.68674105635287</v>
      </c>
      <c r="C9" s="14">
        <v>73.21217936705395</v>
      </c>
      <c r="D9" s="14">
        <v>74.1613027456518</v>
      </c>
      <c r="E9" s="14">
        <v>73.84058812864365</v>
      </c>
      <c r="F9" s="14">
        <v>73.36809166764877</v>
      </c>
      <c r="G9" s="14">
        <v>74.31308458963852</v>
      </c>
      <c r="H9" s="14">
        <v>73.74031115833107</v>
      </c>
      <c r="I9" s="14">
        <v>73.26317445911359</v>
      </c>
      <c r="J9" s="14">
        <v>74.21744785754855</v>
      </c>
      <c r="K9" s="14">
        <v>73.85184948131823</v>
      </c>
      <c r="L9" s="14">
        <v>73.36695610102373</v>
      </c>
      <c r="M9" s="14">
        <v>74.33674286161272</v>
      </c>
      <c r="N9" s="14">
        <v>74.1410816505577</v>
      </c>
      <c r="O9" s="14">
        <v>73.64656964360422</v>
      </c>
      <c r="P9" s="14">
        <v>74.63559365751117</v>
      </c>
      <c r="Q9" s="14">
        <v>74.40936589649358</v>
      </c>
      <c r="R9" s="14">
        <v>73.90966445758349</v>
      </c>
      <c r="S9" s="14">
        <v>74.90906733540368</v>
      </c>
      <c r="T9" s="14">
        <v>74.95102467629768</v>
      </c>
      <c r="U9" s="14">
        <v>74.45530239965281</v>
      </c>
      <c r="V9" s="14">
        <v>75.44674695294255</v>
      </c>
      <c r="W9" s="14">
        <v>74.9031622557326</v>
      </c>
      <c r="X9" s="14">
        <v>74.39866416890715</v>
      </c>
      <c r="Y9" s="14">
        <v>75.40766034255805</v>
      </c>
      <c r="Z9" s="14">
        <v>75.20120226098734</v>
      </c>
      <c r="AA9" s="14">
        <v>74.71780232072281</v>
      </c>
      <c r="AB9" s="14">
        <v>75.68460220125188</v>
      </c>
      <c r="AC9" s="14">
        <v>75.40916164375837</v>
      </c>
      <c r="AD9" s="14">
        <v>74.92848406907527</v>
      </c>
      <c r="AE9" s="14">
        <v>75.88983921844147</v>
      </c>
      <c r="AF9" s="14">
        <v>75.72566687332872</v>
      </c>
      <c r="AG9" s="14">
        <v>75.2545297544126</v>
      </c>
      <c r="AH9" s="14">
        <v>76.19680399224484</v>
      </c>
      <c r="AI9" s="14">
        <v>76.29883769530663</v>
      </c>
      <c r="AJ9" s="14">
        <v>75.82075396891402</v>
      </c>
      <c r="AK9" s="14">
        <v>76.77692142169924</v>
      </c>
    </row>
    <row r="10" spans="1:37" ht="15" customHeight="1">
      <c r="A10" s="13" t="s">
        <v>20</v>
      </c>
      <c r="B10" s="14">
        <v>75.04918529924272</v>
      </c>
      <c r="C10" s="14">
        <v>74.56225314033655</v>
      </c>
      <c r="D10" s="14">
        <v>75.5361174581489</v>
      </c>
      <c r="E10" s="14">
        <v>75.17852684734659</v>
      </c>
      <c r="F10" s="14">
        <v>74.69346545040219</v>
      </c>
      <c r="G10" s="14">
        <v>75.66358824429099</v>
      </c>
      <c r="H10" s="14">
        <v>75.54295594244238</v>
      </c>
      <c r="I10" s="14">
        <v>75.06321755186569</v>
      </c>
      <c r="J10" s="14">
        <v>76.02269433301906</v>
      </c>
      <c r="K10" s="14">
        <v>75.97632026464832</v>
      </c>
      <c r="L10" s="14">
        <v>75.50948273464468</v>
      </c>
      <c r="M10" s="14">
        <v>76.44315779465197</v>
      </c>
      <c r="N10" s="14">
        <v>76.1011976515167</v>
      </c>
      <c r="O10" s="14">
        <v>75.62579195541828</v>
      </c>
      <c r="P10" s="14">
        <v>76.57660334761512</v>
      </c>
      <c r="Q10" s="14">
        <v>76.27779730203231</v>
      </c>
      <c r="R10" s="14">
        <v>75.79802985339205</v>
      </c>
      <c r="S10" s="14">
        <v>76.75756475067257</v>
      </c>
      <c r="T10" s="14">
        <v>76.6814460699122</v>
      </c>
      <c r="U10" s="14">
        <v>76.20167719173064</v>
      </c>
      <c r="V10" s="14">
        <v>77.16121494809376</v>
      </c>
      <c r="W10" s="14">
        <v>76.95953073892018</v>
      </c>
      <c r="X10" s="14">
        <v>76.4765855974793</v>
      </c>
      <c r="Y10" s="14">
        <v>77.44247588036106</v>
      </c>
      <c r="Z10" s="14">
        <v>77.49787517827555</v>
      </c>
      <c r="AA10" s="14">
        <v>77.03105194726125</v>
      </c>
      <c r="AB10" s="14">
        <v>77.96469840928985</v>
      </c>
      <c r="AC10" s="14">
        <v>77.45547283999638</v>
      </c>
      <c r="AD10" s="14">
        <v>76.99242367604668</v>
      </c>
      <c r="AE10" s="14">
        <v>77.91852200394607</v>
      </c>
      <c r="AF10" s="14">
        <v>77.9899298549088</v>
      </c>
      <c r="AG10" s="14">
        <v>77.54341719170829</v>
      </c>
      <c r="AH10" s="14">
        <v>78.4364425181093</v>
      </c>
      <c r="AI10" s="14">
        <v>78.15098588147875</v>
      </c>
      <c r="AJ10" s="14">
        <v>77.70363654804946</v>
      </c>
      <c r="AK10" s="14">
        <v>78.59833521490803</v>
      </c>
    </row>
    <row r="11" spans="1:37" ht="15" customHeight="1">
      <c r="A11" s="13" t="s">
        <v>21</v>
      </c>
      <c r="B11" s="14">
        <v>75.01402303719547</v>
      </c>
      <c r="C11" s="14">
        <v>74.3940069378182</v>
      </c>
      <c r="D11" s="14">
        <v>75.63403913657274</v>
      </c>
      <c r="E11" s="14">
        <v>74.7272057174489</v>
      </c>
      <c r="F11" s="14">
        <v>74.0747219201915</v>
      </c>
      <c r="G11" s="14">
        <v>75.3796895147063</v>
      </c>
      <c r="H11" s="14">
        <v>74.66296982156355</v>
      </c>
      <c r="I11" s="14">
        <v>73.98921274077566</v>
      </c>
      <c r="J11" s="14">
        <v>75.33672690235144</v>
      </c>
      <c r="K11" s="14">
        <v>74.70358380822111</v>
      </c>
      <c r="L11" s="14">
        <v>74.00754942694152</v>
      </c>
      <c r="M11" s="14">
        <v>75.3996181895007</v>
      </c>
      <c r="N11" s="14">
        <v>75.27556915875165</v>
      </c>
      <c r="O11" s="14">
        <v>74.59211509876668</v>
      </c>
      <c r="P11" s="14">
        <v>75.95902321873662</v>
      </c>
      <c r="Q11" s="14">
        <v>75.72818158604304</v>
      </c>
      <c r="R11" s="14">
        <v>75.058624184983</v>
      </c>
      <c r="S11" s="14">
        <v>76.39773898710307</v>
      </c>
      <c r="T11" s="14">
        <v>75.72846080239354</v>
      </c>
      <c r="U11" s="14">
        <v>75.05445218705474</v>
      </c>
      <c r="V11" s="14">
        <v>76.40246941773235</v>
      </c>
      <c r="W11" s="14">
        <v>76.15207555720815</v>
      </c>
      <c r="X11" s="14">
        <v>75.47680353222482</v>
      </c>
      <c r="Y11" s="14">
        <v>76.82734758219148</v>
      </c>
      <c r="Z11" s="14">
        <v>75.95397094560471</v>
      </c>
      <c r="AA11" s="14">
        <v>75.23052038579817</v>
      </c>
      <c r="AB11" s="14">
        <v>76.67742150541125</v>
      </c>
      <c r="AC11" s="14">
        <v>76.72728047160976</v>
      </c>
      <c r="AD11" s="14">
        <v>76.00782506068879</v>
      </c>
      <c r="AE11" s="14">
        <v>77.44673588253073</v>
      </c>
      <c r="AF11" s="14">
        <v>76.89590978308162</v>
      </c>
      <c r="AG11" s="14">
        <v>76.15509417090628</v>
      </c>
      <c r="AH11" s="14">
        <v>77.63672539525696</v>
      </c>
      <c r="AI11" s="14">
        <v>77.56855793305256</v>
      </c>
      <c r="AJ11" s="14">
        <v>76.84939608392624</v>
      </c>
      <c r="AK11" s="14">
        <v>78.28771978217888</v>
      </c>
    </row>
    <row r="12" spans="1:37" ht="15" customHeight="1">
      <c r="A12" s="13" t="s">
        <v>22</v>
      </c>
      <c r="B12" s="14">
        <v>72.76281473062663</v>
      </c>
      <c r="C12" s="14">
        <v>72.02757949315048</v>
      </c>
      <c r="D12" s="14">
        <v>73.49804996810278</v>
      </c>
      <c r="E12" s="14">
        <v>73.10330583520226</v>
      </c>
      <c r="F12" s="14">
        <v>72.34907640744112</v>
      </c>
      <c r="G12" s="14">
        <v>73.85753526296341</v>
      </c>
      <c r="H12" s="14">
        <v>73.5496594660045</v>
      </c>
      <c r="I12" s="14">
        <v>72.77117040550944</v>
      </c>
      <c r="J12" s="14">
        <v>74.32814852649956</v>
      </c>
      <c r="K12" s="14">
        <v>74.45967814495087</v>
      </c>
      <c r="L12" s="14">
        <v>73.7099178570268</v>
      </c>
      <c r="M12" s="14">
        <v>75.20943843287495</v>
      </c>
      <c r="N12" s="14">
        <v>74.79002579754179</v>
      </c>
      <c r="O12" s="14">
        <v>74.07723562767006</v>
      </c>
      <c r="P12" s="14">
        <v>75.50281596741351</v>
      </c>
      <c r="Q12" s="14">
        <v>74.77530517144821</v>
      </c>
      <c r="R12" s="14">
        <v>74.04969129435378</v>
      </c>
      <c r="S12" s="14">
        <v>75.50091904854264</v>
      </c>
      <c r="T12" s="14">
        <v>75.08418112184137</v>
      </c>
      <c r="U12" s="14">
        <v>74.3443621800063</v>
      </c>
      <c r="V12" s="14">
        <v>75.82400006367644</v>
      </c>
      <c r="W12" s="14">
        <v>75.77389121270427</v>
      </c>
      <c r="X12" s="14">
        <v>75.01755099644825</v>
      </c>
      <c r="Y12" s="14">
        <v>76.53023142896029</v>
      </c>
      <c r="Z12" s="14">
        <v>76.17201200769681</v>
      </c>
      <c r="AA12" s="14">
        <v>75.40950905091945</v>
      </c>
      <c r="AB12" s="14">
        <v>76.93451496447416</v>
      </c>
      <c r="AC12" s="14">
        <v>76.26920753029587</v>
      </c>
      <c r="AD12" s="14">
        <v>75.51086059357428</v>
      </c>
      <c r="AE12" s="14">
        <v>77.02755446701747</v>
      </c>
      <c r="AF12" s="14">
        <v>76.53062055038707</v>
      </c>
      <c r="AG12" s="14">
        <v>75.78817770342208</v>
      </c>
      <c r="AH12" s="14">
        <v>77.27306339735206</v>
      </c>
      <c r="AI12" s="14">
        <v>77.02206664849952</v>
      </c>
      <c r="AJ12" s="14">
        <v>76.31335193622182</v>
      </c>
      <c r="AK12" s="14">
        <v>77.73078136077721</v>
      </c>
    </row>
    <row r="13" spans="1:37" ht="15" customHeight="1">
      <c r="A13" s="13" t="s">
        <v>23</v>
      </c>
      <c r="B13" s="14">
        <v>72.71448713330591</v>
      </c>
      <c r="C13" s="14">
        <v>71.7173607643661</v>
      </c>
      <c r="D13" s="14">
        <v>73.71161350224571</v>
      </c>
      <c r="E13" s="14">
        <v>73.20522478464964</v>
      </c>
      <c r="F13" s="14">
        <v>72.20265715870974</v>
      </c>
      <c r="G13" s="14">
        <v>74.20779241058955</v>
      </c>
      <c r="H13" s="14">
        <v>73.24834951031885</v>
      </c>
      <c r="I13" s="14">
        <v>72.24700466621502</v>
      </c>
      <c r="J13" s="14">
        <v>74.24969435442267</v>
      </c>
      <c r="K13" s="14">
        <v>73.38068182013309</v>
      </c>
      <c r="L13" s="14">
        <v>72.35787818260486</v>
      </c>
      <c r="M13" s="14">
        <v>74.40348545766132</v>
      </c>
      <c r="N13" s="14">
        <v>73.53201041407756</v>
      </c>
      <c r="O13" s="14">
        <v>72.480352994262</v>
      </c>
      <c r="P13" s="14">
        <v>74.58366783389312</v>
      </c>
      <c r="Q13" s="14">
        <v>73.15208909808553</v>
      </c>
      <c r="R13" s="14">
        <v>72.05465487613067</v>
      </c>
      <c r="S13" s="14">
        <v>74.24952332004038</v>
      </c>
      <c r="T13" s="14">
        <v>73.19992051002782</v>
      </c>
      <c r="U13" s="14">
        <v>72.09147901798444</v>
      </c>
      <c r="V13" s="14">
        <v>74.3083620020712</v>
      </c>
      <c r="W13" s="14">
        <v>73.16698698297549</v>
      </c>
      <c r="X13" s="14">
        <v>72.06785084131891</v>
      </c>
      <c r="Y13" s="14">
        <v>74.26612312463206</v>
      </c>
      <c r="Z13" s="14">
        <v>74.05481437684033</v>
      </c>
      <c r="AA13" s="14">
        <v>73.03637493583663</v>
      </c>
      <c r="AB13" s="14">
        <v>75.07325381784402</v>
      </c>
      <c r="AC13" s="14">
        <v>74.50383642331757</v>
      </c>
      <c r="AD13" s="14">
        <v>73.50877622931755</v>
      </c>
      <c r="AE13" s="14">
        <v>75.49889661731758</v>
      </c>
      <c r="AF13" s="14">
        <v>74.9688834316082</v>
      </c>
      <c r="AG13" s="14">
        <v>74.00268377998384</v>
      </c>
      <c r="AH13" s="14">
        <v>75.93508308323257</v>
      </c>
      <c r="AI13" s="14">
        <v>75.6152784709537</v>
      </c>
      <c r="AJ13" s="14">
        <v>74.64596814121015</v>
      </c>
      <c r="AK13" s="14">
        <v>76.58458880069725</v>
      </c>
    </row>
    <row r="14" spans="1:37" ht="24" customHeight="1">
      <c r="A14" s="13" t="s">
        <v>24</v>
      </c>
      <c r="B14" s="14">
        <v>74.33902705322201</v>
      </c>
      <c r="C14" s="14">
        <v>73.76798062787135</v>
      </c>
      <c r="D14" s="14">
        <v>74.91007347857267</v>
      </c>
      <c r="E14" s="14">
        <v>74.88624518569313</v>
      </c>
      <c r="F14" s="14">
        <v>74.32992998492182</v>
      </c>
      <c r="G14" s="14">
        <v>75.44256038646444</v>
      </c>
      <c r="H14" s="14">
        <v>74.92693206059685</v>
      </c>
      <c r="I14" s="14">
        <v>74.3450066751695</v>
      </c>
      <c r="J14" s="14">
        <v>75.50885744602421</v>
      </c>
      <c r="K14" s="14">
        <v>75.1775036736567</v>
      </c>
      <c r="L14" s="14">
        <v>74.5735371568015</v>
      </c>
      <c r="M14" s="14">
        <v>75.7814701905119</v>
      </c>
      <c r="N14" s="14">
        <v>74.80406215780728</v>
      </c>
      <c r="O14" s="14">
        <v>74.17187466287866</v>
      </c>
      <c r="P14" s="14">
        <v>75.4362496527359</v>
      </c>
      <c r="Q14" s="14">
        <v>75.42203567567813</v>
      </c>
      <c r="R14" s="14">
        <v>74.82256787290653</v>
      </c>
      <c r="S14" s="14">
        <v>76.02150347844973</v>
      </c>
      <c r="T14" s="14">
        <v>75.67110988331073</v>
      </c>
      <c r="U14" s="14">
        <v>75.08684921419196</v>
      </c>
      <c r="V14" s="14">
        <v>76.25537055242951</v>
      </c>
      <c r="W14" s="14">
        <v>76.07445006909722</v>
      </c>
      <c r="X14" s="14">
        <v>75.4857921573106</v>
      </c>
      <c r="Y14" s="14">
        <v>76.66310798088385</v>
      </c>
      <c r="Z14" s="14">
        <v>76.1793600348711</v>
      </c>
      <c r="AA14" s="14">
        <v>75.57488556680396</v>
      </c>
      <c r="AB14" s="14">
        <v>76.78383450293823</v>
      </c>
      <c r="AC14" s="14">
        <v>76.41714063526453</v>
      </c>
      <c r="AD14" s="14">
        <v>75.80914506798604</v>
      </c>
      <c r="AE14" s="14">
        <v>77.02513620254302</v>
      </c>
      <c r="AF14" s="14">
        <v>76.79690598745125</v>
      </c>
      <c r="AG14" s="14">
        <v>76.19820363378079</v>
      </c>
      <c r="AH14" s="14">
        <v>77.39560834112172</v>
      </c>
      <c r="AI14" s="14">
        <v>76.70175471065869</v>
      </c>
      <c r="AJ14" s="14">
        <v>76.1034239862902</v>
      </c>
      <c r="AK14" s="14">
        <v>77.30008543502719</v>
      </c>
    </row>
    <row r="15" spans="1:37" ht="15" customHeight="1">
      <c r="A15" s="13" t="s">
        <v>25</v>
      </c>
      <c r="B15" s="14">
        <v>71.69430312657761</v>
      </c>
      <c r="C15" s="14">
        <v>71.11536771609586</v>
      </c>
      <c r="D15" s="14">
        <v>72.27323853705936</v>
      </c>
      <c r="E15" s="14">
        <v>71.8639053580631</v>
      </c>
      <c r="F15" s="14">
        <v>71.26794055287223</v>
      </c>
      <c r="G15" s="14">
        <v>72.45987016325398</v>
      </c>
      <c r="H15" s="14">
        <v>71.74596981178622</v>
      </c>
      <c r="I15" s="14">
        <v>71.12004334223596</v>
      </c>
      <c r="J15" s="14">
        <v>72.37189628133649</v>
      </c>
      <c r="K15" s="14">
        <v>72.04967298097088</v>
      </c>
      <c r="L15" s="14">
        <v>71.41592516536139</v>
      </c>
      <c r="M15" s="14">
        <v>72.68342079658038</v>
      </c>
      <c r="N15" s="14">
        <v>71.97676259252486</v>
      </c>
      <c r="O15" s="14">
        <v>71.33747012367596</v>
      </c>
      <c r="P15" s="14">
        <v>72.61605506137377</v>
      </c>
      <c r="Q15" s="14">
        <v>72.46569014889758</v>
      </c>
      <c r="R15" s="14">
        <v>71.84459917953892</v>
      </c>
      <c r="S15" s="14">
        <v>73.08678111825624</v>
      </c>
      <c r="T15" s="14">
        <v>72.97985247771317</v>
      </c>
      <c r="U15" s="14">
        <v>72.36384539498472</v>
      </c>
      <c r="V15" s="14">
        <v>73.59585956044161</v>
      </c>
      <c r="W15" s="14">
        <v>73.61628057384686</v>
      </c>
      <c r="X15" s="14">
        <v>72.98489470335824</v>
      </c>
      <c r="Y15" s="14">
        <v>74.2476664443355</v>
      </c>
      <c r="Z15" s="14">
        <v>73.77562470569657</v>
      </c>
      <c r="AA15" s="14">
        <v>73.11760386684962</v>
      </c>
      <c r="AB15" s="14">
        <v>74.43364554454352</v>
      </c>
      <c r="AC15" s="14">
        <v>73.77946832279976</v>
      </c>
      <c r="AD15" s="14">
        <v>73.10547411268291</v>
      </c>
      <c r="AE15" s="14">
        <v>74.4534625329166</v>
      </c>
      <c r="AF15" s="14">
        <v>73.73042024974218</v>
      </c>
      <c r="AG15" s="14">
        <v>73.06484104189029</v>
      </c>
      <c r="AH15" s="14">
        <v>74.39599945759407</v>
      </c>
      <c r="AI15" s="14">
        <v>73.86453822064561</v>
      </c>
      <c r="AJ15" s="14">
        <v>73.19429003010048</v>
      </c>
      <c r="AK15" s="14">
        <v>74.53478641119075</v>
      </c>
    </row>
    <row r="16" spans="1:37" ht="15" customHeight="1">
      <c r="A16" s="13" t="s">
        <v>26</v>
      </c>
      <c r="B16" s="14">
        <v>73.48488950477957</v>
      </c>
      <c r="C16" s="14">
        <v>72.87608751819756</v>
      </c>
      <c r="D16" s="14">
        <v>74.09369149136158</v>
      </c>
      <c r="E16" s="14">
        <v>73.40592670448649</v>
      </c>
      <c r="F16" s="14">
        <v>72.78651410590217</v>
      </c>
      <c r="G16" s="14">
        <v>74.02533930307081</v>
      </c>
      <c r="H16" s="14">
        <v>73.86574601410092</v>
      </c>
      <c r="I16" s="14">
        <v>73.27871221477093</v>
      </c>
      <c r="J16" s="14">
        <v>74.45277981343091</v>
      </c>
      <c r="K16" s="14">
        <v>73.69786212624608</v>
      </c>
      <c r="L16" s="14">
        <v>73.09048162231284</v>
      </c>
      <c r="M16" s="14">
        <v>74.30524263017932</v>
      </c>
      <c r="N16" s="14">
        <v>74.18568435764287</v>
      </c>
      <c r="O16" s="14">
        <v>73.58246633606906</v>
      </c>
      <c r="P16" s="14">
        <v>74.78890237921668</v>
      </c>
      <c r="Q16" s="14">
        <v>74.4243510698665</v>
      </c>
      <c r="R16" s="14">
        <v>73.81032188615231</v>
      </c>
      <c r="S16" s="14">
        <v>75.0383802535807</v>
      </c>
      <c r="T16" s="14">
        <v>75.4917415083894</v>
      </c>
      <c r="U16" s="14">
        <v>74.89068979059151</v>
      </c>
      <c r="V16" s="14">
        <v>76.09279322618728</v>
      </c>
      <c r="W16" s="14">
        <v>75.50687631867652</v>
      </c>
      <c r="X16" s="14">
        <v>74.90431541154315</v>
      </c>
      <c r="Y16" s="14">
        <v>76.10943722580988</v>
      </c>
      <c r="Z16" s="14">
        <v>75.8905933702012</v>
      </c>
      <c r="AA16" s="14">
        <v>75.29849186972086</v>
      </c>
      <c r="AB16" s="14">
        <v>76.48269487068154</v>
      </c>
      <c r="AC16" s="14">
        <v>75.70981274689807</v>
      </c>
      <c r="AD16" s="14">
        <v>75.10929037948735</v>
      </c>
      <c r="AE16" s="14">
        <v>76.31033511430878</v>
      </c>
      <c r="AF16" s="14">
        <v>76.03441421032817</v>
      </c>
      <c r="AG16" s="14">
        <v>75.45977276635438</v>
      </c>
      <c r="AH16" s="14">
        <v>76.60905565430195</v>
      </c>
      <c r="AI16" s="14">
        <v>76.1967637887692</v>
      </c>
      <c r="AJ16" s="14">
        <v>75.62110108561302</v>
      </c>
      <c r="AK16" s="14">
        <v>76.77242649192539</v>
      </c>
    </row>
    <row r="17" spans="1:37" ht="15" customHeight="1">
      <c r="A17" s="13" t="s">
        <v>27</v>
      </c>
      <c r="B17" s="14">
        <v>72.65671337508402</v>
      </c>
      <c r="C17" s="14">
        <v>72.0550453825992</v>
      </c>
      <c r="D17" s="14">
        <v>73.25838136756884</v>
      </c>
      <c r="E17" s="14">
        <v>73.03320895081069</v>
      </c>
      <c r="F17" s="14">
        <v>72.40363044024747</v>
      </c>
      <c r="G17" s="14">
        <v>73.66278746137391</v>
      </c>
      <c r="H17" s="14">
        <v>72.53017793958946</v>
      </c>
      <c r="I17" s="14">
        <v>71.86256616654975</v>
      </c>
      <c r="J17" s="14">
        <v>73.19778971262917</v>
      </c>
      <c r="K17" s="14">
        <v>72.78951868314923</v>
      </c>
      <c r="L17" s="14">
        <v>72.09619871802703</v>
      </c>
      <c r="M17" s="14">
        <v>73.48283864827143</v>
      </c>
      <c r="N17" s="14">
        <v>72.5160588393732</v>
      </c>
      <c r="O17" s="14">
        <v>71.81651774665823</v>
      </c>
      <c r="P17" s="14">
        <v>73.21559993208817</v>
      </c>
      <c r="Q17" s="14">
        <v>73.48289773583011</v>
      </c>
      <c r="R17" s="14">
        <v>72.80208182339304</v>
      </c>
      <c r="S17" s="14">
        <v>74.16371364826718</v>
      </c>
      <c r="T17" s="14">
        <v>73.68814594887901</v>
      </c>
      <c r="U17" s="14">
        <v>73.01113189703611</v>
      </c>
      <c r="V17" s="14">
        <v>74.36516000072191</v>
      </c>
      <c r="W17" s="14">
        <v>74.45501138834435</v>
      </c>
      <c r="X17" s="14">
        <v>73.78622644316202</v>
      </c>
      <c r="Y17" s="14">
        <v>75.12379633352667</v>
      </c>
      <c r="Z17" s="14">
        <v>74.01402635609257</v>
      </c>
      <c r="AA17" s="14">
        <v>73.32248103639236</v>
      </c>
      <c r="AB17" s="14">
        <v>74.70557167579278</v>
      </c>
      <c r="AC17" s="14">
        <v>74.5513649183824</v>
      </c>
      <c r="AD17" s="14">
        <v>73.8907202829072</v>
      </c>
      <c r="AE17" s="14">
        <v>75.21200955385761</v>
      </c>
      <c r="AF17" s="14">
        <v>74.55282651969506</v>
      </c>
      <c r="AG17" s="14">
        <v>73.8964755454945</v>
      </c>
      <c r="AH17" s="14">
        <v>75.20917749389562</v>
      </c>
      <c r="AI17" s="14">
        <v>75.38974283549473</v>
      </c>
      <c r="AJ17" s="14">
        <v>74.75439622693258</v>
      </c>
      <c r="AK17" s="14">
        <v>76.02508944405687</v>
      </c>
    </row>
    <row r="18" spans="1:37" ht="15" customHeight="1">
      <c r="A18" s="13" t="s">
        <v>28</v>
      </c>
      <c r="B18" s="14">
        <v>75.78382653902061</v>
      </c>
      <c r="C18" s="14">
        <v>75.15057801395375</v>
      </c>
      <c r="D18" s="14">
        <v>76.41707506408747</v>
      </c>
      <c r="E18" s="14">
        <v>75.86878468360881</v>
      </c>
      <c r="F18" s="14">
        <v>75.23766971418398</v>
      </c>
      <c r="G18" s="14">
        <v>76.49989965303364</v>
      </c>
      <c r="H18" s="14">
        <v>76.5253340873989</v>
      </c>
      <c r="I18" s="14">
        <v>75.88779085534105</v>
      </c>
      <c r="J18" s="14">
        <v>77.16287731945675</v>
      </c>
      <c r="K18" s="14">
        <v>76.53469993563151</v>
      </c>
      <c r="L18" s="14">
        <v>75.88922380057535</v>
      </c>
      <c r="M18" s="14">
        <v>77.18017607068766</v>
      </c>
      <c r="N18" s="14">
        <v>77.1814802553993</v>
      </c>
      <c r="O18" s="14">
        <v>76.51947896715289</v>
      </c>
      <c r="P18" s="14">
        <v>77.8434815436457</v>
      </c>
      <c r="Q18" s="14">
        <v>77.0077812237382</v>
      </c>
      <c r="R18" s="14">
        <v>76.31725626780816</v>
      </c>
      <c r="S18" s="14">
        <v>77.69830617966825</v>
      </c>
      <c r="T18" s="14">
        <v>77.6601055456133</v>
      </c>
      <c r="U18" s="14">
        <v>76.99729949577598</v>
      </c>
      <c r="V18" s="14">
        <v>78.32291159545063</v>
      </c>
      <c r="W18" s="14">
        <v>77.97900056849359</v>
      </c>
      <c r="X18" s="14">
        <v>77.31942700751783</v>
      </c>
      <c r="Y18" s="14">
        <v>78.63857412946935</v>
      </c>
      <c r="Z18" s="14">
        <v>77.99915801397358</v>
      </c>
      <c r="AA18" s="14">
        <v>77.35813708793033</v>
      </c>
      <c r="AB18" s="14">
        <v>78.64017894001684</v>
      </c>
      <c r="AC18" s="14">
        <v>78.00180339499849</v>
      </c>
      <c r="AD18" s="14">
        <v>77.32766640521916</v>
      </c>
      <c r="AE18" s="14">
        <v>78.67594038477782</v>
      </c>
      <c r="AF18" s="14">
        <v>78.30162179201322</v>
      </c>
      <c r="AG18" s="14">
        <v>77.61637765309735</v>
      </c>
      <c r="AH18" s="14">
        <v>78.9868659309291</v>
      </c>
      <c r="AI18" s="14">
        <v>79.39201674616336</v>
      </c>
      <c r="AJ18" s="14">
        <v>78.73290186305874</v>
      </c>
      <c r="AK18" s="14">
        <v>80.05113162926799</v>
      </c>
    </row>
    <row r="19" spans="1:37" ht="24" customHeight="1">
      <c r="A19" s="13" t="s">
        <v>29</v>
      </c>
      <c r="B19" s="14">
        <v>74.26921968817734</v>
      </c>
      <c r="C19" s="14">
        <v>73.574142635596</v>
      </c>
      <c r="D19" s="14">
        <v>74.96429674075868</v>
      </c>
      <c r="E19" s="14">
        <v>74.63891745704683</v>
      </c>
      <c r="F19" s="14">
        <v>73.9170119331414</v>
      </c>
      <c r="G19" s="14">
        <v>75.36082298095226</v>
      </c>
      <c r="H19" s="14">
        <v>75.58359621125538</v>
      </c>
      <c r="I19" s="14">
        <v>74.86900048647098</v>
      </c>
      <c r="J19" s="14">
        <v>76.29819193603979</v>
      </c>
      <c r="K19" s="14">
        <v>75.66183575400059</v>
      </c>
      <c r="L19" s="14">
        <v>74.91588156472866</v>
      </c>
      <c r="M19" s="14">
        <v>76.40778994327252</v>
      </c>
      <c r="N19" s="14">
        <v>75.62566227648915</v>
      </c>
      <c r="O19" s="14">
        <v>74.8771503144944</v>
      </c>
      <c r="P19" s="14">
        <v>76.3741742384839</v>
      </c>
      <c r="Q19" s="14">
        <v>75.58433683581656</v>
      </c>
      <c r="R19" s="14">
        <v>74.83644844637857</v>
      </c>
      <c r="S19" s="14">
        <v>76.33222522525455</v>
      </c>
      <c r="T19" s="14">
        <v>76.07417056424082</v>
      </c>
      <c r="U19" s="14">
        <v>75.35473714421322</v>
      </c>
      <c r="V19" s="14">
        <v>76.79360398426842</v>
      </c>
      <c r="W19" s="14">
        <v>76.28069236846065</v>
      </c>
      <c r="X19" s="14">
        <v>75.56942874719289</v>
      </c>
      <c r="Y19" s="14">
        <v>76.99195598972841</v>
      </c>
      <c r="Z19" s="14">
        <v>76.15576574335918</v>
      </c>
      <c r="AA19" s="14">
        <v>75.43168458850265</v>
      </c>
      <c r="AB19" s="14">
        <v>76.87984689821572</v>
      </c>
      <c r="AC19" s="14">
        <v>76.60201272565824</v>
      </c>
      <c r="AD19" s="14">
        <v>75.89433385245057</v>
      </c>
      <c r="AE19" s="14">
        <v>77.30969159886591</v>
      </c>
      <c r="AF19" s="14">
        <v>76.70192848883455</v>
      </c>
      <c r="AG19" s="14">
        <v>75.97649141302122</v>
      </c>
      <c r="AH19" s="14">
        <v>77.42736556464789</v>
      </c>
      <c r="AI19" s="14">
        <v>77.2623318340508</v>
      </c>
      <c r="AJ19" s="14">
        <v>76.53683838800279</v>
      </c>
      <c r="AK19" s="14">
        <v>77.9878252800988</v>
      </c>
    </row>
    <row r="20" spans="1:37" ht="15" customHeight="1">
      <c r="A20" s="13" t="s">
        <v>30</v>
      </c>
      <c r="B20" s="14">
        <v>76.35641562075203</v>
      </c>
      <c r="C20" s="14">
        <v>75.64887654444335</v>
      </c>
      <c r="D20" s="14">
        <v>77.06395469706071</v>
      </c>
      <c r="E20" s="14">
        <v>75.9511752477947</v>
      </c>
      <c r="F20" s="14">
        <v>75.21509601724468</v>
      </c>
      <c r="G20" s="14">
        <v>76.68725447834471</v>
      </c>
      <c r="H20" s="14">
        <v>76.07853329619618</v>
      </c>
      <c r="I20" s="14">
        <v>75.32745493544803</v>
      </c>
      <c r="J20" s="14">
        <v>76.82961165694434</v>
      </c>
      <c r="K20" s="14">
        <v>75.70915046536703</v>
      </c>
      <c r="L20" s="14">
        <v>74.93539521143227</v>
      </c>
      <c r="M20" s="14">
        <v>76.4829057193018</v>
      </c>
      <c r="N20" s="14">
        <v>75.9520445728313</v>
      </c>
      <c r="O20" s="14">
        <v>75.20609817961358</v>
      </c>
      <c r="P20" s="14">
        <v>76.69799096604902</v>
      </c>
      <c r="Q20" s="14">
        <v>76.39601992845202</v>
      </c>
      <c r="R20" s="14">
        <v>75.66223329376795</v>
      </c>
      <c r="S20" s="14">
        <v>77.12980656313609</v>
      </c>
      <c r="T20" s="14">
        <v>76.80488375352647</v>
      </c>
      <c r="U20" s="14">
        <v>76.07614676851696</v>
      </c>
      <c r="V20" s="14">
        <v>77.53362073853597</v>
      </c>
      <c r="W20" s="14">
        <v>77.23481266106242</v>
      </c>
      <c r="X20" s="14">
        <v>76.47808303498134</v>
      </c>
      <c r="Y20" s="14">
        <v>77.9915422871435</v>
      </c>
      <c r="Z20" s="14">
        <v>77.38146004975926</v>
      </c>
      <c r="AA20" s="14">
        <v>76.63139988793678</v>
      </c>
      <c r="AB20" s="14">
        <v>78.13152021158173</v>
      </c>
      <c r="AC20" s="14">
        <v>77.42166130037586</v>
      </c>
      <c r="AD20" s="14">
        <v>76.65961034670973</v>
      </c>
      <c r="AE20" s="14">
        <v>78.18371225404199</v>
      </c>
      <c r="AF20" s="14">
        <v>77.83125364396314</v>
      </c>
      <c r="AG20" s="14">
        <v>77.06536949654507</v>
      </c>
      <c r="AH20" s="14">
        <v>78.5971377913812</v>
      </c>
      <c r="AI20" s="14">
        <v>78.27202003791733</v>
      </c>
      <c r="AJ20" s="14">
        <v>77.51206037883225</v>
      </c>
      <c r="AK20" s="14">
        <v>79.03197969700241</v>
      </c>
    </row>
    <row r="21" spans="1:37" ht="15" customHeight="1">
      <c r="A21" s="13" t="s">
        <v>31</v>
      </c>
      <c r="B21" s="14">
        <v>73.64490434146454</v>
      </c>
      <c r="C21" s="14">
        <v>73.30870025476577</v>
      </c>
      <c r="D21" s="14">
        <v>73.98110842816331</v>
      </c>
      <c r="E21" s="14">
        <v>73.91139610490956</v>
      </c>
      <c r="F21" s="14">
        <v>73.57173615182953</v>
      </c>
      <c r="G21" s="14">
        <v>74.25105605798959</v>
      </c>
      <c r="H21" s="14">
        <v>73.91214962079984</v>
      </c>
      <c r="I21" s="14">
        <v>73.57227723091428</v>
      </c>
      <c r="J21" s="14">
        <v>74.2520220106854</v>
      </c>
      <c r="K21" s="14">
        <v>74.38946863913091</v>
      </c>
      <c r="L21" s="14">
        <v>74.04576201028894</v>
      </c>
      <c r="M21" s="14">
        <v>74.73317526797288</v>
      </c>
      <c r="N21" s="14">
        <v>74.83549916395674</v>
      </c>
      <c r="O21" s="14">
        <v>74.50135564902521</v>
      </c>
      <c r="P21" s="14">
        <v>75.16964267888827</v>
      </c>
      <c r="Q21" s="14">
        <v>75.31282924683362</v>
      </c>
      <c r="R21" s="14">
        <v>74.9778591100759</v>
      </c>
      <c r="S21" s="14">
        <v>75.64779938359133</v>
      </c>
      <c r="T21" s="14">
        <v>75.45581534610587</v>
      </c>
      <c r="U21" s="14">
        <v>75.12608079380297</v>
      </c>
      <c r="V21" s="14">
        <v>75.78554989840876</v>
      </c>
      <c r="W21" s="14">
        <v>75.80700863565825</v>
      </c>
      <c r="X21" s="14">
        <v>75.47059876057703</v>
      </c>
      <c r="Y21" s="14">
        <v>76.14341851073947</v>
      </c>
      <c r="Z21" s="14">
        <v>76.14839321243547</v>
      </c>
      <c r="AA21" s="14">
        <v>75.81232378640163</v>
      </c>
      <c r="AB21" s="14">
        <v>76.4844626384693</v>
      </c>
      <c r="AC21" s="14">
        <v>76.44538263399545</v>
      </c>
      <c r="AD21" s="14">
        <v>76.10394872360308</v>
      </c>
      <c r="AE21" s="14">
        <v>76.78681654438782</v>
      </c>
      <c r="AF21" s="14">
        <v>76.84555376681811</v>
      </c>
      <c r="AG21" s="14">
        <v>76.50831042895152</v>
      </c>
      <c r="AH21" s="14">
        <v>77.18279710468471</v>
      </c>
      <c r="AI21" s="14">
        <v>77.16578695974759</v>
      </c>
      <c r="AJ21" s="14">
        <v>76.83597765003343</v>
      </c>
      <c r="AK21" s="14">
        <v>77.49559626946176</v>
      </c>
    </row>
    <row r="22" spans="1:37" ht="15" customHeight="1">
      <c r="A22" s="13" t="s">
        <v>32</v>
      </c>
      <c r="B22" s="14">
        <v>73.0846964093466</v>
      </c>
      <c r="C22" s="14">
        <v>72.50397852450543</v>
      </c>
      <c r="D22" s="14">
        <v>73.66541429418778</v>
      </c>
      <c r="E22" s="14">
        <v>73.29875647317056</v>
      </c>
      <c r="F22" s="14">
        <v>72.72676696313759</v>
      </c>
      <c r="G22" s="14">
        <v>73.87074598320352</v>
      </c>
      <c r="H22" s="14">
        <v>73.6030027580238</v>
      </c>
      <c r="I22" s="14">
        <v>73.0396691944853</v>
      </c>
      <c r="J22" s="14">
        <v>74.16633632156231</v>
      </c>
      <c r="K22" s="14">
        <v>73.61835800661144</v>
      </c>
      <c r="L22" s="14">
        <v>73.05973180133483</v>
      </c>
      <c r="M22" s="14">
        <v>74.17698421188805</v>
      </c>
      <c r="N22" s="14">
        <v>73.74875478877942</v>
      </c>
      <c r="O22" s="14">
        <v>73.18504471378377</v>
      </c>
      <c r="P22" s="14">
        <v>74.31246486377508</v>
      </c>
      <c r="Q22" s="14">
        <v>73.90420852829259</v>
      </c>
      <c r="R22" s="14">
        <v>73.33703899251782</v>
      </c>
      <c r="S22" s="14">
        <v>74.47137806406735</v>
      </c>
      <c r="T22" s="14">
        <v>74.43096883014678</v>
      </c>
      <c r="U22" s="14">
        <v>73.85885138433956</v>
      </c>
      <c r="V22" s="14">
        <v>75.003086275954</v>
      </c>
      <c r="W22" s="14">
        <v>74.53463742762739</v>
      </c>
      <c r="X22" s="14">
        <v>73.96317830094324</v>
      </c>
      <c r="Y22" s="14">
        <v>75.10609655431153</v>
      </c>
      <c r="Z22" s="14">
        <v>74.85856725128183</v>
      </c>
      <c r="AA22" s="14">
        <v>74.29425742963639</v>
      </c>
      <c r="AB22" s="14">
        <v>75.42287707292726</v>
      </c>
      <c r="AC22" s="14">
        <v>75.11222340374293</v>
      </c>
      <c r="AD22" s="14">
        <v>74.56478182377579</v>
      </c>
      <c r="AE22" s="14">
        <v>75.65966498371007</v>
      </c>
      <c r="AF22" s="14">
        <v>75.94379891031572</v>
      </c>
      <c r="AG22" s="14">
        <v>75.39106453881121</v>
      </c>
      <c r="AH22" s="14">
        <v>76.49653328182023</v>
      </c>
      <c r="AI22" s="14">
        <v>76.36969384180799</v>
      </c>
      <c r="AJ22" s="14">
        <v>75.82150628026574</v>
      </c>
      <c r="AK22" s="14">
        <v>76.91788140335024</v>
      </c>
    </row>
    <row r="23" spans="1:37" ht="15" customHeight="1">
      <c r="A23" s="13" t="s">
        <v>33</v>
      </c>
      <c r="B23" s="14">
        <v>68.53557973362159</v>
      </c>
      <c r="C23" s="14">
        <v>68.23952487108852</v>
      </c>
      <c r="D23" s="14">
        <v>68.83163459615466</v>
      </c>
      <c r="E23" s="14">
        <v>68.44075606797242</v>
      </c>
      <c r="F23" s="14">
        <v>68.1371488068017</v>
      </c>
      <c r="G23" s="14">
        <v>68.74436332914313</v>
      </c>
      <c r="H23" s="14">
        <v>68.65967079289649</v>
      </c>
      <c r="I23" s="14">
        <v>68.35499346309813</v>
      </c>
      <c r="J23" s="14">
        <v>68.96434812269486</v>
      </c>
      <c r="K23" s="14">
        <v>68.96482566492881</v>
      </c>
      <c r="L23" s="14">
        <v>68.66020963784617</v>
      </c>
      <c r="M23" s="14">
        <v>69.26944169201145</v>
      </c>
      <c r="N23" s="14">
        <v>69.09790002807509</v>
      </c>
      <c r="O23" s="14">
        <v>68.80164742042739</v>
      </c>
      <c r="P23" s="14">
        <v>69.39415263572279</v>
      </c>
      <c r="Q23" s="14">
        <v>69.3275308812785</v>
      </c>
      <c r="R23" s="14">
        <v>69.03096010017511</v>
      </c>
      <c r="S23" s="14">
        <v>69.6241016623819</v>
      </c>
      <c r="T23" s="14">
        <v>69.96179667882913</v>
      </c>
      <c r="U23" s="14">
        <v>69.66775425672581</v>
      </c>
      <c r="V23" s="14">
        <v>70.25583910093245</v>
      </c>
      <c r="W23" s="14">
        <v>70.46724397479419</v>
      </c>
      <c r="X23" s="14">
        <v>70.17264270524298</v>
      </c>
      <c r="Y23" s="14">
        <v>70.7618452443454</v>
      </c>
      <c r="Z23" s="14">
        <v>70.77133779907196</v>
      </c>
      <c r="AA23" s="14">
        <v>70.47920199850213</v>
      </c>
      <c r="AB23" s="14">
        <v>71.06347359964178</v>
      </c>
      <c r="AC23" s="14">
        <v>70.75392888597803</v>
      </c>
      <c r="AD23" s="14">
        <v>70.45804877150937</v>
      </c>
      <c r="AE23" s="14">
        <v>71.04980900044669</v>
      </c>
      <c r="AF23" s="14">
        <v>71.12207555966957</v>
      </c>
      <c r="AG23" s="14">
        <v>70.82807630519495</v>
      </c>
      <c r="AH23" s="14">
        <v>71.41607481414418</v>
      </c>
      <c r="AI23" s="14">
        <v>71.65193429430467</v>
      </c>
      <c r="AJ23" s="14">
        <v>71.35859077359909</v>
      </c>
      <c r="AK23" s="14">
        <v>71.94527781501024</v>
      </c>
    </row>
    <row r="24" spans="1:37" ht="24" customHeight="1">
      <c r="A24" s="13" t="s">
        <v>34</v>
      </c>
      <c r="B24" s="14">
        <v>75.19796404525705</v>
      </c>
      <c r="C24" s="14">
        <v>74.56075009448561</v>
      </c>
      <c r="D24" s="14">
        <v>75.83517799602849</v>
      </c>
      <c r="E24" s="14">
        <v>75.83838793559079</v>
      </c>
      <c r="F24" s="14">
        <v>75.23814887104405</v>
      </c>
      <c r="G24" s="14">
        <v>76.43862700013753</v>
      </c>
      <c r="H24" s="14">
        <v>76.1764685798258</v>
      </c>
      <c r="I24" s="14">
        <v>75.58662011696147</v>
      </c>
      <c r="J24" s="14">
        <v>76.76631704269012</v>
      </c>
      <c r="K24" s="14">
        <v>76.21025597925443</v>
      </c>
      <c r="L24" s="14">
        <v>75.59415448002191</v>
      </c>
      <c r="M24" s="14">
        <v>76.82635747848694</v>
      </c>
      <c r="N24" s="14">
        <v>76.03888812706629</v>
      </c>
      <c r="O24" s="14">
        <v>75.42638827031585</v>
      </c>
      <c r="P24" s="14">
        <v>76.65138798381672</v>
      </c>
      <c r="Q24" s="14">
        <v>76.15324306535572</v>
      </c>
      <c r="R24" s="14">
        <v>75.51672783934468</v>
      </c>
      <c r="S24" s="14">
        <v>76.78975829136677</v>
      </c>
      <c r="T24" s="14">
        <v>76.2166005541221</v>
      </c>
      <c r="U24" s="14">
        <v>75.57337128321099</v>
      </c>
      <c r="V24" s="14">
        <v>76.8598298250332</v>
      </c>
      <c r="W24" s="14">
        <v>76.81220781014343</v>
      </c>
      <c r="X24" s="14">
        <v>76.16854044974491</v>
      </c>
      <c r="Y24" s="14">
        <v>77.45587517054196</v>
      </c>
      <c r="Z24" s="14">
        <v>77.12573537477685</v>
      </c>
      <c r="AA24" s="14">
        <v>76.48450161410517</v>
      </c>
      <c r="AB24" s="14">
        <v>77.76696913544853</v>
      </c>
      <c r="AC24" s="14">
        <v>77.50329395526518</v>
      </c>
      <c r="AD24" s="14">
        <v>76.89544380812464</v>
      </c>
      <c r="AE24" s="14">
        <v>78.11114410240572</v>
      </c>
      <c r="AF24" s="14">
        <v>77.29881129070466</v>
      </c>
      <c r="AG24" s="14">
        <v>76.6680642241673</v>
      </c>
      <c r="AH24" s="14">
        <v>77.92955835724203</v>
      </c>
      <c r="AI24" s="14">
        <v>77.33698833502893</v>
      </c>
      <c r="AJ24" s="14">
        <v>76.69614878415561</v>
      </c>
      <c r="AK24" s="14">
        <v>77.97782788590226</v>
      </c>
    </row>
    <row r="25" spans="1:37" ht="15" customHeight="1">
      <c r="A25" s="13" t="s">
        <v>35</v>
      </c>
      <c r="B25" s="14">
        <v>69.70692926103129</v>
      </c>
      <c r="C25" s="14">
        <v>68.9365258580109</v>
      </c>
      <c r="D25" s="14">
        <v>70.47733266405169</v>
      </c>
      <c r="E25" s="14">
        <v>69.98344585700875</v>
      </c>
      <c r="F25" s="14">
        <v>69.20174775468732</v>
      </c>
      <c r="G25" s="14">
        <v>70.76514395933017</v>
      </c>
      <c r="H25" s="14">
        <v>70.33241429768546</v>
      </c>
      <c r="I25" s="14">
        <v>69.55188865329957</v>
      </c>
      <c r="J25" s="14">
        <v>71.11293994207135</v>
      </c>
      <c r="K25" s="14">
        <v>70.61926309140627</v>
      </c>
      <c r="L25" s="14">
        <v>69.86127672571543</v>
      </c>
      <c r="M25" s="14">
        <v>71.37724945709711</v>
      </c>
      <c r="N25" s="14">
        <v>70.16340175450947</v>
      </c>
      <c r="O25" s="14">
        <v>69.3644124737348</v>
      </c>
      <c r="P25" s="14">
        <v>70.96239103528413</v>
      </c>
      <c r="Q25" s="14">
        <v>70.267090343048</v>
      </c>
      <c r="R25" s="14">
        <v>69.44219635739877</v>
      </c>
      <c r="S25" s="14">
        <v>71.09198432869722</v>
      </c>
      <c r="T25" s="14">
        <v>71.05159926481227</v>
      </c>
      <c r="U25" s="14">
        <v>70.22366012724683</v>
      </c>
      <c r="V25" s="14">
        <v>71.8795384023777</v>
      </c>
      <c r="W25" s="14">
        <v>72.16199001143941</v>
      </c>
      <c r="X25" s="14">
        <v>71.34822277911918</v>
      </c>
      <c r="Y25" s="14">
        <v>72.97575724375965</v>
      </c>
      <c r="Z25" s="14">
        <v>72.48032094272502</v>
      </c>
      <c r="AA25" s="14">
        <v>71.6462048882671</v>
      </c>
      <c r="AB25" s="14">
        <v>73.31443699718292</v>
      </c>
      <c r="AC25" s="14">
        <v>72.82214841669708</v>
      </c>
      <c r="AD25" s="14">
        <v>71.99341999793073</v>
      </c>
      <c r="AE25" s="14">
        <v>73.65087683546342</v>
      </c>
      <c r="AF25" s="14">
        <v>73.12633826667269</v>
      </c>
      <c r="AG25" s="14">
        <v>72.30035966135469</v>
      </c>
      <c r="AH25" s="14">
        <v>73.95231687199069</v>
      </c>
      <c r="AI25" s="14">
        <v>72.9770242590633</v>
      </c>
      <c r="AJ25" s="14">
        <v>72.1700957920123</v>
      </c>
      <c r="AK25" s="14">
        <v>73.7839527261143</v>
      </c>
    </row>
    <row r="26" spans="1:37" ht="15" customHeight="1">
      <c r="A26" s="13" t="s">
        <v>36</v>
      </c>
      <c r="B26" s="14">
        <v>72.37096912981254</v>
      </c>
      <c r="C26" s="14">
        <v>71.61517441532962</v>
      </c>
      <c r="D26" s="14">
        <v>73.12676384429545</v>
      </c>
      <c r="E26" s="14">
        <v>72.714800679895</v>
      </c>
      <c r="F26" s="14">
        <v>71.95879093634548</v>
      </c>
      <c r="G26" s="14">
        <v>73.47081042344453</v>
      </c>
      <c r="H26" s="14">
        <v>73.18229038126299</v>
      </c>
      <c r="I26" s="14">
        <v>72.41848442394011</v>
      </c>
      <c r="J26" s="14">
        <v>73.94609633858586</v>
      </c>
      <c r="K26" s="14">
        <v>72.97037871709264</v>
      </c>
      <c r="L26" s="14">
        <v>72.17888223613355</v>
      </c>
      <c r="M26" s="14">
        <v>73.76187519805174</v>
      </c>
      <c r="N26" s="14">
        <v>73.27842413122487</v>
      </c>
      <c r="O26" s="14">
        <v>72.49352703873754</v>
      </c>
      <c r="P26" s="14">
        <v>74.0633212237122</v>
      </c>
      <c r="Q26" s="14">
        <v>73.27186167684546</v>
      </c>
      <c r="R26" s="14">
        <v>72.49742914716312</v>
      </c>
      <c r="S26" s="14">
        <v>74.0462942065278</v>
      </c>
      <c r="T26" s="14">
        <v>74.17627551695719</v>
      </c>
      <c r="U26" s="14">
        <v>73.45398349678138</v>
      </c>
      <c r="V26" s="14">
        <v>74.898567537133</v>
      </c>
      <c r="W26" s="14">
        <v>73.8255371079909</v>
      </c>
      <c r="X26" s="14">
        <v>73.06732069171295</v>
      </c>
      <c r="Y26" s="14">
        <v>74.58375352426884</v>
      </c>
      <c r="Z26" s="14">
        <v>74.11141658477361</v>
      </c>
      <c r="AA26" s="14">
        <v>73.35013356482933</v>
      </c>
      <c r="AB26" s="14">
        <v>74.87269960471788</v>
      </c>
      <c r="AC26" s="14">
        <v>74.10410106503687</v>
      </c>
      <c r="AD26" s="14">
        <v>73.31881132930032</v>
      </c>
      <c r="AE26" s="14">
        <v>74.88939080077343</v>
      </c>
      <c r="AF26" s="14">
        <v>74.6600872393083</v>
      </c>
      <c r="AG26" s="14">
        <v>73.8914715594636</v>
      </c>
      <c r="AH26" s="14">
        <v>75.428702919153</v>
      </c>
      <c r="AI26" s="14">
        <v>75.16716126771891</v>
      </c>
      <c r="AJ26" s="14">
        <v>74.41191398767067</v>
      </c>
      <c r="AK26" s="14">
        <v>75.92240854776715</v>
      </c>
    </row>
    <row r="27" spans="1:37" ht="15" customHeight="1">
      <c r="A27" s="13" t="s">
        <v>37</v>
      </c>
      <c r="B27" s="14">
        <v>72.40428841871858</v>
      </c>
      <c r="C27" s="14">
        <v>71.60045462158942</v>
      </c>
      <c r="D27" s="14">
        <v>73.20812221584774</v>
      </c>
      <c r="E27" s="14">
        <v>72.04503070076369</v>
      </c>
      <c r="F27" s="14">
        <v>71.22763284132245</v>
      </c>
      <c r="G27" s="14">
        <v>72.86242856020493</v>
      </c>
      <c r="H27" s="14">
        <v>72.00897636800634</v>
      </c>
      <c r="I27" s="14">
        <v>71.15947177521954</v>
      </c>
      <c r="J27" s="14">
        <v>72.85848096079314</v>
      </c>
      <c r="K27" s="14">
        <v>73.15240435148807</v>
      </c>
      <c r="L27" s="14">
        <v>72.30567012962516</v>
      </c>
      <c r="M27" s="14">
        <v>73.99913857335099</v>
      </c>
      <c r="N27" s="14">
        <v>74.20183837962809</v>
      </c>
      <c r="O27" s="14">
        <v>73.40468951208811</v>
      </c>
      <c r="P27" s="14">
        <v>74.99898724716806</v>
      </c>
      <c r="Q27" s="14">
        <v>75.08206629703218</v>
      </c>
      <c r="R27" s="14">
        <v>74.31843191906621</v>
      </c>
      <c r="S27" s="14">
        <v>75.84570067499816</v>
      </c>
      <c r="T27" s="14">
        <v>75.31648042107672</v>
      </c>
      <c r="U27" s="14">
        <v>74.5721275707312</v>
      </c>
      <c r="V27" s="14">
        <v>76.06083327142224</v>
      </c>
      <c r="W27" s="14">
        <v>75.61017241605876</v>
      </c>
      <c r="X27" s="14">
        <v>74.83352062875673</v>
      </c>
      <c r="Y27" s="14">
        <v>76.38682420336079</v>
      </c>
      <c r="Z27" s="14">
        <v>75.94390024695075</v>
      </c>
      <c r="AA27" s="14">
        <v>75.1771462034747</v>
      </c>
      <c r="AB27" s="14">
        <v>76.71065429042679</v>
      </c>
      <c r="AC27" s="14">
        <v>76.41644475574005</v>
      </c>
      <c r="AD27" s="14">
        <v>75.65568883498214</v>
      </c>
      <c r="AE27" s="14">
        <v>77.17720067649795</v>
      </c>
      <c r="AF27" s="14">
        <v>76.91950723908442</v>
      </c>
      <c r="AG27" s="14">
        <v>76.16977426881344</v>
      </c>
      <c r="AH27" s="14">
        <v>77.66924020935541</v>
      </c>
      <c r="AI27" s="14">
        <v>77.08189331912955</v>
      </c>
      <c r="AJ27" s="14">
        <v>76.31854545014946</v>
      </c>
      <c r="AK27" s="14">
        <v>77.84524118810964</v>
      </c>
    </row>
    <row r="28" spans="1:37" ht="15" customHeight="1">
      <c r="A28" s="13" t="s">
        <v>38</v>
      </c>
      <c r="B28" s="14">
        <v>73.52044312682337</v>
      </c>
      <c r="C28" s="14">
        <v>72.77282424820132</v>
      </c>
      <c r="D28" s="14">
        <v>74.26806200544542</v>
      </c>
      <c r="E28" s="14">
        <v>73.71725241784858</v>
      </c>
      <c r="F28" s="14">
        <v>72.99123990118736</v>
      </c>
      <c r="G28" s="14">
        <v>74.44326493450981</v>
      </c>
      <c r="H28" s="14">
        <v>74.2360527151027</v>
      </c>
      <c r="I28" s="14">
        <v>73.47025090079201</v>
      </c>
      <c r="J28" s="14">
        <v>75.0018545294134</v>
      </c>
      <c r="K28" s="14">
        <v>74.11615538641743</v>
      </c>
      <c r="L28" s="14">
        <v>73.343664525797</v>
      </c>
      <c r="M28" s="14">
        <v>74.88864624703787</v>
      </c>
      <c r="N28" s="14">
        <v>74.64033246316954</v>
      </c>
      <c r="O28" s="14">
        <v>73.86695118144283</v>
      </c>
      <c r="P28" s="14">
        <v>75.41371374489626</v>
      </c>
      <c r="Q28" s="14">
        <v>74.8895974695025</v>
      </c>
      <c r="R28" s="14">
        <v>74.1207635476998</v>
      </c>
      <c r="S28" s="14">
        <v>75.65843139130521</v>
      </c>
      <c r="T28" s="14">
        <v>75.18142697832616</v>
      </c>
      <c r="U28" s="14">
        <v>74.36624208591766</v>
      </c>
      <c r="V28" s="14">
        <v>75.99661187073465</v>
      </c>
      <c r="W28" s="14">
        <v>75.0742038323274</v>
      </c>
      <c r="X28" s="14">
        <v>74.21340481848348</v>
      </c>
      <c r="Y28" s="14">
        <v>75.93500284617132</v>
      </c>
      <c r="Z28" s="14">
        <v>75.98987351801665</v>
      </c>
      <c r="AA28" s="14">
        <v>75.16241607927617</v>
      </c>
      <c r="AB28" s="14">
        <v>76.81733095675713</v>
      </c>
      <c r="AC28" s="14">
        <v>76.34122695728962</v>
      </c>
      <c r="AD28" s="14">
        <v>75.55992916376591</v>
      </c>
      <c r="AE28" s="14">
        <v>77.12252475081333</v>
      </c>
      <c r="AF28" s="14">
        <v>76.55825290824123</v>
      </c>
      <c r="AG28" s="14">
        <v>75.80755289600816</v>
      </c>
      <c r="AH28" s="14">
        <v>77.3089529204743</v>
      </c>
      <c r="AI28" s="14">
        <v>76.60915725447816</v>
      </c>
      <c r="AJ28" s="14">
        <v>75.84164087317525</v>
      </c>
      <c r="AK28" s="14">
        <v>77.37667363578107</v>
      </c>
    </row>
    <row r="29" spans="1:37" ht="24" customHeight="1">
      <c r="A29" s="13" t="s">
        <v>39</v>
      </c>
      <c r="B29" s="14">
        <v>74.65530302527777</v>
      </c>
      <c r="C29" s="14">
        <v>73.94451807332125</v>
      </c>
      <c r="D29" s="14">
        <v>75.3660879772343</v>
      </c>
      <c r="E29" s="14">
        <v>74.4809203009229</v>
      </c>
      <c r="F29" s="14">
        <v>73.75454324311043</v>
      </c>
      <c r="G29" s="14">
        <v>75.20729735873537</v>
      </c>
      <c r="H29" s="14">
        <v>74.31014809408825</v>
      </c>
      <c r="I29" s="14">
        <v>73.55900313437407</v>
      </c>
      <c r="J29" s="14">
        <v>75.06129305380243</v>
      </c>
      <c r="K29" s="14">
        <v>74.0160888563239</v>
      </c>
      <c r="L29" s="14">
        <v>73.2420331307536</v>
      </c>
      <c r="M29" s="14">
        <v>74.79014458189421</v>
      </c>
      <c r="N29" s="14">
        <v>74.13517359456753</v>
      </c>
      <c r="O29" s="14">
        <v>73.36305196121396</v>
      </c>
      <c r="P29" s="14">
        <v>74.90729522792111</v>
      </c>
      <c r="Q29" s="14">
        <v>74.88628760619748</v>
      </c>
      <c r="R29" s="14">
        <v>74.11635650013359</v>
      </c>
      <c r="S29" s="14">
        <v>75.65621871226138</v>
      </c>
      <c r="T29" s="14">
        <v>75.55763340774693</v>
      </c>
      <c r="U29" s="14">
        <v>74.79550513772958</v>
      </c>
      <c r="V29" s="14">
        <v>76.31976167776429</v>
      </c>
      <c r="W29" s="14">
        <v>75.84466813763021</v>
      </c>
      <c r="X29" s="14">
        <v>75.06751483157322</v>
      </c>
      <c r="Y29" s="14">
        <v>76.6218214436872</v>
      </c>
      <c r="Z29" s="14">
        <v>75.91729776439828</v>
      </c>
      <c r="AA29" s="14">
        <v>75.17173071639557</v>
      </c>
      <c r="AB29" s="14">
        <v>76.662864812401</v>
      </c>
      <c r="AC29" s="14">
        <v>76.36288591015483</v>
      </c>
      <c r="AD29" s="14">
        <v>75.62549820326831</v>
      </c>
      <c r="AE29" s="14">
        <v>77.10027361704135</v>
      </c>
      <c r="AF29" s="14">
        <v>76.67749385348286</v>
      </c>
      <c r="AG29" s="14">
        <v>75.93874039381397</v>
      </c>
      <c r="AH29" s="14">
        <v>77.41624731315174</v>
      </c>
      <c r="AI29" s="14">
        <v>76.88746150855665</v>
      </c>
      <c r="AJ29" s="14">
        <v>76.13869584214756</v>
      </c>
      <c r="AK29" s="14">
        <v>77.63622717496575</v>
      </c>
    </row>
    <row r="30" spans="1:37" s="15" customFormat="1" ht="15" customHeight="1">
      <c r="A30" s="13" t="s">
        <v>40</v>
      </c>
      <c r="B30" s="14">
        <v>72.48832758230232</v>
      </c>
      <c r="C30" s="14">
        <v>71.89265394867874</v>
      </c>
      <c r="D30" s="14">
        <v>73.0840012159259</v>
      </c>
      <c r="E30" s="14">
        <v>72.56743079680976</v>
      </c>
      <c r="F30" s="14">
        <v>71.94391204990455</v>
      </c>
      <c r="G30" s="14">
        <v>73.19094954371496</v>
      </c>
      <c r="H30" s="14">
        <v>72.48378798546773</v>
      </c>
      <c r="I30" s="14">
        <v>71.8388753153821</v>
      </c>
      <c r="J30" s="14">
        <v>73.12870065555336</v>
      </c>
      <c r="K30" s="14">
        <v>72.2717036540533</v>
      </c>
      <c r="L30" s="14">
        <v>71.61619664908545</v>
      </c>
      <c r="M30" s="14">
        <v>72.92721065902114</v>
      </c>
      <c r="N30" s="14">
        <v>72.677535289621</v>
      </c>
      <c r="O30" s="14">
        <v>72.03449142257847</v>
      </c>
      <c r="P30" s="14">
        <v>73.32057915666354</v>
      </c>
      <c r="Q30" s="14">
        <v>73.25799546247006</v>
      </c>
      <c r="R30" s="14">
        <v>72.64232104830303</v>
      </c>
      <c r="S30" s="14">
        <v>73.8736698766371</v>
      </c>
      <c r="T30" s="14">
        <v>73.8147889231883</v>
      </c>
      <c r="U30" s="14">
        <v>73.21256116967109</v>
      </c>
      <c r="V30" s="14">
        <v>74.41701667670552</v>
      </c>
      <c r="W30" s="14">
        <v>73.93734160706114</v>
      </c>
      <c r="X30" s="14">
        <v>73.31618646475874</v>
      </c>
      <c r="Y30" s="14">
        <v>74.55849674936354</v>
      </c>
      <c r="Z30" s="14">
        <v>73.71498348352091</v>
      </c>
      <c r="AA30" s="14">
        <v>73.07465921037219</v>
      </c>
      <c r="AB30" s="14">
        <v>74.35530775666963</v>
      </c>
      <c r="AC30" s="14">
        <v>73.82403271537248</v>
      </c>
      <c r="AD30" s="14">
        <v>73.17575734069051</v>
      </c>
      <c r="AE30" s="14">
        <v>74.47230809005445</v>
      </c>
      <c r="AF30" s="14">
        <v>73.9777670835186</v>
      </c>
      <c r="AG30" s="14">
        <v>73.33621373098458</v>
      </c>
      <c r="AH30" s="14">
        <v>74.61932043605262</v>
      </c>
      <c r="AI30" s="14">
        <v>75.03181164392005</v>
      </c>
      <c r="AJ30" s="14">
        <v>74.39962651639587</v>
      </c>
      <c r="AK30" s="14">
        <v>75.66399677144423</v>
      </c>
    </row>
    <row r="31" spans="1:37" s="15" customFormat="1" ht="15" customHeight="1">
      <c r="A31" s="13" t="s">
        <v>41</v>
      </c>
      <c r="B31" s="14">
        <v>72.37869855255245</v>
      </c>
      <c r="C31" s="14">
        <v>71.19907568433644</v>
      </c>
      <c r="D31" s="14">
        <v>73.55832142076846</v>
      </c>
      <c r="E31" s="14">
        <v>72.91463973986143</v>
      </c>
      <c r="F31" s="14">
        <v>71.75777869518531</v>
      </c>
      <c r="G31" s="14">
        <v>74.07150078453755</v>
      </c>
      <c r="H31" s="14">
        <v>73.23047497868203</v>
      </c>
      <c r="I31" s="14">
        <v>72.11890970222788</v>
      </c>
      <c r="J31" s="14">
        <v>74.34204025513617</v>
      </c>
      <c r="K31" s="14">
        <v>73.66761275344477</v>
      </c>
      <c r="L31" s="14">
        <v>72.56904711912227</v>
      </c>
      <c r="M31" s="14">
        <v>74.76617838776727</v>
      </c>
      <c r="N31" s="14">
        <v>74.06219234852055</v>
      </c>
      <c r="O31" s="14">
        <v>72.95463097286722</v>
      </c>
      <c r="P31" s="14">
        <v>75.16975372417389</v>
      </c>
      <c r="Q31" s="14">
        <v>74.3036265700854</v>
      </c>
      <c r="R31" s="14">
        <v>73.17683434058621</v>
      </c>
      <c r="S31" s="14">
        <v>75.43041879958459</v>
      </c>
      <c r="T31" s="14">
        <v>75.15848786443462</v>
      </c>
      <c r="U31" s="14">
        <v>74.09829986894233</v>
      </c>
      <c r="V31" s="14">
        <v>76.2186758599269</v>
      </c>
      <c r="W31" s="14">
        <v>75.25809759811762</v>
      </c>
      <c r="X31" s="14">
        <v>74.17733768606355</v>
      </c>
      <c r="Y31" s="14">
        <v>76.33885751017168</v>
      </c>
      <c r="Z31" s="14">
        <v>75.945253524957</v>
      </c>
      <c r="AA31" s="14">
        <v>74.87750647619795</v>
      </c>
      <c r="AB31" s="14">
        <v>77.01300057371604</v>
      </c>
      <c r="AC31" s="14">
        <v>75.8156952274703</v>
      </c>
      <c r="AD31" s="14">
        <v>74.68744899737781</v>
      </c>
      <c r="AE31" s="14">
        <v>76.94394145756279</v>
      </c>
      <c r="AF31" s="14">
        <v>76.2545149935916</v>
      </c>
      <c r="AG31" s="14">
        <v>75.15266882396574</v>
      </c>
      <c r="AH31" s="14">
        <v>77.35636116321746</v>
      </c>
      <c r="AI31" s="14">
        <v>77.03004269714067</v>
      </c>
      <c r="AJ31" s="14">
        <v>75.96957700756312</v>
      </c>
      <c r="AK31" s="14">
        <v>78.09050838671823</v>
      </c>
    </row>
    <row r="32" spans="1:37" s="15" customFormat="1" ht="15" customHeight="1">
      <c r="A32" s="13" t="s">
        <v>42</v>
      </c>
      <c r="B32" s="14">
        <v>71.4289107215287</v>
      </c>
      <c r="C32" s="14">
        <v>71.05145663850956</v>
      </c>
      <c r="D32" s="14">
        <v>71.80636480454783</v>
      </c>
      <c r="E32" s="14">
        <v>71.78840286188088</v>
      </c>
      <c r="F32" s="14">
        <v>71.4093090303572</v>
      </c>
      <c r="G32" s="14">
        <v>72.16749669340456</v>
      </c>
      <c r="H32" s="14">
        <v>71.82921733153103</v>
      </c>
      <c r="I32" s="14">
        <v>71.44559289981167</v>
      </c>
      <c r="J32" s="14">
        <v>72.21284176325038</v>
      </c>
      <c r="K32" s="14">
        <v>71.95584294734937</v>
      </c>
      <c r="L32" s="14">
        <v>71.55668186365118</v>
      </c>
      <c r="M32" s="14">
        <v>72.35500403104756</v>
      </c>
      <c r="N32" s="14">
        <v>71.92076754622963</v>
      </c>
      <c r="O32" s="14">
        <v>71.51776201219394</v>
      </c>
      <c r="P32" s="14">
        <v>72.32377308026531</v>
      </c>
      <c r="Q32" s="14">
        <v>72.37208189331298</v>
      </c>
      <c r="R32" s="14">
        <v>71.97380874950149</v>
      </c>
      <c r="S32" s="14">
        <v>72.77035503712447</v>
      </c>
      <c r="T32" s="14">
        <v>72.72474367815329</v>
      </c>
      <c r="U32" s="14">
        <v>72.33061573975884</v>
      </c>
      <c r="V32" s="14">
        <v>73.11887161654774</v>
      </c>
      <c r="W32" s="14">
        <v>72.990560252994</v>
      </c>
      <c r="X32" s="14">
        <v>72.59420145711695</v>
      </c>
      <c r="Y32" s="14">
        <v>73.38691904887105</v>
      </c>
      <c r="Z32" s="14">
        <v>72.71605944618807</v>
      </c>
      <c r="AA32" s="14">
        <v>72.31743685939759</v>
      </c>
      <c r="AB32" s="14">
        <v>73.11468203297855</v>
      </c>
      <c r="AC32" s="14">
        <v>73.08581478433699</v>
      </c>
      <c r="AD32" s="14">
        <v>72.69108528551585</v>
      </c>
      <c r="AE32" s="14">
        <v>73.48054428315812</v>
      </c>
      <c r="AF32" s="14">
        <v>73.74028788146178</v>
      </c>
      <c r="AG32" s="14">
        <v>73.35278758859792</v>
      </c>
      <c r="AH32" s="14">
        <v>74.12778817432564</v>
      </c>
      <c r="AI32" s="14">
        <v>74.27572694163129</v>
      </c>
      <c r="AJ32" s="14">
        <v>73.89024573558608</v>
      </c>
      <c r="AK32" s="14">
        <v>74.6612081476765</v>
      </c>
    </row>
    <row r="33" spans="1:37" s="15" customFormat="1" ht="15" customHeight="1">
      <c r="A33" s="13" t="s">
        <v>43</v>
      </c>
      <c r="B33" s="14">
        <v>73.44733918212434</v>
      </c>
      <c r="C33" s="14">
        <v>71.97059254715076</v>
      </c>
      <c r="D33" s="14">
        <v>74.92408581709792</v>
      </c>
      <c r="E33" s="14">
        <v>74.04541922720328</v>
      </c>
      <c r="F33" s="14">
        <v>72.60747823173128</v>
      </c>
      <c r="G33" s="14">
        <v>75.48336022267529</v>
      </c>
      <c r="H33" s="14">
        <v>74.40976484356105</v>
      </c>
      <c r="I33" s="14">
        <v>72.94039101125452</v>
      </c>
      <c r="J33" s="14">
        <v>75.87913867586758</v>
      </c>
      <c r="K33" s="14">
        <v>75.37188035576486</v>
      </c>
      <c r="L33" s="14">
        <v>73.87752068041475</v>
      </c>
      <c r="M33" s="14">
        <v>76.86624003111497</v>
      </c>
      <c r="N33" s="14">
        <v>75.88981155395051</v>
      </c>
      <c r="O33" s="14">
        <v>74.38690720745429</v>
      </c>
      <c r="P33" s="14">
        <v>77.39271590044673</v>
      </c>
      <c r="Q33" s="14">
        <v>76.49234890697639</v>
      </c>
      <c r="R33" s="14">
        <v>75.01141607985413</v>
      </c>
      <c r="S33" s="14">
        <v>77.97328173409865</v>
      </c>
      <c r="T33" s="14">
        <v>76.26499531506818</v>
      </c>
      <c r="U33" s="14">
        <v>74.82437104624779</v>
      </c>
      <c r="V33" s="14">
        <v>77.70561958388856</v>
      </c>
      <c r="W33" s="14">
        <v>76.03460317112683</v>
      </c>
      <c r="X33" s="14">
        <v>74.58325301436226</v>
      </c>
      <c r="Y33" s="14">
        <v>77.48595332789141</v>
      </c>
      <c r="Z33" s="14">
        <v>74.87354290848033</v>
      </c>
      <c r="AA33" s="14">
        <v>73.32052643937222</v>
      </c>
      <c r="AB33" s="14">
        <v>76.42655937758845</v>
      </c>
      <c r="AC33" s="14">
        <v>74.42725972598062</v>
      </c>
      <c r="AD33" s="14">
        <v>72.77733023627457</v>
      </c>
      <c r="AE33" s="14">
        <v>76.07718921568667</v>
      </c>
      <c r="AF33" s="14">
        <v>75.53948787556669</v>
      </c>
      <c r="AG33" s="14">
        <v>73.90862515522794</v>
      </c>
      <c r="AH33" s="14">
        <v>77.17035059590545</v>
      </c>
      <c r="AI33" s="14">
        <v>77.3029772695891</v>
      </c>
      <c r="AJ33" s="14">
        <v>75.64232889087575</v>
      </c>
      <c r="AK33" s="14">
        <v>78.96362564830247</v>
      </c>
    </row>
    <row r="34" spans="1:37" s="15" customFormat="1" ht="24" customHeight="1">
      <c r="A34" s="13" t="s">
        <v>44</v>
      </c>
      <c r="B34" s="14">
        <v>74.80426517774418</v>
      </c>
      <c r="C34" s="14">
        <v>74.21371146910772</v>
      </c>
      <c r="D34" s="14">
        <v>75.39481888638065</v>
      </c>
      <c r="E34" s="14">
        <v>75.35952197422439</v>
      </c>
      <c r="F34" s="14">
        <v>74.77662175923834</v>
      </c>
      <c r="G34" s="14">
        <v>75.94242218921045</v>
      </c>
      <c r="H34" s="14">
        <v>75.56863111625321</v>
      </c>
      <c r="I34" s="14">
        <v>74.97384957712141</v>
      </c>
      <c r="J34" s="14">
        <v>76.16341265538502</v>
      </c>
      <c r="K34" s="14">
        <v>76.07547825360743</v>
      </c>
      <c r="L34" s="14">
        <v>75.4723468349232</v>
      </c>
      <c r="M34" s="14">
        <v>76.67860967229166</v>
      </c>
      <c r="N34" s="14">
        <v>76.08191590102116</v>
      </c>
      <c r="O34" s="14">
        <v>75.45828364529369</v>
      </c>
      <c r="P34" s="14">
        <v>76.70554815674863</v>
      </c>
      <c r="Q34" s="14">
        <v>76.26256634624113</v>
      </c>
      <c r="R34" s="14">
        <v>75.65161312199055</v>
      </c>
      <c r="S34" s="14">
        <v>76.87351957049171</v>
      </c>
      <c r="T34" s="14">
        <v>76.44230260945096</v>
      </c>
      <c r="U34" s="14">
        <v>75.83017180755704</v>
      </c>
      <c r="V34" s="14">
        <v>77.05443341134489</v>
      </c>
      <c r="W34" s="14">
        <v>76.48515213015139</v>
      </c>
      <c r="X34" s="14">
        <v>75.88170042604658</v>
      </c>
      <c r="Y34" s="14">
        <v>77.0886038342562</v>
      </c>
      <c r="Z34" s="14">
        <v>76.8507339877686</v>
      </c>
      <c r="AA34" s="14">
        <v>76.25197123146636</v>
      </c>
      <c r="AB34" s="14">
        <v>77.44949674407086</v>
      </c>
      <c r="AC34" s="14">
        <v>77.49385510530426</v>
      </c>
      <c r="AD34" s="14">
        <v>76.92713310081055</v>
      </c>
      <c r="AE34" s="14">
        <v>78.06057710979798</v>
      </c>
      <c r="AF34" s="14">
        <v>78.16376121936618</v>
      </c>
      <c r="AG34" s="14">
        <v>77.5969183243633</v>
      </c>
      <c r="AH34" s="14">
        <v>78.73060411436906</v>
      </c>
      <c r="AI34" s="14">
        <v>79.0569614773988</v>
      </c>
      <c r="AJ34" s="14">
        <v>78.50703093519002</v>
      </c>
      <c r="AK34" s="14">
        <v>79.60689201960759</v>
      </c>
    </row>
    <row r="35" spans="1:37" s="15" customFormat="1" ht="15" customHeight="1">
      <c r="A35" s="13" t="s">
        <v>45</v>
      </c>
      <c r="B35" s="14">
        <v>70.98146839155818</v>
      </c>
      <c r="C35" s="14">
        <v>70.43508510266578</v>
      </c>
      <c r="D35" s="14">
        <v>71.52785168045058</v>
      </c>
      <c r="E35" s="14">
        <v>71.07753571228108</v>
      </c>
      <c r="F35" s="14">
        <v>70.51935356566848</v>
      </c>
      <c r="G35" s="14">
        <v>71.63571785889367</v>
      </c>
      <c r="H35" s="14">
        <v>71.68408557251365</v>
      </c>
      <c r="I35" s="14">
        <v>71.14171439285067</v>
      </c>
      <c r="J35" s="14">
        <v>72.22645675217663</v>
      </c>
      <c r="K35" s="14">
        <v>71.92437349056117</v>
      </c>
      <c r="L35" s="14">
        <v>71.37377605901364</v>
      </c>
      <c r="M35" s="14">
        <v>72.4749709221087</v>
      </c>
      <c r="N35" s="14">
        <v>71.90244273286321</v>
      </c>
      <c r="O35" s="14">
        <v>71.34100679087643</v>
      </c>
      <c r="P35" s="14">
        <v>72.46387867484998</v>
      </c>
      <c r="Q35" s="14">
        <v>71.84126942386195</v>
      </c>
      <c r="R35" s="14">
        <v>71.26666226499283</v>
      </c>
      <c r="S35" s="14">
        <v>72.41587658273106</v>
      </c>
      <c r="T35" s="14">
        <v>72.6193190689272</v>
      </c>
      <c r="U35" s="14">
        <v>72.07991032873643</v>
      </c>
      <c r="V35" s="14">
        <v>73.15872780911796</v>
      </c>
      <c r="W35" s="14">
        <v>73.38293079068806</v>
      </c>
      <c r="X35" s="14">
        <v>72.86549700923946</v>
      </c>
      <c r="Y35" s="14">
        <v>73.90036457213667</v>
      </c>
      <c r="Z35" s="14">
        <v>73.66023992964165</v>
      </c>
      <c r="AA35" s="14">
        <v>73.13626472858351</v>
      </c>
      <c r="AB35" s="14">
        <v>74.18421513069978</v>
      </c>
      <c r="AC35" s="14">
        <v>73.61604528610503</v>
      </c>
      <c r="AD35" s="14">
        <v>73.059708736518</v>
      </c>
      <c r="AE35" s="14">
        <v>74.17238183569206</v>
      </c>
      <c r="AF35" s="14">
        <v>73.67676928002307</v>
      </c>
      <c r="AG35" s="14">
        <v>73.10171355125485</v>
      </c>
      <c r="AH35" s="14">
        <v>74.25182500879129</v>
      </c>
      <c r="AI35" s="14">
        <v>73.8161967475773</v>
      </c>
      <c r="AJ35" s="14">
        <v>73.24252274547958</v>
      </c>
      <c r="AK35" s="14">
        <v>74.38987074967501</v>
      </c>
    </row>
    <row r="36" spans="1:37" s="15" customFormat="1" ht="15" customHeight="1">
      <c r="A36" s="13" t="s">
        <v>46</v>
      </c>
      <c r="B36" s="14">
        <v>74.94631695794048</v>
      </c>
      <c r="C36" s="14">
        <v>74.24672015360179</v>
      </c>
      <c r="D36" s="14">
        <v>75.64591376227918</v>
      </c>
      <c r="E36" s="14">
        <v>75.12442181053757</v>
      </c>
      <c r="F36" s="14">
        <v>74.41787597087949</v>
      </c>
      <c r="G36" s="14">
        <v>75.83096765019565</v>
      </c>
      <c r="H36" s="14">
        <v>75.71981193659957</v>
      </c>
      <c r="I36" s="14">
        <v>75.04837575640809</v>
      </c>
      <c r="J36" s="14">
        <v>76.39124811679105</v>
      </c>
      <c r="K36" s="14">
        <v>75.38563051617508</v>
      </c>
      <c r="L36" s="14">
        <v>74.6907230182908</v>
      </c>
      <c r="M36" s="14">
        <v>76.08053801405937</v>
      </c>
      <c r="N36" s="14">
        <v>75.40860887171807</v>
      </c>
      <c r="O36" s="14">
        <v>74.72062512012226</v>
      </c>
      <c r="P36" s="14">
        <v>76.09659262331388</v>
      </c>
      <c r="Q36" s="14">
        <v>75.22449814882188</v>
      </c>
      <c r="R36" s="14">
        <v>74.49869986458093</v>
      </c>
      <c r="S36" s="14">
        <v>75.95029643306283</v>
      </c>
      <c r="T36" s="14">
        <v>75.79213118585834</v>
      </c>
      <c r="U36" s="14">
        <v>75.07158079195636</v>
      </c>
      <c r="V36" s="14">
        <v>76.51268157976031</v>
      </c>
      <c r="W36" s="14">
        <v>76.46174049987631</v>
      </c>
      <c r="X36" s="14">
        <v>75.76091181549414</v>
      </c>
      <c r="Y36" s="14">
        <v>77.16256918425849</v>
      </c>
      <c r="Z36" s="14">
        <v>76.58409039483105</v>
      </c>
      <c r="AA36" s="14">
        <v>75.900654396873</v>
      </c>
      <c r="AB36" s="14">
        <v>77.26752639278911</v>
      </c>
      <c r="AC36" s="14">
        <v>77.12084196785827</v>
      </c>
      <c r="AD36" s="14">
        <v>76.45738765101977</v>
      </c>
      <c r="AE36" s="14">
        <v>77.78429628469677</v>
      </c>
      <c r="AF36" s="14">
        <v>77.14590082658728</v>
      </c>
      <c r="AG36" s="14">
        <v>76.46867920705095</v>
      </c>
      <c r="AH36" s="14">
        <v>77.8231224461236</v>
      </c>
      <c r="AI36" s="14">
        <v>77.4901276081643</v>
      </c>
      <c r="AJ36" s="14">
        <v>76.81541260969982</v>
      </c>
      <c r="AK36" s="14">
        <v>78.16484260662878</v>
      </c>
    </row>
    <row r="37" spans="1:37" s="15" customFormat="1" ht="15" customHeight="1">
      <c r="A37" s="13" t="s">
        <v>47</v>
      </c>
      <c r="B37" s="14">
        <v>72.90046396337983</v>
      </c>
      <c r="C37" s="14">
        <v>71.56133067312189</v>
      </c>
      <c r="D37" s="14">
        <v>74.23959725363778</v>
      </c>
      <c r="E37" s="14">
        <v>74.21499419102891</v>
      </c>
      <c r="F37" s="14">
        <v>72.87778669243738</v>
      </c>
      <c r="G37" s="14">
        <v>75.55220168962043</v>
      </c>
      <c r="H37" s="14">
        <v>74.94383572079894</v>
      </c>
      <c r="I37" s="14">
        <v>73.58903226559049</v>
      </c>
      <c r="J37" s="14">
        <v>76.2986391760074</v>
      </c>
      <c r="K37" s="14">
        <v>75.01496423714833</v>
      </c>
      <c r="L37" s="14">
        <v>73.51222889612667</v>
      </c>
      <c r="M37" s="14">
        <v>76.51769957817</v>
      </c>
      <c r="N37" s="14">
        <v>73.58168171121976</v>
      </c>
      <c r="O37" s="14">
        <v>71.90566666696333</v>
      </c>
      <c r="P37" s="14">
        <v>75.25769675547619</v>
      </c>
      <c r="Q37" s="14">
        <v>74.17165423448425</v>
      </c>
      <c r="R37" s="14">
        <v>72.4686536298714</v>
      </c>
      <c r="S37" s="14">
        <v>75.8746548390971</v>
      </c>
      <c r="T37" s="14">
        <v>75.34022111268578</v>
      </c>
      <c r="U37" s="14">
        <v>73.62773587288804</v>
      </c>
      <c r="V37" s="14">
        <v>77.05270635248353</v>
      </c>
      <c r="W37" s="14">
        <v>76.56205223396606</v>
      </c>
      <c r="X37" s="14">
        <v>74.834041956248</v>
      </c>
      <c r="Y37" s="14">
        <v>78.29006251168411</v>
      </c>
      <c r="Z37" s="14">
        <v>76.07597559093588</v>
      </c>
      <c r="AA37" s="14">
        <v>74.24548222701394</v>
      </c>
      <c r="AB37" s="14">
        <v>77.90646895485783</v>
      </c>
      <c r="AC37" s="14">
        <v>74.99243327274024</v>
      </c>
      <c r="AD37" s="14">
        <v>73.12052044394979</v>
      </c>
      <c r="AE37" s="14">
        <v>76.8643461015307</v>
      </c>
      <c r="AF37" s="14">
        <v>76.17344617800725</v>
      </c>
      <c r="AG37" s="14">
        <v>74.47353503095307</v>
      </c>
      <c r="AH37" s="14">
        <v>77.87335732506143</v>
      </c>
      <c r="AI37" s="14">
        <v>77.23165125202497</v>
      </c>
      <c r="AJ37" s="14">
        <v>75.73997398814556</v>
      </c>
      <c r="AK37" s="14">
        <v>78.72332851590438</v>
      </c>
    </row>
    <row r="38" spans="1:37" s="15" customFormat="1" ht="15" customHeight="1">
      <c r="A38" s="13" t="s">
        <v>48</v>
      </c>
      <c r="B38" s="14">
        <v>73.79302583650285</v>
      </c>
      <c r="C38" s="14">
        <v>73.15296882354961</v>
      </c>
      <c r="D38" s="14">
        <v>74.43308284945608</v>
      </c>
      <c r="E38" s="14">
        <v>74.07668521519132</v>
      </c>
      <c r="F38" s="14">
        <v>73.41192540007485</v>
      </c>
      <c r="G38" s="14">
        <v>74.74144503030779</v>
      </c>
      <c r="H38" s="14">
        <v>74.18333004530314</v>
      </c>
      <c r="I38" s="14">
        <v>73.50145809813515</v>
      </c>
      <c r="J38" s="14">
        <v>74.86520199247113</v>
      </c>
      <c r="K38" s="14">
        <v>73.90834441448797</v>
      </c>
      <c r="L38" s="14">
        <v>73.19537087735392</v>
      </c>
      <c r="M38" s="14">
        <v>74.62131795162202</v>
      </c>
      <c r="N38" s="14">
        <v>74.04289190771489</v>
      </c>
      <c r="O38" s="14">
        <v>73.34609625344511</v>
      </c>
      <c r="P38" s="14">
        <v>74.73968756198467</v>
      </c>
      <c r="Q38" s="14">
        <v>74.45528293121386</v>
      </c>
      <c r="R38" s="14">
        <v>73.75984754338565</v>
      </c>
      <c r="S38" s="14">
        <v>75.15071831904207</v>
      </c>
      <c r="T38" s="14">
        <v>75.02845857533897</v>
      </c>
      <c r="U38" s="14">
        <v>74.32050348676313</v>
      </c>
      <c r="V38" s="14">
        <v>75.73641366391482</v>
      </c>
      <c r="W38" s="14">
        <v>75.76689201990403</v>
      </c>
      <c r="X38" s="14">
        <v>75.071911782794</v>
      </c>
      <c r="Y38" s="14">
        <v>76.46187225701406</v>
      </c>
      <c r="Z38" s="14">
        <v>75.68976115596695</v>
      </c>
      <c r="AA38" s="14">
        <v>74.97647281575959</v>
      </c>
      <c r="AB38" s="14">
        <v>76.4030494961743</v>
      </c>
      <c r="AC38" s="14">
        <v>75.54514595682353</v>
      </c>
      <c r="AD38" s="14">
        <v>74.81529443206288</v>
      </c>
      <c r="AE38" s="14">
        <v>76.27499748158418</v>
      </c>
      <c r="AF38" s="14">
        <v>75.86141561292608</v>
      </c>
      <c r="AG38" s="14">
        <v>75.1349325631001</v>
      </c>
      <c r="AH38" s="14">
        <v>76.58789866275207</v>
      </c>
      <c r="AI38" s="14">
        <v>76.36004035311231</v>
      </c>
      <c r="AJ38" s="14">
        <v>75.68847602846472</v>
      </c>
      <c r="AK38" s="14">
        <v>77.0316046777599</v>
      </c>
    </row>
    <row r="39" spans="1:37" s="15" customFormat="1" ht="24" customHeight="1">
      <c r="A39" s="13" t="s">
        <v>49</v>
      </c>
      <c r="B39" s="14">
        <v>73.85002595401612</v>
      </c>
      <c r="C39" s="14">
        <v>73.1077642503623</v>
      </c>
      <c r="D39" s="14">
        <v>74.59228765766994</v>
      </c>
      <c r="E39" s="14">
        <v>73.6177227833356</v>
      </c>
      <c r="F39" s="14">
        <v>72.84843044786166</v>
      </c>
      <c r="G39" s="14">
        <v>74.38701511880953</v>
      </c>
      <c r="H39" s="14">
        <v>74.24692861100773</v>
      </c>
      <c r="I39" s="14">
        <v>73.50531332622718</v>
      </c>
      <c r="J39" s="14">
        <v>74.98854389578828</v>
      </c>
      <c r="K39" s="14">
        <v>74.30252740273428</v>
      </c>
      <c r="L39" s="14">
        <v>73.56155405139337</v>
      </c>
      <c r="M39" s="14">
        <v>75.0435007540752</v>
      </c>
      <c r="N39" s="14">
        <v>74.70768928446334</v>
      </c>
      <c r="O39" s="14">
        <v>73.97688927537713</v>
      </c>
      <c r="P39" s="14">
        <v>75.43848929354955</v>
      </c>
      <c r="Q39" s="14">
        <v>73.89692570769236</v>
      </c>
      <c r="R39" s="14">
        <v>73.1344705679886</v>
      </c>
      <c r="S39" s="14">
        <v>74.65938084739612</v>
      </c>
      <c r="T39" s="14">
        <v>74.45166539299777</v>
      </c>
      <c r="U39" s="14">
        <v>73.67878470000389</v>
      </c>
      <c r="V39" s="14">
        <v>75.22454608599165</v>
      </c>
      <c r="W39" s="14">
        <v>74.5928619895406</v>
      </c>
      <c r="X39" s="14">
        <v>73.82368665372877</v>
      </c>
      <c r="Y39" s="14">
        <v>75.36203732535242</v>
      </c>
      <c r="Z39" s="14">
        <v>75.68832200935576</v>
      </c>
      <c r="AA39" s="14">
        <v>74.94474179574036</v>
      </c>
      <c r="AB39" s="14">
        <v>76.43190222297116</v>
      </c>
      <c r="AC39" s="14">
        <v>75.42174447927819</v>
      </c>
      <c r="AD39" s="14">
        <v>74.64774190483077</v>
      </c>
      <c r="AE39" s="14">
        <v>76.19574705372561</v>
      </c>
      <c r="AF39" s="14">
        <v>75.91069526275207</v>
      </c>
      <c r="AG39" s="14">
        <v>75.10490801852062</v>
      </c>
      <c r="AH39" s="14">
        <v>76.71648250698352</v>
      </c>
      <c r="AI39" s="14">
        <v>75.60161075558156</v>
      </c>
      <c r="AJ39" s="14">
        <v>74.79848939794257</v>
      </c>
      <c r="AK39" s="14">
        <v>76.40473211322055</v>
      </c>
    </row>
    <row r="40" spans="1:37" s="15" customFormat="1" ht="15" customHeight="1">
      <c r="A40" s="13" t="s">
        <v>50</v>
      </c>
      <c r="B40" s="14">
        <v>72.55040489118828</v>
      </c>
      <c r="C40" s="14">
        <v>72.166262141096</v>
      </c>
      <c r="D40" s="14">
        <v>72.93454764128056</v>
      </c>
      <c r="E40" s="14">
        <v>72.8665738160208</v>
      </c>
      <c r="F40" s="14">
        <v>72.4787473715257</v>
      </c>
      <c r="G40" s="14">
        <v>73.25440026051591</v>
      </c>
      <c r="H40" s="14">
        <v>73.45002818177342</v>
      </c>
      <c r="I40" s="14">
        <v>73.06028637811914</v>
      </c>
      <c r="J40" s="14">
        <v>73.8397699854277</v>
      </c>
      <c r="K40" s="14">
        <v>73.83767599775955</v>
      </c>
      <c r="L40" s="14">
        <v>73.44655427841128</v>
      </c>
      <c r="M40" s="14">
        <v>74.22879771710781</v>
      </c>
      <c r="N40" s="14">
        <v>74.01104356366723</v>
      </c>
      <c r="O40" s="14">
        <v>73.62095510634722</v>
      </c>
      <c r="P40" s="14">
        <v>74.40113202098723</v>
      </c>
      <c r="Q40" s="14">
        <v>73.89732802854233</v>
      </c>
      <c r="R40" s="14">
        <v>73.5105260822168</v>
      </c>
      <c r="S40" s="14">
        <v>74.28412997486787</v>
      </c>
      <c r="T40" s="14">
        <v>74.28299905098274</v>
      </c>
      <c r="U40" s="14">
        <v>73.89856965646561</v>
      </c>
      <c r="V40" s="14">
        <v>74.66742844549987</v>
      </c>
      <c r="W40" s="14">
        <v>74.42798744040414</v>
      </c>
      <c r="X40" s="14">
        <v>74.03193086705684</v>
      </c>
      <c r="Y40" s="14">
        <v>74.82404401375143</v>
      </c>
      <c r="Z40" s="14">
        <v>74.37181190840832</v>
      </c>
      <c r="AA40" s="14">
        <v>73.96601670227652</v>
      </c>
      <c r="AB40" s="14">
        <v>74.77760711454012</v>
      </c>
      <c r="AC40" s="14">
        <v>74.4574631229869</v>
      </c>
      <c r="AD40" s="14">
        <v>74.05910760439706</v>
      </c>
      <c r="AE40" s="14">
        <v>74.85581864157673</v>
      </c>
      <c r="AF40" s="14">
        <v>74.87964985448261</v>
      </c>
      <c r="AG40" s="14">
        <v>74.48367337683739</v>
      </c>
      <c r="AH40" s="14">
        <v>75.27562633212783</v>
      </c>
      <c r="AI40" s="14">
        <v>75.75706489672055</v>
      </c>
      <c r="AJ40" s="14">
        <v>75.36709863854047</v>
      </c>
      <c r="AK40" s="14">
        <v>76.14703115490063</v>
      </c>
    </row>
    <row r="41" spans="1:37" s="15" customFormat="1" ht="15" customHeight="1">
      <c r="A41" s="13" t="s">
        <v>51</v>
      </c>
      <c r="B41" s="14">
        <v>74.40329269455157</v>
      </c>
      <c r="C41" s="14">
        <v>73.65489151655773</v>
      </c>
      <c r="D41" s="14">
        <v>75.15169387254541</v>
      </c>
      <c r="E41" s="14">
        <v>74.55344314587389</v>
      </c>
      <c r="F41" s="14">
        <v>73.78719227529287</v>
      </c>
      <c r="G41" s="14">
        <v>75.3196940164549</v>
      </c>
      <c r="H41" s="14">
        <v>74.97485424085419</v>
      </c>
      <c r="I41" s="14">
        <v>74.22231327817786</v>
      </c>
      <c r="J41" s="14">
        <v>75.7273952035305</v>
      </c>
      <c r="K41" s="14">
        <v>75.15086890368265</v>
      </c>
      <c r="L41" s="14">
        <v>74.38858363728673</v>
      </c>
      <c r="M41" s="14">
        <v>75.91315417007857</v>
      </c>
      <c r="N41" s="14">
        <v>75.47376111059</v>
      </c>
      <c r="O41" s="14">
        <v>74.7306079069605</v>
      </c>
      <c r="P41" s="14">
        <v>76.21691431421951</v>
      </c>
      <c r="Q41" s="14">
        <v>75.68142902789967</v>
      </c>
      <c r="R41" s="14">
        <v>74.95133537921211</v>
      </c>
      <c r="S41" s="14">
        <v>76.41152267658723</v>
      </c>
      <c r="T41" s="14">
        <v>76.33623179844902</v>
      </c>
      <c r="U41" s="14">
        <v>75.62915611762706</v>
      </c>
      <c r="V41" s="14">
        <v>77.04330747927098</v>
      </c>
      <c r="W41" s="14">
        <v>76.6398001034967</v>
      </c>
      <c r="X41" s="14">
        <v>75.94048502750256</v>
      </c>
      <c r="Y41" s="14">
        <v>77.33911517949083</v>
      </c>
      <c r="Z41" s="14">
        <v>76.80621549212069</v>
      </c>
      <c r="AA41" s="14">
        <v>76.09716158438471</v>
      </c>
      <c r="AB41" s="14">
        <v>77.51526939985666</v>
      </c>
      <c r="AC41" s="14">
        <v>77.01651799948078</v>
      </c>
      <c r="AD41" s="14">
        <v>76.27539241519112</v>
      </c>
      <c r="AE41" s="14">
        <v>77.75764358377045</v>
      </c>
      <c r="AF41" s="14">
        <v>77.30497247565555</v>
      </c>
      <c r="AG41" s="14">
        <v>76.5372918471861</v>
      </c>
      <c r="AH41" s="14">
        <v>78.072653104125</v>
      </c>
      <c r="AI41" s="14">
        <v>77.82231488959424</v>
      </c>
      <c r="AJ41" s="14">
        <v>77.06443781742456</v>
      </c>
      <c r="AK41" s="14">
        <v>78.58019196176392</v>
      </c>
    </row>
    <row r="42" spans="1:37" s="15" customFormat="1" ht="15" customHeight="1">
      <c r="A42" s="13" t="s">
        <v>52</v>
      </c>
      <c r="B42" s="14">
        <v>69.82850599835801</v>
      </c>
      <c r="C42" s="14">
        <v>69.06567925808488</v>
      </c>
      <c r="D42" s="14">
        <v>70.59133273863114</v>
      </c>
      <c r="E42" s="14">
        <v>70.68505687435862</v>
      </c>
      <c r="F42" s="14">
        <v>69.93194087275718</v>
      </c>
      <c r="G42" s="14">
        <v>71.43817287596006</v>
      </c>
      <c r="H42" s="14">
        <v>70.8354917819097</v>
      </c>
      <c r="I42" s="14">
        <v>70.06100971608147</v>
      </c>
      <c r="J42" s="14">
        <v>71.60997384773792</v>
      </c>
      <c r="K42" s="14">
        <v>70.80600867987437</v>
      </c>
      <c r="L42" s="14">
        <v>70.00222204803345</v>
      </c>
      <c r="M42" s="14">
        <v>71.60979531171529</v>
      </c>
      <c r="N42" s="14">
        <v>70.77399665025114</v>
      </c>
      <c r="O42" s="14">
        <v>69.97648933182849</v>
      </c>
      <c r="P42" s="14">
        <v>71.57150396867378</v>
      </c>
      <c r="Q42" s="14">
        <v>70.7389968565938</v>
      </c>
      <c r="R42" s="14">
        <v>69.93308965366623</v>
      </c>
      <c r="S42" s="14">
        <v>71.54490405952137</v>
      </c>
      <c r="T42" s="14">
        <v>70.95291728953276</v>
      </c>
      <c r="U42" s="14">
        <v>70.12893706614085</v>
      </c>
      <c r="V42" s="14">
        <v>71.77689751292468</v>
      </c>
      <c r="W42" s="14">
        <v>71.76623351085601</v>
      </c>
      <c r="X42" s="14">
        <v>70.94781817270932</v>
      </c>
      <c r="Y42" s="14">
        <v>72.5846488490027</v>
      </c>
      <c r="Z42" s="14">
        <v>71.91893400598521</v>
      </c>
      <c r="AA42" s="14">
        <v>71.12369334326459</v>
      </c>
      <c r="AB42" s="14">
        <v>72.71417466870582</v>
      </c>
      <c r="AC42" s="14">
        <v>72.0555663560739</v>
      </c>
      <c r="AD42" s="14">
        <v>71.29588285154696</v>
      </c>
      <c r="AE42" s="14">
        <v>72.81524986060083</v>
      </c>
      <c r="AF42" s="14">
        <v>72.48283250429893</v>
      </c>
      <c r="AG42" s="14">
        <v>71.73271866141015</v>
      </c>
      <c r="AH42" s="14">
        <v>73.2329463471877</v>
      </c>
      <c r="AI42" s="14">
        <v>73.61023737681637</v>
      </c>
      <c r="AJ42" s="14">
        <v>72.86870608840204</v>
      </c>
      <c r="AK42" s="14">
        <v>74.35176866523071</v>
      </c>
    </row>
    <row r="43" spans="1:37" s="15" customFormat="1" ht="15" customHeight="1">
      <c r="A43" s="13" t="s">
        <v>53</v>
      </c>
      <c r="B43" s="14">
        <v>72.06086061441373</v>
      </c>
      <c r="C43" s="14">
        <v>71.50470692883944</v>
      </c>
      <c r="D43" s="14">
        <v>72.61701429998801</v>
      </c>
      <c r="E43" s="14">
        <v>72.39943758170321</v>
      </c>
      <c r="F43" s="14">
        <v>71.85412935591526</v>
      </c>
      <c r="G43" s="14">
        <v>72.94474580749116</v>
      </c>
      <c r="H43" s="14">
        <v>72.8653307208189</v>
      </c>
      <c r="I43" s="14">
        <v>72.33081992496254</v>
      </c>
      <c r="J43" s="14">
        <v>73.39984151667527</v>
      </c>
      <c r="K43" s="14">
        <v>73.41454704407838</v>
      </c>
      <c r="L43" s="14">
        <v>72.8903216369889</v>
      </c>
      <c r="M43" s="14">
        <v>73.93877245116785</v>
      </c>
      <c r="N43" s="14">
        <v>73.49519874697886</v>
      </c>
      <c r="O43" s="14">
        <v>72.96534985731078</v>
      </c>
      <c r="P43" s="14">
        <v>74.02504763664693</v>
      </c>
      <c r="Q43" s="14">
        <v>74.28506671915508</v>
      </c>
      <c r="R43" s="14">
        <v>73.76006677394999</v>
      </c>
      <c r="S43" s="14">
        <v>74.81006666436018</v>
      </c>
      <c r="T43" s="14">
        <v>74.26972523281381</v>
      </c>
      <c r="U43" s="14">
        <v>73.73044418939136</v>
      </c>
      <c r="V43" s="14">
        <v>74.80900627623626</v>
      </c>
      <c r="W43" s="14">
        <v>75.15769548014222</v>
      </c>
      <c r="X43" s="14">
        <v>74.61248632803897</v>
      </c>
      <c r="Y43" s="14">
        <v>75.70290463224548</v>
      </c>
      <c r="Z43" s="14">
        <v>75.41798628763692</v>
      </c>
      <c r="AA43" s="14">
        <v>74.86062826610048</v>
      </c>
      <c r="AB43" s="14">
        <v>75.97534430917337</v>
      </c>
      <c r="AC43" s="14">
        <v>75.93580448182112</v>
      </c>
      <c r="AD43" s="14">
        <v>75.38280959862315</v>
      </c>
      <c r="AE43" s="14">
        <v>76.48879936501909</v>
      </c>
      <c r="AF43" s="14">
        <v>75.94983484110936</v>
      </c>
      <c r="AG43" s="14">
        <v>75.4106099753663</v>
      </c>
      <c r="AH43" s="14">
        <v>76.48905970685243</v>
      </c>
      <c r="AI43" s="14">
        <v>76.19694484222822</v>
      </c>
      <c r="AJ43" s="14">
        <v>75.68101604749785</v>
      </c>
      <c r="AK43" s="14">
        <v>76.71287363695859</v>
      </c>
    </row>
    <row r="44" spans="1:37" s="15" customFormat="1" ht="24" customHeight="1">
      <c r="A44" s="16" t="s">
        <v>54</v>
      </c>
      <c r="B44" s="10">
        <v>70.9114872583372</v>
      </c>
      <c r="C44" s="10">
        <v>69.46509023669466</v>
      </c>
      <c r="D44" s="10">
        <v>72.35788427997974</v>
      </c>
      <c r="E44" s="10">
        <v>71.7338041515979</v>
      </c>
      <c r="F44" s="10">
        <v>70.38437405408601</v>
      </c>
      <c r="G44" s="10">
        <v>73.08323424910978</v>
      </c>
      <c r="H44" s="10">
        <v>72.25750849801423</v>
      </c>
      <c r="I44" s="10">
        <v>70.94268975854787</v>
      </c>
      <c r="J44" s="10">
        <v>73.5723272374806</v>
      </c>
      <c r="K44" s="10">
        <v>72.32641572489133</v>
      </c>
      <c r="L44" s="10">
        <v>71.01250820132715</v>
      </c>
      <c r="M44" s="10">
        <v>73.64032324845552</v>
      </c>
      <c r="N44" s="10">
        <v>71.64987033115654</v>
      </c>
      <c r="O44" s="10">
        <v>70.2257205394583</v>
      </c>
      <c r="P44" s="10">
        <v>73.07402012285478</v>
      </c>
      <c r="Q44" s="10">
        <v>72.22710681728078</v>
      </c>
      <c r="R44" s="10">
        <v>70.90389079795936</v>
      </c>
      <c r="S44" s="10">
        <v>73.5503228366022</v>
      </c>
      <c r="T44" s="10">
        <v>72.06284116172654</v>
      </c>
      <c r="U44" s="10">
        <v>70.63209837801257</v>
      </c>
      <c r="V44" s="10">
        <v>73.4935839454405</v>
      </c>
      <c r="W44" s="10">
        <v>72.95686186291732</v>
      </c>
      <c r="X44" s="10">
        <v>71.44397918480308</v>
      </c>
      <c r="Y44" s="10">
        <v>74.46974454103156</v>
      </c>
      <c r="Z44" s="10">
        <v>72.92637514905205</v>
      </c>
      <c r="AA44" s="10">
        <v>71.33745307633272</v>
      </c>
      <c r="AB44" s="10">
        <v>74.51529722177138</v>
      </c>
      <c r="AC44" s="10">
        <v>73.5149929038001</v>
      </c>
      <c r="AD44" s="10">
        <v>71.98802909454628</v>
      </c>
      <c r="AE44" s="10">
        <v>75.04195671305393</v>
      </c>
      <c r="AF44" s="10">
        <v>73.49656985759698</v>
      </c>
      <c r="AG44" s="10">
        <v>72.06017564828755</v>
      </c>
      <c r="AH44" s="10">
        <v>74.93296406690641</v>
      </c>
      <c r="AI44" s="10">
        <v>73.97458031553795</v>
      </c>
      <c r="AJ44" s="10">
        <v>72.57900636958209</v>
      </c>
      <c r="AK44" s="10">
        <v>75.37015426149381</v>
      </c>
    </row>
    <row r="45" spans="1:35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I45" s="2"/>
    </row>
    <row r="46" spans="1:35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I46" s="2"/>
    </row>
    <row r="47" spans="1:37" ht="12.75" customHeight="1">
      <c r="A47" s="8" t="s">
        <v>55</v>
      </c>
      <c r="B47" s="23" t="s">
        <v>2</v>
      </c>
      <c r="C47" s="23"/>
      <c r="D47" s="23"/>
      <c r="E47" s="23" t="s">
        <v>3</v>
      </c>
      <c r="F47" s="23"/>
      <c r="G47" s="23"/>
      <c r="H47" s="23" t="s">
        <v>4</v>
      </c>
      <c r="I47" s="23"/>
      <c r="J47" s="23"/>
      <c r="K47" s="23" t="s">
        <v>5</v>
      </c>
      <c r="L47" s="23"/>
      <c r="M47" s="23"/>
      <c r="N47" s="23" t="s">
        <v>6</v>
      </c>
      <c r="O47" s="23"/>
      <c r="P47" s="23"/>
      <c r="Q47" s="23" t="s">
        <v>7</v>
      </c>
      <c r="R47" s="23"/>
      <c r="S47" s="23"/>
      <c r="T47" s="23" t="s">
        <v>8</v>
      </c>
      <c r="U47" s="23"/>
      <c r="V47" s="23"/>
      <c r="W47" s="23" t="s">
        <v>9</v>
      </c>
      <c r="X47" s="23"/>
      <c r="Y47" s="23"/>
      <c r="Z47" s="23" t="s">
        <v>10</v>
      </c>
      <c r="AA47" s="23"/>
      <c r="AB47" s="23"/>
      <c r="AC47" s="23" t="s">
        <v>11</v>
      </c>
      <c r="AD47" s="23"/>
      <c r="AE47" s="23"/>
      <c r="AF47" s="23" t="s">
        <v>12</v>
      </c>
      <c r="AG47" s="23"/>
      <c r="AH47" s="23"/>
      <c r="AI47" s="23" t="s">
        <v>13</v>
      </c>
      <c r="AJ47" s="23"/>
      <c r="AK47" s="23"/>
    </row>
    <row r="48" spans="1:37" ht="12.75" customHeight="1">
      <c r="A48" s="9"/>
      <c r="B48" s="22" t="s">
        <v>14</v>
      </c>
      <c r="C48" s="22"/>
      <c r="D48" s="22"/>
      <c r="E48" s="22" t="s">
        <v>14</v>
      </c>
      <c r="F48" s="22"/>
      <c r="G48" s="22"/>
      <c r="H48" s="22" t="s">
        <v>14</v>
      </c>
      <c r="I48" s="22"/>
      <c r="J48" s="22"/>
      <c r="K48" s="22" t="s">
        <v>14</v>
      </c>
      <c r="L48" s="22"/>
      <c r="M48" s="22"/>
      <c r="N48" s="22" t="s">
        <v>14</v>
      </c>
      <c r="O48" s="22"/>
      <c r="P48" s="22"/>
      <c r="Q48" s="22" t="s">
        <v>14</v>
      </c>
      <c r="R48" s="22"/>
      <c r="S48" s="22"/>
      <c r="T48" s="22" t="s">
        <v>14</v>
      </c>
      <c r="U48" s="22"/>
      <c r="V48" s="22"/>
      <c r="W48" s="22" t="s">
        <v>14</v>
      </c>
      <c r="X48" s="22"/>
      <c r="Y48" s="22"/>
      <c r="Z48" s="22" t="s">
        <v>14</v>
      </c>
      <c r="AA48" s="22"/>
      <c r="AB48" s="22"/>
      <c r="AC48" s="22" t="s">
        <v>14</v>
      </c>
      <c r="AD48" s="22"/>
      <c r="AE48" s="22"/>
      <c r="AF48" s="22" t="s">
        <v>14</v>
      </c>
      <c r="AG48" s="22"/>
      <c r="AH48" s="22"/>
      <c r="AI48" s="22" t="s">
        <v>14</v>
      </c>
      <c r="AJ48" s="22"/>
      <c r="AK48" s="22"/>
    </row>
    <row r="49" spans="1:37" ht="12.75" customHeight="1">
      <c r="A49" s="17"/>
      <c r="B49" s="11" t="s">
        <v>56</v>
      </c>
      <c r="C49" s="11" t="s">
        <v>57</v>
      </c>
      <c r="D49" s="11" t="s">
        <v>58</v>
      </c>
      <c r="E49" s="11" t="s">
        <v>56</v>
      </c>
      <c r="F49" s="11" t="s">
        <v>57</v>
      </c>
      <c r="G49" s="11" t="s">
        <v>58</v>
      </c>
      <c r="H49" s="11" t="s">
        <v>56</v>
      </c>
      <c r="I49" s="11" t="s">
        <v>57</v>
      </c>
      <c r="J49" s="11" t="s">
        <v>58</v>
      </c>
      <c r="K49" s="11" t="s">
        <v>56</v>
      </c>
      <c r="L49" s="11" t="s">
        <v>57</v>
      </c>
      <c r="M49" s="11" t="s">
        <v>58</v>
      </c>
      <c r="N49" s="11" t="s">
        <v>56</v>
      </c>
      <c r="O49" s="11" t="s">
        <v>57</v>
      </c>
      <c r="P49" s="11" t="s">
        <v>58</v>
      </c>
      <c r="Q49" s="11" t="s">
        <v>56</v>
      </c>
      <c r="R49" s="11" t="s">
        <v>57</v>
      </c>
      <c r="S49" s="11" t="s">
        <v>58</v>
      </c>
      <c r="T49" s="11" t="s">
        <v>56</v>
      </c>
      <c r="U49" s="11" t="s">
        <v>57</v>
      </c>
      <c r="V49" s="11" t="s">
        <v>58</v>
      </c>
      <c r="W49" s="11" t="s">
        <v>56</v>
      </c>
      <c r="X49" s="11" t="s">
        <v>57</v>
      </c>
      <c r="Y49" s="11" t="s">
        <v>58</v>
      </c>
      <c r="Z49" s="11" t="s">
        <v>56</v>
      </c>
      <c r="AA49" s="11" t="s">
        <v>57</v>
      </c>
      <c r="AB49" s="11" t="s">
        <v>58</v>
      </c>
      <c r="AC49" s="11" t="s">
        <v>56</v>
      </c>
      <c r="AD49" s="11" t="s">
        <v>57</v>
      </c>
      <c r="AE49" s="11" t="s">
        <v>58</v>
      </c>
      <c r="AF49" s="11" t="s">
        <v>56</v>
      </c>
      <c r="AG49" s="11" t="s">
        <v>57</v>
      </c>
      <c r="AH49" s="11" t="s">
        <v>58</v>
      </c>
      <c r="AI49" s="11" t="s">
        <v>56</v>
      </c>
      <c r="AJ49" s="11" t="s">
        <v>57</v>
      </c>
      <c r="AK49" s="11" t="s">
        <v>58</v>
      </c>
    </row>
    <row r="50" spans="1:37" ht="15" customHeight="1">
      <c r="A50" s="12" t="s">
        <v>18</v>
      </c>
      <c r="B50" s="12">
        <v>78.18610901420044</v>
      </c>
      <c r="C50" s="12">
        <v>78.1</v>
      </c>
      <c r="D50" s="12">
        <v>78.28</v>
      </c>
      <c r="E50" s="12">
        <v>78.3617084590253</v>
      </c>
      <c r="F50" s="12">
        <v>78.27</v>
      </c>
      <c r="G50" s="12">
        <v>78.45</v>
      </c>
      <c r="H50" s="12">
        <v>78.57749963325398</v>
      </c>
      <c r="I50" s="12">
        <v>78.49</v>
      </c>
      <c r="J50" s="12">
        <v>78.67</v>
      </c>
      <c r="K50" s="12">
        <v>78.8106070869853</v>
      </c>
      <c r="L50" s="12">
        <v>78.72</v>
      </c>
      <c r="M50" s="12">
        <v>78.9</v>
      </c>
      <c r="N50" s="12">
        <v>78.86268089335994</v>
      </c>
      <c r="O50" s="12">
        <v>78.77</v>
      </c>
      <c r="P50" s="12">
        <v>78.95</v>
      </c>
      <c r="Q50" s="12">
        <v>79.02720714063949</v>
      </c>
      <c r="R50" s="12">
        <v>78.94</v>
      </c>
      <c r="S50" s="12">
        <v>79.12</v>
      </c>
      <c r="T50" s="12">
        <v>79.23062045509047</v>
      </c>
      <c r="U50" s="12">
        <v>79.14</v>
      </c>
      <c r="V50" s="12">
        <v>79.32</v>
      </c>
      <c r="W50" s="12">
        <v>79.57428372029334</v>
      </c>
      <c r="X50" s="12">
        <v>79.48</v>
      </c>
      <c r="Y50" s="12">
        <v>79.66</v>
      </c>
      <c r="Z50" s="12">
        <v>79.745873244147</v>
      </c>
      <c r="AA50" s="12">
        <v>79.66</v>
      </c>
      <c r="AB50" s="12">
        <v>79.84</v>
      </c>
      <c r="AC50" s="12">
        <v>79.91631589912808</v>
      </c>
      <c r="AD50" s="12">
        <v>79.83</v>
      </c>
      <c r="AE50" s="12">
        <v>80</v>
      </c>
      <c r="AF50" s="12">
        <v>80.14882214748442</v>
      </c>
      <c r="AG50" s="12">
        <v>80.06072481575701</v>
      </c>
      <c r="AH50" s="12">
        <v>80.23691947921183</v>
      </c>
      <c r="AI50" s="12">
        <v>80.43269286567434</v>
      </c>
      <c r="AJ50" s="12">
        <v>80.34511610382256</v>
      </c>
      <c r="AK50" s="12">
        <v>80.52026962752612</v>
      </c>
    </row>
    <row r="51" spans="1:37" ht="24" customHeight="1">
      <c r="A51" s="13" t="s">
        <v>19</v>
      </c>
      <c r="B51" s="14">
        <v>79.29574865338665</v>
      </c>
      <c r="C51" s="14">
        <v>78.85470377499267</v>
      </c>
      <c r="D51" s="14">
        <v>79.73679353178063</v>
      </c>
      <c r="E51" s="14">
        <v>79.1445547834305</v>
      </c>
      <c r="F51" s="14">
        <v>78.70500350485376</v>
      </c>
      <c r="G51" s="14">
        <v>79.58410606200722</v>
      </c>
      <c r="H51" s="14">
        <v>79.34143203268462</v>
      </c>
      <c r="I51" s="14">
        <v>78.9018642121226</v>
      </c>
      <c r="J51" s="14">
        <v>79.78099985324664</v>
      </c>
      <c r="K51" s="14">
        <v>79.62107368153104</v>
      </c>
      <c r="L51" s="14">
        <v>79.17639326866272</v>
      </c>
      <c r="M51" s="14">
        <v>80.06575409439937</v>
      </c>
      <c r="N51" s="14">
        <v>79.98657701717937</v>
      </c>
      <c r="O51" s="14">
        <v>79.54612138881083</v>
      </c>
      <c r="P51" s="14">
        <v>80.42703264554791</v>
      </c>
      <c r="Q51" s="14">
        <v>79.92542058951163</v>
      </c>
      <c r="R51" s="14">
        <v>79.47908337276688</v>
      </c>
      <c r="S51" s="14">
        <v>80.37175780625638</v>
      </c>
      <c r="T51" s="14">
        <v>79.91963719079601</v>
      </c>
      <c r="U51" s="14">
        <v>79.46423915087145</v>
      </c>
      <c r="V51" s="14">
        <v>80.37503523072057</v>
      </c>
      <c r="W51" s="14">
        <v>80.1022181058534</v>
      </c>
      <c r="X51" s="14">
        <v>79.63631321201349</v>
      </c>
      <c r="Y51" s="14">
        <v>80.5681229996933</v>
      </c>
      <c r="Z51" s="14">
        <v>80.20498248091859</v>
      </c>
      <c r="AA51" s="14">
        <v>79.74863928985003</v>
      </c>
      <c r="AB51" s="14">
        <v>80.66132567198714</v>
      </c>
      <c r="AC51" s="14">
        <v>80.35932754483565</v>
      </c>
      <c r="AD51" s="14">
        <v>79.92206470399228</v>
      </c>
      <c r="AE51" s="14">
        <v>80.79659038567902</v>
      </c>
      <c r="AF51" s="14">
        <v>80.61576823046867</v>
      </c>
      <c r="AG51" s="14">
        <v>80.19941919752337</v>
      </c>
      <c r="AH51" s="14">
        <v>81.03211726341398</v>
      </c>
      <c r="AI51" s="14">
        <v>80.85637993055133</v>
      </c>
      <c r="AJ51" s="14">
        <v>80.44395146972839</v>
      </c>
      <c r="AK51" s="14">
        <v>81.26880839137426</v>
      </c>
    </row>
    <row r="52" spans="1:37" ht="15" customHeight="1">
      <c r="A52" s="13" t="s">
        <v>20</v>
      </c>
      <c r="B52" s="14">
        <v>79.98759476532025</v>
      </c>
      <c r="C52" s="14">
        <v>79.56243223681031</v>
      </c>
      <c r="D52" s="14">
        <v>80.4127572938302</v>
      </c>
      <c r="E52" s="14">
        <v>80.20649471341596</v>
      </c>
      <c r="F52" s="14">
        <v>79.78156668828099</v>
      </c>
      <c r="G52" s="14">
        <v>80.63142273855094</v>
      </c>
      <c r="H52" s="14">
        <v>80.38155804594842</v>
      </c>
      <c r="I52" s="14">
        <v>79.94106166718369</v>
      </c>
      <c r="J52" s="14">
        <v>80.82205442471316</v>
      </c>
      <c r="K52" s="14">
        <v>80.74547070963142</v>
      </c>
      <c r="L52" s="14">
        <v>80.30565921596747</v>
      </c>
      <c r="M52" s="14">
        <v>81.18528220329537</v>
      </c>
      <c r="N52" s="14">
        <v>80.78983029119806</v>
      </c>
      <c r="O52" s="14">
        <v>80.35277951593973</v>
      </c>
      <c r="P52" s="14">
        <v>81.22688106645639</v>
      </c>
      <c r="Q52" s="14">
        <v>80.82699255760089</v>
      </c>
      <c r="R52" s="14">
        <v>80.40569816840738</v>
      </c>
      <c r="S52" s="14">
        <v>81.2482869467944</v>
      </c>
      <c r="T52" s="14">
        <v>81.01714720675298</v>
      </c>
      <c r="U52" s="14">
        <v>80.59411334178095</v>
      </c>
      <c r="V52" s="14">
        <v>81.44018107172501</v>
      </c>
      <c r="W52" s="14">
        <v>81.15264386340094</v>
      </c>
      <c r="X52" s="14">
        <v>80.73895350708469</v>
      </c>
      <c r="Y52" s="14">
        <v>81.56633421971719</v>
      </c>
      <c r="Z52" s="14">
        <v>81.2824421443482</v>
      </c>
      <c r="AA52" s="14">
        <v>80.86600047009624</v>
      </c>
      <c r="AB52" s="14">
        <v>81.69888381860015</v>
      </c>
      <c r="AC52" s="14">
        <v>81.12996946961998</v>
      </c>
      <c r="AD52" s="14">
        <v>80.71470258566819</v>
      </c>
      <c r="AE52" s="14">
        <v>81.54523635357177</v>
      </c>
      <c r="AF52" s="14">
        <v>81.40025851776335</v>
      </c>
      <c r="AG52" s="14">
        <v>80.9925814669932</v>
      </c>
      <c r="AH52" s="14">
        <v>81.8079355685335</v>
      </c>
      <c r="AI52" s="14">
        <v>81.65216169759275</v>
      </c>
      <c r="AJ52" s="14">
        <v>81.25658101882283</v>
      </c>
      <c r="AK52" s="14">
        <v>82.04774237636266</v>
      </c>
    </row>
    <row r="53" spans="1:37" ht="15" customHeight="1">
      <c r="A53" s="13" t="s">
        <v>21</v>
      </c>
      <c r="B53" s="14">
        <v>78.67547120139129</v>
      </c>
      <c r="C53" s="14">
        <v>78.06147158742345</v>
      </c>
      <c r="D53" s="14">
        <v>79.28947081535912</v>
      </c>
      <c r="E53" s="14">
        <v>78.68741969736705</v>
      </c>
      <c r="F53" s="14">
        <v>78.07859484610871</v>
      </c>
      <c r="G53" s="14">
        <v>79.29624454862538</v>
      </c>
      <c r="H53" s="14">
        <v>78.9472683490961</v>
      </c>
      <c r="I53" s="14">
        <v>78.34520900046168</v>
      </c>
      <c r="J53" s="14">
        <v>79.54932769773053</v>
      </c>
      <c r="K53" s="14">
        <v>79.80972195547636</v>
      </c>
      <c r="L53" s="14">
        <v>79.24943963489382</v>
      </c>
      <c r="M53" s="14">
        <v>80.3700042760589</v>
      </c>
      <c r="N53" s="14">
        <v>79.88691382011532</v>
      </c>
      <c r="O53" s="14">
        <v>79.32731836547799</v>
      </c>
      <c r="P53" s="14">
        <v>80.44650927475266</v>
      </c>
      <c r="Q53" s="14">
        <v>79.37566596856698</v>
      </c>
      <c r="R53" s="14">
        <v>78.76431223062698</v>
      </c>
      <c r="S53" s="14">
        <v>79.98701970650697</v>
      </c>
      <c r="T53" s="14">
        <v>79.3422518132246</v>
      </c>
      <c r="U53" s="14">
        <v>78.69986664144452</v>
      </c>
      <c r="V53" s="14">
        <v>79.9846369850047</v>
      </c>
      <c r="W53" s="14">
        <v>79.70702500563117</v>
      </c>
      <c r="X53" s="14">
        <v>79.05547185325544</v>
      </c>
      <c r="Y53" s="14">
        <v>80.35857815800689</v>
      </c>
      <c r="Z53" s="14">
        <v>80.42651516996936</v>
      </c>
      <c r="AA53" s="14">
        <v>79.8271000515443</v>
      </c>
      <c r="AB53" s="14">
        <v>81.02593028839442</v>
      </c>
      <c r="AC53" s="14">
        <v>80.59902776683033</v>
      </c>
      <c r="AD53" s="14">
        <v>80.0180244034126</v>
      </c>
      <c r="AE53" s="14">
        <v>81.18003113024807</v>
      </c>
      <c r="AF53" s="14">
        <v>80.58458850097868</v>
      </c>
      <c r="AG53" s="14">
        <v>79.97000253289465</v>
      </c>
      <c r="AH53" s="14">
        <v>81.19917446906271</v>
      </c>
      <c r="AI53" s="14">
        <v>80.2627563373078</v>
      </c>
      <c r="AJ53" s="14">
        <v>79.6183893170296</v>
      </c>
      <c r="AK53" s="14">
        <v>80.90712335758602</v>
      </c>
    </row>
    <row r="54" spans="1:37" ht="15" customHeight="1">
      <c r="A54" s="13" t="s">
        <v>22</v>
      </c>
      <c r="B54" s="14">
        <v>78.79450822199034</v>
      </c>
      <c r="C54" s="14">
        <v>78.1262786281841</v>
      </c>
      <c r="D54" s="14">
        <v>79.46273781579659</v>
      </c>
      <c r="E54" s="14">
        <v>78.62407731556064</v>
      </c>
      <c r="F54" s="14">
        <v>77.93245660162944</v>
      </c>
      <c r="G54" s="14">
        <v>79.31569802949184</v>
      </c>
      <c r="H54" s="14">
        <v>79.19276088067534</v>
      </c>
      <c r="I54" s="14">
        <v>78.49496686497865</v>
      </c>
      <c r="J54" s="14">
        <v>79.89055489637202</v>
      </c>
      <c r="K54" s="14">
        <v>79.02955696814658</v>
      </c>
      <c r="L54" s="14">
        <v>78.29935635036105</v>
      </c>
      <c r="M54" s="14">
        <v>79.7597575859321</v>
      </c>
      <c r="N54" s="14">
        <v>79.62720260303031</v>
      </c>
      <c r="O54" s="14">
        <v>78.94408136887803</v>
      </c>
      <c r="P54" s="14">
        <v>80.3103238371826</v>
      </c>
      <c r="Q54" s="14">
        <v>80.00520871459412</v>
      </c>
      <c r="R54" s="14">
        <v>79.35569921472715</v>
      </c>
      <c r="S54" s="14">
        <v>80.65471821446108</v>
      </c>
      <c r="T54" s="14">
        <v>80.69582432939723</v>
      </c>
      <c r="U54" s="14">
        <v>80.09073165391328</v>
      </c>
      <c r="V54" s="14">
        <v>81.30091700488117</v>
      </c>
      <c r="W54" s="14">
        <v>80.5847785527368</v>
      </c>
      <c r="X54" s="14">
        <v>79.92970049572365</v>
      </c>
      <c r="Y54" s="14">
        <v>81.23985660974994</v>
      </c>
      <c r="Z54" s="14">
        <v>80.06894413103439</v>
      </c>
      <c r="AA54" s="14">
        <v>79.34593602082403</v>
      </c>
      <c r="AB54" s="14">
        <v>80.79195224124474</v>
      </c>
      <c r="AC54" s="14">
        <v>79.88837374991984</v>
      </c>
      <c r="AD54" s="14">
        <v>79.14986111656904</v>
      </c>
      <c r="AE54" s="14">
        <v>80.62688638327063</v>
      </c>
      <c r="AF54" s="14">
        <v>80.41062565706147</v>
      </c>
      <c r="AG54" s="14">
        <v>79.72070722924357</v>
      </c>
      <c r="AH54" s="14">
        <v>81.10054408487937</v>
      </c>
      <c r="AI54" s="14">
        <v>80.90906644048917</v>
      </c>
      <c r="AJ54" s="14">
        <v>80.26626375566883</v>
      </c>
      <c r="AK54" s="14">
        <v>81.55186912530951</v>
      </c>
    </row>
    <row r="55" spans="1:37" ht="15" customHeight="1">
      <c r="A55" s="13" t="s">
        <v>23</v>
      </c>
      <c r="B55" s="14">
        <v>78.99176533768184</v>
      </c>
      <c r="C55" s="14">
        <v>78.13637316414811</v>
      </c>
      <c r="D55" s="14">
        <v>79.84715751121557</v>
      </c>
      <c r="E55" s="14">
        <v>78.45938212636783</v>
      </c>
      <c r="F55" s="14">
        <v>77.55212208653438</v>
      </c>
      <c r="G55" s="14">
        <v>79.36664216620127</v>
      </c>
      <c r="H55" s="14">
        <v>78.33741288171956</v>
      </c>
      <c r="I55" s="14">
        <v>77.38020819197685</v>
      </c>
      <c r="J55" s="14">
        <v>79.29461757146227</v>
      </c>
      <c r="K55" s="14">
        <v>78.14106335678578</v>
      </c>
      <c r="L55" s="14">
        <v>77.17328619656634</v>
      </c>
      <c r="M55" s="14">
        <v>79.10884051700522</v>
      </c>
      <c r="N55" s="14">
        <v>78.61743854640524</v>
      </c>
      <c r="O55" s="14">
        <v>77.63941329046033</v>
      </c>
      <c r="P55" s="14">
        <v>79.59546380235015</v>
      </c>
      <c r="Q55" s="14">
        <v>79.20759214683034</v>
      </c>
      <c r="R55" s="14">
        <v>78.2613645447384</v>
      </c>
      <c r="S55" s="14">
        <v>80.15381974892227</v>
      </c>
      <c r="T55" s="14">
        <v>78.6795993315258</v>
      </c>
      <c r="U55" s="14">
        <v>77.68418219799416</v>
      </c>
      <c r="V55" s="14">
        <v>79.67501646505742</v>
      </c>
      <c r="W55" s="14">
        <v>78.76473183937178</v>
      </c>
      <c r="X55" s="14">
        <v>77.81898885939378</v>
      </c>
      <c r="Y55" s="14">
        <v>79.71047481934977</v>
      </c>
      <c r="Z55" s="14">
        <v>79.44115635186674</v>
      </c>
      <c r="AA55" s="14">
        <v>78.50477185026072</v>
      </c>
      <c r="AB55" s="14">
        <v>80.37754085347275</v>
      </c>
      <c r="AC55" s="14">
        <v>80.42430470586946</v>
      </c>
      <c r="AD55" s="14">
        <v>79.56214749140136</v>
      </c>
      <c r="AE55" s="14">
        <v>81.28646192033756</v>
      </c>
      <c r="AF55" s="14">
        <v>80.93781525436735</v>
      </c>
      <c r="AG55" s="14">
        <v>80.08157426718499</v>
      </c>
      <c r="AH55" s="14">
        <v>81.79405624154971</v>
      </c>
      <c r="AI55" s="14">
        <v>80.61274282345629</v>
      </c>
      <c r="AJ55" s="14">
        <v>79.76130623731946</v>
      </c>
      <c r="AK55" s="14">
        <v>81.46417940959311</v>
      </c>
    </row>
    <row r="56" spans="1:37" ht="24" customHeight="1">
      <c r="A56" s="13" t="s">
        <v>24</v>
      </c>
      <c r="B56" s="14">
        <v>79.09838698643439</v>
      </c>
      <c r="C56" s="14">
        <v>78.57919978764258</v>
      </c>
      <c r="D56" s="14">
        <v>79.6175741852262</v>
      </c>
      <c r="E56" s="14">
        <v>79.20552819857608</v>
      </c>
      <c r="F56" s="14">
        <v>78.66727141141958</v>
      </c>
      <c r="G56" s="14">
        <v>79.74378498573257</v>
      </c>
      <c r="H56" s="14">
        <v>79.62377436151648</v>
      </c>
      <c r="I56" s="14">
        <v>79.09020672583421</v>
      </c>
      <c r="J56" s="14">
        <v>80.15734199719876</v>
      </c>
      <c r="K56" s="14">
        <v>79.89125204566743</v>
      </c>
      <c r="L56" s="14">
        <v>79.35269257512158</v>
      </c>
      <c r="M56" s="14">
        <v>80.42981151621328</v>
      </c>
      <c r="N56" s="14">
        <v>79.72320070925731</v>
      </c>
      <c r="O56" s="14">
        <v>79.18672495096577</v>
      </c>
      <c r="P56" s="14">
        <v>80.25967646754886</v>
      </c>
      <c r="Q56" s="14">
        <v>79.58642311013372</v>
      </c>
      <c r="R56" s="14">
        <v>79.05266872146917</v>
      </c>
      <c r="S56" s="14">
        <v>80.12017749879827</v>
      </c>
      <c r="T56" s="14">
        <v>79.84585142175281</v>
      </c>
      <c r="U56" s="14">
        <v>79.34030504675594</v>
      </c>
      <c r="V56" s="14">
        <v>80.35139779674968</v>
      </c>
      <c r="W56" s="14">
        <v>80.35199899151269</v>
      </c>
      <c r="X56" s="14">
        <v>79.8748185707941</v>
      </c>
      <c r="Y56" s="14">
        <v>80.82917941223127</v>
      </c>
      <c r="Z56" s="14">
        <v>80.27051773074115</v>
      </c>
      <c r="AA56" s="14">
        <v>79.78126362344166</v>
      </c>
      <c r="AB56" s="14">
        <v>80.75977183804063</v>
      </c>
      <c r="AC56" s="14">
        <v>80.54782599755654</v>
      </c>
      <c r="AD56" s="14">
        <v>80.04216806618523</v>
      </c>
      <c r="AE56" s="14">
        <v>81.05348392892786</v>
      </c>
      <c r="AF56" s="14">
        <v>80.64826362710835</v>
      </c>
      <c r="AG56" s="14">
        <v>80.11932657302857</v>
      </c>
      <c r="AH56" s="14">
        <v>81.17720068118813</v>
      </c>
      <c r="AI56" s="14">
        <v>81.50463510461907</v>
      </c>
      <c r="AJ56" s="14">
        <v>80.9916761365669</v>
      </c>
      <c r="AK56" s="14">
        <v>82.01759407267124</v>
      </c>
    </row>
    <row r="57" spans="1:37" ht="15" customHeight="1">
      <c r="A57" s="13" t="s">
        <v>25</v>
      </c>
      <c r="B57" s="14">
        <v>77.71646725826264</v>
      </c>
      <c r="C57" s="14">
        <v>77.16244297968181</v>
      </c>
      <c r="D57" s="14">
        <v>78.27049153684347</v>
      </c>
      <c r="E57" s="14">
        <v>77.89141263315496</v>
      </c>
      <c r="F57" s="14">
        <v>77.35093511215786</v>
      </c>
      <c r="G57" s="14">
        <v>78.43189015415206</v>
      </c>
      <c r="H57" s="14">
        <v>77.97732596745475</v>
      </c>
      <c r="I57" s="14">
        <v>77.4183538355518</v>
      </c>
      <c r="J57" s="14">
        <v>78.5362980993577</v>
      </c>
      <c r="K57" s="14">
        <v>77.9447744758224</v>
      </c>
      <c r="L57" s="14">
        <v>77.36624907633283</v>
      </c>
      <c r="M57" s="14">
        <v>78.52329987531196</v>
      </c>
      <c r="N57" s="14">
        <v>77.79580900842518</v>
      </c>
      <c r="O57" s="14">
        <v>77.20513754430031</v>
      </c>
      <c r="P57" s="14">
        <v>78.38648047255005</v>
      </c>
      <c r="Q57" s="14">
        <v>78.45719298103458</v>
      </c>
      <c r="R57" s="14">
        <v>77.902510501624</v>
      </c>
      <c r="S57" s="14">
        <v>79.01187546044517</v>
      </c>
      <c r="T57" s="14">
        <v>78.42982225461543</v>
      </c>
      <c r="U57" s="14">
        <v>77.87058481223879</v>
      </c>
      <c r="V57" s="14">
        <v>78.98905969699207</v>
      </c>
      <c r="W57" s="14">
        <v>79.2192961278151</v>
      </c>
      <c r="X57" s="14">
        <v>78.66410833437278</v>
      </c>
      <c r="Y57" s="14">
        <v>79.77448392125741</v>
      </c>
      <c r="Z57" s="14">
        <v>79.43711080329527</v>
      </c>
      <c r="AA57" s="14">
        <v>78.85381527480773</v>
      </c>
      <c r="AB57" s="14">
        <v>80.02040633178281</v>
      </c>
      <c r="AC57" s="14">
        <v>79.75710475303569</v>
      </c>
      <c r="AD57" s="14">
        <v>79.19296654147203</v>
      </c>
      <c r="AE57" s="14">
        <v>80.32124296459935</v>
      </c>
      <c r="AF57" s="14">
        <v>79.42059143114014</v>
      </c>
      <c r="AG57" s="14">
        <v>78.83857885889144</v>
      </c>
      <c r="AH57" s="14">
        <v>80.00260400338884</v>
      </c>
      <c r="AI57" s="14">
        <v>79.22628084368827</v>
      </c>
      <c r="AJ57" s="14">
        <v>78.65002008220854</v>
      </c>
      <c r="AK57" s="14">
        <v>79.802541605168</v>
      </c>
    </row>
    <row r="58" spans="1:37" ht="15" customHeight="1">
      <c r="A58" s="13" t="s">
        <v>26</v>
      </c>
      <c r="B58" s="14">
        <v>79.10350218232202</v>
      </c>
      <c r="C58" s="14">
        <v>78.57333049862456</v>
      </c>
      <c r="D58" s="14">
        <v>79.63367386601948</v>
      </c>
      <c r="E58" s="14">
        <v>79.21550743559531</v>
      </c>
      <c r="F58" s="14">
        <v>78.66441309645691</v>
      </c>
      <c r="G58" s="14">
        <v>79.76660177473372</v>
      </c>
      <c r="H58" s="14">
        <v>79.17340483646706</v>
      </c>
      <c r="I58" s="14">
        <v>78.61960450674282</v>
      </c>
      <c r="J58" s="14">
        <v>79.7272051661913</v>
      </c>
      <c r="K58" s="14">
        <v>78.69788998531284</v>
      </c>
      <c r="L58" s="14">
        <v>78.12635069418658</v>
      </c>
      <c r="M58" s="14">
        <v>79.2694292764391</v>
      </c>
      <c r="N58" s="14">
        <v>78.31521202358958</v>
      </c>
      <c r="O58" s="14">
        <v>77.75080560444111</v>
      </c>
      <c r="P58" s="14">
        <v>78.87961844273805</v>
      </c>
      <c r="Q58" s="14">
        <v>78.58985870306431</v>
      </c>
      <c r="R58" s="14">
        <v>78.0161042358452</v>
      </c>
      <c r="S58" s="14">
        <v>79.16361317028341</v>
      </c>
      <c r="T58" s="14">
        <v>79.02879716359242</v>
      </c>
      <c r="U58" s="14">
        <v>78.47717800787588</v>
      </c>
      <c r="V58" s="14">
        <v>79.58041631930895</v>
      </c>
      <c r="W58" s="14">
        <v>79.60955804105292</v>
      </c>
      <c r="X58" s="14">
        <v>79.05475035763375</v>
      </c>
      <c r="Y58" s="14">
        <v>80.16436572447209</v>
      </c>
      <c r="Z58" s="14">
        <v>79.89355561476037</v>
      </c>
      <c r="AA58" s="14">
        <v>79.34315616786</v>
      </c>
      <c r="AB58" s="14">
        <v>80.44395506166074</v>
      </c>
      <c r="AC58" s="14">
        <v>80.31049268778021</v>
      </c>
      <c r="AD58" s="14">
        <v>79.76619953245452</v>
      </c>
      <c r="AE58" s="14">
        <v>80.8547858431059</v>
      </c>
      <c r="AF58" s="14">
        <v>80.37098002143097</v>
      </c>
      <c r="AG58" s="14">
        <v>79.82715055864995</v>
      </c>
      <c r="AH58" s="14">
        <v>80.91480948421199</v>
      </c>
      <c r="AI58" s="14">
        <v>80.74998937383549</v>
      </c>
      <c r="AJ58" s="14">
        <v>80.2244456467507</v>
      </c>
      <c r="AK58" s="14">
        <v>81.27553310092028</v>
      </c>
    </row>
    <row r="59" spans="1:37" ht="15" customHeight="1">
      <c r="A59" s="13" t="s">
        <v>27</v>
      </c>
      <c r="B59" s="14">
        <v>76.85084860528978</v>
      </c>
      <c r="C59" s="14">
        <v>76.27719720062831</v>
      </c>
      <c r="D59" s="14">
        <v>77.42450000995126</v>
      </c>
      <c r="E59" s="14">
        <v>76.9280687617109</v>
      </c>
      <c r="F59" s="14">
        <v>76.33936893980243</v>
      </c>
      <c r="G59" s="14">
        <v>77.51676858361938</v>
      </c>
      <c r="H59" s="14">
        <v>76.690303622343</v>
      </c>
      <c r="I59" s="14">
        <v>76.07759671866852</v>
      </c>
      <c r="J59" s="14">
        <v>77.30301052601747</v>
      </c>
      <c r="K59" s="14">
        <v>77.5256831953677</v>
      </c>
      <c r="L59" s="14">
        <v>76.93645066786982</v>
      </c>
      <c r="M59" s="14">
        <v>78.11491572286559</v>
      </c>
      <c r="N59" s="14">
        <v>77.95535345936305</v>
      </c>
      <c r="O59" s="14">
        <v>77.40800972222549</v>
      </c>
      <c r="P59" s="14">
        <v>78.50269719650062</v>
      </c>
      <c r="Q59" s="14">
        <v>78.43303965807732</v>
      </c>
      <c r="R59" s="14">
        <v>77.9123147878072</v>
      </c>
      <c r="S59" s="14">
        <v>78.95376452834743</v>
      </c>
      <c r="T59" s="14">
        <v>77.96167495044774</v>
      </c>
      <c r="U59" s="14">
        <v>77.40149779834528</v>
      </c>
      <c r="V59" s="14">
        <v>78.52185210255021</v>
      </c>
      <c r="W59" s="14">
        <v>78.20940383118703</v>
      </c>
      <c r="X59" s="14">
        <v>77.61849144403</v>
      </c>
      <c r="Y59" s="14">
        <v>78.80031621834407</v>
      </c>
      <c r="Z59" s="14">
        <v>77.89996384002721</v>
      </c>
      <c r="AA59" s="14">
        <v>77.2705393655763</v>
      </c>
      <c r="AB59" s="14">
        <v>78.52938831447813</v>
      </c>
      <c r="AC59" s="14">
        <v>78.46419657435658</v>
      </c>
      <c r="AD59" s="14">
        <v>77.84814335570965</v>
      </c>
      <c r="AE59" s="14">
        <v>79.0802497930035</v>
      </c>
      <c r="AF59" s="14">
        <v>78.7637107107854</v>
      </c>
      <c r="AG59" s="14">
        <v>78.14752925426063</v>
      </c>
      <c r="AH59" s="14">
        <v>79.37989216731017</v>
      </c>
      <c r="AI59" s="14">
        <v>79.54590176184614</v>
      </c>
      <c r="AJ59" s="14">
        <v>78.95743680757484</v>
      </c>
      <c r="AK59" s="14">
        <v>80.13436671611744</v>
      </c>
    </row>
    <row r="60" spans="1:37" ht="15" customHeight="1">
      <c r="A60" s="13" t="s">
        <v>28</v>
      </c>
      <c r="B60" s="14">
        <v>79.5128827446051</v>
      </c>
      <c r="C60" s="14">
        <v>78.89744753086146</v>
      </c>
      <c r="D60" s="14">
        <v>80.12831795834873</v>
      </c>
      <c r="E60" s="14">
        <v>80.08555406208585</v>
      </c>
      <c r="F60" s="14">
        <v>79.45625586311053</v>
      </c>
      <c r="G60" s="14">
        <v>80.71485226106117</v>
      </c>
      <c r="H60" s="14">
        <v>80.30634897685579</v>
      </c>
      <c r="I60" s="14">
        <v>79.70410176050176</v>
      </c>
      <c r="J60" s="14">
        <v>80.90859619320982</v>
      </c>
      <c r="K60" s="14">
        <v>80.52563207310138</v>
      </c>
      <c r="L60" s="14">
        <v>79.91028985590827</v>
      </c>
      <c r="M60" s="14">
        <v>81.14097429029448</v>
      </c>
      <c r="N60" s="14">
        <v>80.47407838244473</v>
      </c>
      <c r="O60" s="14">
        <v>79.86476115503665</v>
      </c>
      <c r="P60" s="14">
        <v>81.08339560985281</v>
      </c>
      <c r="Q60" s="14">
        <v>80.41909346156514</v>
      </c>
      <c r="R60" s="14">
        <v>79.75246825400691</v>
      </c>
      <c r="S60" s="14">
        <v>81.08571866912337</v>
      </c>
      <c r="T60" s="14">
        <v>81.16314269743161</v>
      </c>
      <c r="U60" s="14">
        <v>80.49776093620642</v>
      </c>
      <c r="V60" s="14">
        <v>81.8285244586568</v>
      </c>
      <c r="W60" s="14">
        <v>81.66562958923814</v>
      </c>
      <c r="X60" s="14">
        <v>81.01401375712749</v>
      </c>
      <c r="Y60" s="14">
        <v>82.31724542134879</v>
      </c>
      <c r="Z60" s="14">
        <v>82.47505768143486</v>
      </c>
      <c r="AA60" s="14">
        <v>81.9029494256886</v>
      </c>
      <c r="AB60" s="14">
        <v>83.04716593718112</v>
      </c>
      <c r="AC60" s="14">
        <v>82.53652067400127</v>
      </c>
      <c r="AD60" s="14">
        <v>81.96814187816179</v>
      </c>
      <c r="AE60" s="14">
        <v>83.10489946984075</v>
      </c>
      <c r="AF60" s="14">
        <v>83.06745601099264</v>
      </c>
      <c r="AG60" s="14">
        <v>82.48600192526077</v>
      </c>
      <c r="AH60" s="14">
        <v>83.64891009672452</v>
      </c>
      <c r="AI60" s="14">
        <v>82.70265287467919</v>
      </c>
      <c r="AJ60" s="14">
        <v>82.04971381630143</v>
      </c>
      <c r="AK60" s="14">
        <v>83.35559193305694</v>
      </c>
    </row>
    <row r="61" spans="1:37" ht="24" customHeight="1">
      <c r="A61" s="13" t="s">
        <v>29</v>
      </c>
      <c r="B61" s="14">
        <v>79.44903164103994</v>
      </c>
      <c r="C61" s="14">
        <v>78.8384454092746</v>
      </c>
      <c r="D61" s="14">
        <v>80.05961787280528</v>
      </c>
      <c r="E61" s="14">
        <v>79.44625682496216</v>
      </c>
      <c r="F61" s="14">
        <v>78.82522876873438</v>
      </c>
      <c r="G61" s="14">
        <v>80.06728488118995</v>
      </c>
      <c r="H61" s="14">
        <v>79.79725145203153</v>
      </c>
      <c r="I61" s="14">
        <v>79.1889466896021</v>
      </c>
      <c r="J61" s="14">
        <v>80.40555621446096</v>
      </c>
      <c r="K61" s="14">
        <v>79.92961497570968</v>
      </c>
      <c r="L61" s="14">
        <v>79.31839912731148</v>
      </c>
      <c r="M61" s="14">
        <v>80.54083082410789</v>
      </c>
      <c r="N61" s="14">
        <v>80.12337657540304</v>
      </c>
      <c r="O61" s="14">
        <v>79.51781221349769</v>
      </c>
      <c r="P61" s="14">
        <v>80.7289409373084</v>
      </c>
      <c r="Q61" s="14">
        <v>80.10282150828213</v>
      </c>
      <c r="R61" s="14">
        <v>79.48133431304328</v>
      </c>
      <c r="S61" s="14">
        <v>80.72430870352099</v>
      </c>
      <c r="T61" s="14">
        <v>80.1163551339386</v>
      </c>
      <c r="U61" s="14">
        <v>79.46129977753517</v>
      </c>
      <c r="V61" s="14">
        <v>80.77141049034202</v>
      </c>
      <c r="W61" s="14">
        <v>80.7484582140778</v>
      </c>
      <c r="X61" s="14">
        <v>80.09147066882687</v>
      </c>
      <c r="Y61" s="14">
        <v>81.40544575932873</v>
      </c>
      <c r="Z61" s="14">
        <v>81.04178455202414</v>
      </c>
      <c r="AA61" s="14">
        <v>80.39387215560852</v>
      </c>
      <c r="AB61" s="14">
        <v>81.68969694843976</v>
      </c>
      <c r="AC61" s="14">
        <v>81.30800767245552</v>
      </c>
      <c r="AD61" s="14">
        <v>80.68993160369828</v>
      </c>
      <c r="AE61" s="14">
        <v>81.92608374121275</v>
      </c>
      <c r="AF61" s="14">
        <v>81.22034032330151</v>
      </c>
      <c r="AG61" s="14">
        <v>80.59851545710595</v>
      </c>
      <c r="AH61" s="14">
        <v>81.84216518949708</v>
      </c>
      <c r="AI61" s="14">
        <v>81.15654978747305</v>
      </c>
      <c r="AJ61" s="14">
        <v>80.5295137906561</v>
      </c>
      <c r="AK61" s="14">
        <v>81.78358578429001</v>
      </c>
    </row>
    <row r="62" spans="1:37" ht="15" customHeight="1">
      <c r="A62" s="13" t="s">
        <v>30</v>
      </c>
      <c r="B62" s="14">
        <v>80.88398316726888</v>
      </c>
      <c r="C62" s="14">
        <v>80.28284939544376</v>
      </c>
      <c r="D62" s="14">
        <v>81.485116939094</v>
      </c>
      <c r="E62" s="14">
        <v>80.86350050430963</v>
      </c>
      <c r="F62" s="14">
        <v>80.23688313371335</v>
      </c>
      <c r="G62" s="14">
        <v>81.4901178749059</v>
      </c>
      <c r="H62" s="14">
        <v>81.18659041899117</v>
      </c>
      <c r="I62" s="14">
        <v>80.55487421884497</v>
      </c>
      <c r="J62" s="14">
        <v>81.81830661913737</v>
      </c>
      <c r="K62" s="14">
        <v>81.31416210976444</v>
      </c>
      <c r="L62" s="14">
        <v>80.65078820763647</v>
      </c>
      <c r="M62" s="14">
        <v>81.97753601189241</v>
      </c>
      <c r="N62" s="14">
        <v>81.07653765708392</v>
      </c>
      <c r="O62" s="14">
        <v>80.40426511395121</v>
      </c>
      <c r="P62" s="14">
        <v>81.74881020021662</v>
      </c>
      <c r="Q62" s="14">
        <v>80.55193338192814</v>
      </c>
      <c r="R62" s="14">
        <v>79.86183304849799</v>
      </c>
      <c r="S62" s="14">
        <v>81.24203371535829</v>
      </c>
      <c r="T62" s="14">
        <v>81.05670719633986</v>
      </c>
      <c r="U62" s="14">
        <v>80.38302693879197</v>
      </c>
      <c r="V62" s="14">
        <v>81.73038745388774</v>
      </c>
      <c r="W62" s="14">
        <v>81.90114723230597</v>
      </c>
      <c r="X62" s="14">
        <v>81.25288306069619</v>
      </c>
      <c r="Y62" s="14">
        <v>82.54941140391576</v>
      </c>
      <c r="Z62" s="14">
        <v>82.49006511346207</v>
      </c>
      <c r="AA62" s="14">
        <v>81.84184392996112</v>
      </c>
      <c r="AB62" s="14">
        <v>83.13828629696302</v>
      </c>
      <c r="AC62" s="14">
        <v>81.95878397258102</v>
      </c>
      <c r="AD62" s="14">
        <v>81.28692529908918</v>
      </c>
      <c r="AE62" s="14">
        <v>82.63064264607286</v>
      </c>
      <c r="AF62" s="14">
        <v>81.99182204657322</v>
      </c>
      <c r="AG62" s="14">
        <v>81.2884008331594</v>
      </c>
      <c r="AH62" s="14">
        <v>82.69524325998704</v>
      </c>
      <c r="AI62" s="14">
        <v>82.25848323330018</v>
      </c>
      <c r="AJ62" s="14">
        <v>81.59446665652384</v>
      </c>
      <c r="AK62" s="14">
        <v>82.92249981007653</v>
      </c>
    </row>
    <row r="63" spans="1:37" ht="15" customHeight="1">
      <c r="A63" s="13" t="s">
        <v>31</v>
      </c>
      <c r="B63" s="14">
        <v>78.92473984122772</v>
      </c>
      <c r="C63" s="14">
        <v>78.6089842877601</v>
      </c>
      <c r="D63" s="14">
        <v>79.24049539469534</v>
      </c>
      <c r="E63" s="14">
        <v>78.9759431200548</v>
      </c>
      <c r="F63" s="14">
        <v>78.65457968149354</v>
      </c>
      <c r="G63" s="14">
        <v>79.29730655861604</v>
      </c>
      <c r="H63" s="14">
        <v>79.30322693700688</v>
      </c>
      <c r="I63" s="14">
        <v>78.98208007890848</v>
      </c>
      <c r="J63" s="14">
        <v>79.62437379510529</v>
      </c>
      <c r="K63" s="14">
        <v>79.69099927159263</v>
      </c>
      <c r="L63" s="14">
        <v>79.36849758762278</v>
      </c>
      <c r="M63" s="14">
        <v>80.01350095556248</v>
      </c>
      <c r="N63" s="14">
        <v>80.12965457558364</v>
      </c>
      <c r="O63" s="14">
        <v>79.81212600278253</v>
      </c>
      <c r="P63" s="14">
        <v>80.44718314838475</v>
      </c>
      <c r="Q63" s="14">
        <v>80.41733586550663</v>
      </c>
      <c r="R63" s="14">
        <v>80.10337067504845</v>
      </c>
      <c r="S63" s="14">
        <v>80.7313010559648</v>
      </c>
      <c r="T63" s="14">
        <v>80.59817331660041</v>
      </c>
      <c r="U63" s="14">
        <v>80.28573500573404</v>
      </c>
      <c r="V63" s="14">
        <v>80.91061162746678</v>
      </c>
      <c r="W63" s="14">
        <v>80.93505195455175</v>
      </c>
      <c r="X63" s="14">
        <v>80.62497503589404</v>
      </c>
      <c r="Y63" s="14">
        <v>81.24512887320947</v>
      </c>
      <c r="Z63" s="14">
        <v>81.04209411891092</v>
      </c>
      <c r="AA63" s="14">
        <v>80.73140971106417</v>
      </c>
      <c r="AB63" s="14">
        <v>81.35277852675767</v>
      </c>
      <c r="AC63" s="14">
        <v>81.40174725886267</v>
      </c>
      <c r="AD63" s="14">
        <v>81.09560424070118</v>
      </c>
      <c r="AE63" s="14">
        <v>81.70789027702416</v>
      </c>
      <c r="AF63" s="14">
        <v>81.49542536916309</v>
      </c>
      <c r="AG63" s="14">
        <v>81.19088521976178</v>
      </c>
      <c r="AH63" s="14">
        <v>81.79996551856439</v>
      </c>
      <c r="AI63" s="14">
        <v>81.8469317074452</v>
      </c>
      <c r="AJ63" s="14">
        <v>81.54450030839068</v>
      </c>
      <c r="AK63" s="14">
        <v>82.1493631064997</v>
      </c>
    </row>
    <row r="64" spans="1:37" ht="15" customHeight="1">
      <c r="A64" s="13" t="s">
        <v>32</v>
      </c>
      <c r="B64" s="14">
        <v>78.31633392449945</v>
      </c>
      <c r="C64" s="14">
        <v>77.80989977590205</v>
      </c>
      <c r="D64" s="14">
        <v>78.82276807309684</v>
      </c>
      <c r="E64" s="14">
        <v>78.35300600532489</v>
      </c>
      <c r="F64" s="14">
        <v>77.84251545440043</v>
      </c>
      <c r="G64" s="14">
        <v>78.86349655624934</v>
      </c>
      <c r="H64" s="14">
        <v>78.31254929108721</v>
      </c>
      <c r="I64" s="14">
        <v>77.76953742082318</v>
      </c>
      <c r="J64" s="14">
        <v>78.85556116135123</v>
      </c>
      <c r="K64" s="14">
        <v>78.57795642816882</v>
      </c>
      <c r="L64" s="14">
        <v>78.04214502788703</v>
      </c>
      <c r="M64" s="14">
        <v>79.1137678284506</v>
      </c>
      <c r="N64" s="14">
        <v>78.56465268217627</v>
      </c>
      <c r="O64" s="14">
        <v>78.03456786054352</v>
      </c>
      <c r="P64" s="14">
        <v>79.09473750380903</v>
      </c>
      <c r="Q64" s="14">
        <v>78.82096195978782</v>
      </c>
      <c r="R64" s="14">
        <v>78.33487512158914</v>
      </c>
      <c r="S64" s="14">
        <v>79.30704879798651</v>
      </c>
      <c r="T64" s="14">
        <v>79.14314044962627</v>
      </c>
      <c r="U64" s="14">
        <v>78.65154816611958</v>
      </c>
      <c r="V64" s="14">
        <v>79.63473273313296</v>
      </c>
      <c r="W64" s="14">
        <v>79.44795840599174</v>
      </c>
      <c r="X64" s="14">
        <v>78.96909463491093</v>
      </c>
      <c r="Y64" s="14">
        <v>79.92682217707255</v>
      </c>
      <c r="Z64" s="14">
        <v>79.46743519017473</v>
      </c>
      <c r="AA64" s="14">
        <v>78.9860142694446</v>
      </c>
      <c r="AB64" s="14">
        <v>79.94885611090486</v>
      </c>
      <c r="AC64" s="14">
        <v>79.56138800336242</v>
      </c>
      <c r="AD64" s="14">
        <v>79.09636996937262</v>
      </c>
      <c r="AE64" s="14">
        <v>80.02640603735223</v>
      </c>
      <c r="AF64" s="14">
        <v>79.77640691102877</v>
      </c>
      <c r="AG64" s="14">
        <v>79.30138846662979</v>
      </c>
      <c r="AH64" s="14">
        <v>80.25142535542776</v>
      </c>
      <c r="AI64" s="14">
        <v>80.34947385583784</v>
      </c>
      <c r="AJ64" s="14">
        <v>79.86212867339836</v>
      </c>
      <c r="AK64" s="14">
        <v>80.83681903827733</v>
      </c>
    </row>
    <row r="65" spans="1:37" ht="15" customHeight="1">
      <c r="A65" s="13" t="s">
        <v>33</v>
      </c>
      <c r="B65" s="14">
        <v>75.51394639397633</v>
      </c>
      <c r="C65" s="14">
        <v>75.23041049930661</v>
      </c>
      <c r="D65" s="14">
        <v>75.79748228864604</v>
      </c>
      <c r="E65" s="14">
        <v>75.75812276620454</v>
      </c>
      <c r="F65" s="14">
        <v>75.47578193745895</v>
      </c>
      <c r="G65" s="14">
        <v>76.04046359495013</v>
      </c>
      <c r="H65" s="14">
        <v>76.17460071813541</v>
      </c>
      <c r="I65" s="14">
        <v>75.89540402504709</v>
      </c>
      <c r="J65" s="14">
        <v>76.45379741122373</v>
      </c>
      <c r="K65" s="14">
        <v>76.36884756769246</v>
      </c>
      <c r="L65" s="14">
        <v>76.08122791899144</v>
      </c>
      <c r="M65" s="14">
        <v>76.65646721639347</v>
      </c>
      <c r="N65" s="14">
        <v>76.43413915112717</v>
      </c>
      <c r="O65" s="14">
        <v>76.14743059360717</v>
      </c>
      <c r="P65" s="14">
        <v>76.72084770864717</v>
      </c>
      <c r="Q65" s="14">
        <v>76.43959899956609</v>
      </c>
      <c r="R65" s="14">
        <v>76.15038133091737</v>
      </c>
      <c r="S65" s="14">
        <v>76.7288166682148</v>
      </c>
      <c r="T65" s="14">
        <v>76.70234625632345</v>
      </c>
      <c r="U65" s="14">
        <v>76.42105995319002</v>
      </c>
      <c r="V65" s="14">
        <v>76.98363255945688</v>
      </c>
      <c r="W65" s="14">
        <v>76.964346054656</v>
      </c>
      <c r="X65" s="14">
        <v>76.68313815684463</v>
      </c>
      <c r="Y65" s="14">
        <v>77.24555395246738</v>
      </c>
      <c r="Z65" s="14">
        <v>77.0857903645871</v>
      </c>
      <c r="AA65" s="14">
        <v>76.80478752523146</v>
      </c>
      <c r="AB65" s="14">
        <v>77.36679320394273</v>
      </c>
      <c r="AC65" s="14">
        <v>77.23452752896209</v>
      </c>
      <c r="AD65" s="14">
        <v>76.95516657203879</v>
      </c>
      <c r="AE65" s="14">
        <v>77.51388848588539</v>
      </c>
      <c r="AF65" s="14">
        <v>77.47647759964569</v>
      </c>
      <c r="AG65" s="14">
        <v>77.19693609959013</v>
      </c>
      <c r="AH65" s="14">
        <v>77.75601909970125</v>
      </c>
      <c r="AI65" s="14">
        <v>77.98715171778485</v>
      </c>
      <c r="AJ65" s="14">
        <v>77.71076079893497</v>
      </c>
      <c r="AK65" s="14">
        <v>78.26354263663474</v>
      </c>
    </row>
    <row r="66" spans="1:37" ht="24" customHeight="1">
      <c r="A66" s="13" t="s">
        <v>34</v>
      </c>
      <c r="B66" s="14">
        <v>80.09682495123525</v>
      </c>
      <c r="C66" s="14">
        <v>79.54687286977791</v>
      </c>
      <c r="D66" s="14">
        <v>80.64677703269258</v>
      </c>
      <c r="E66" s="14">
        <v>80.36304698095057</v>
      </c>
      <c r="F66" s="14">
        <v>79.82078654980484</v>
      </c>
      <c r="G66" s="14">
        <v>80.9053074120963</v>
      </c>
      <c r="H66" s="14">
        <v>80.72838340169719</v>
      </c>
      <c r="I66" s="14">
        <v>80.17906382305553</v>
      </c>
      <c r="J66" s="14">
        <v>81.27770298033884</v>
      </c>
      <c r="K66" s="14">
        <v>80.58592614640777</v>
      </c>
      <c r="L66" s="14">
        <v>80.0279517787734</v>
      </c>
      <c r="M66" s="14">
        <v>81.14390051404214</v>
      </c>
      <c r="N66" s="14">
        <v>80.64863195456543</v>
      </c>
      <c r="O66" s="14">
        <v>80.08220275910527</v>
      </c>
      <c r="P66" s="14">
        <v>81.21506115002559</v>
      </c>
      <c r="Q66" s="14">
        <v>80.64319802660235</v>
      </c>
      <c r="R66" s="14">
        <v>80.07948504384693</v>
      </c>
      <c r="S66" s="14">
        <v>81.20691100935777</v>
      </c>
      <c r="T66" s="14">
        <v>80.79992616198473</v>
      </c>
      <c r="U66" s="14">
        <v>80.21574652487459</v>
      </c>
      <c r="V66" s="14">
        <v>81.38410579909487</v>
      </c>
      <c r="W66" s="14">
        <v>80.90957911341083</v>
      </c>
      <c r="X66" s="14">
        <v>80.31150815560004</v>
      </c>
      <c r="Y66" s="14">
        <v>81.50765007122162</v>
      </c>
      <c r="Z66" s="14">
        <v>81.17057777195768</v>
      </c>
      <c r="AA66" s="14">
        <v>80.56802297539869</v>
      </c>
      <c r="AB66" s="14">
        <v>81.77313256851667</v>
      </c>
      <c r="AC66" s="14">
        <v>81.13069395836935</v>
      </c>
      <c r="AD66" s="14">
        <v>80.53343870718601</v>
      </c>
      <c r="AE66" s="14">
        <v>81.72794920955269</v>
      </c>
      <c r="AF66" s="14">
        <v>81.18889202381217</v>
      </c>
      <c r="AG66" s="14">
        <v>80.5914288534498</v>
      </c>
      <c r="AH66" s="14">
        <v>81.78635519417455</v>
      </c>
      <c r="AI66" s="14">
        <v>81.75027227457754</v>
      </c>
      <c r="AJ66" s="14">
        <v>81.1649392144245</v>
      </c>
      <c r="AK66" s="14">
        <v>82.33560533473057</v>
      </c>
    </row>
    <row r="67" spans="1:37" ht="15" customHeight="1">
      <c r="A67" s="13" t="s">
        <v>35</v>
      </c>
      <c r="B67" s="14">
        <v>77.67609689610708</v>
      </c>
      <c r="C67" s="14">
        <v>77.04361580168919</v>
      </c>
      <c r="D67" s="14">
        <v>78.30857799052498</v>
      </c>
      <c r="E67" s="14">
        <v>77.32295900236433</v>
      </c>
      <c r="F67" s="14">
        <v>76.65073506936619</v>
      </c>
      <c r="G67" s="14">
        <v>77.99518293536246</v>
      </c>
      <c r="H67" s="14">
        <v>77.19761438320691</v>
      </c>
      <c r="I67" s="14">
        <v>76.458637850472</v>
      </c>
      <c r="J67" s="14">
        <v>77.93659091594182</v>
      </c>
      <c r="K67" s="14">
        <v>77.23419404900788</v>
      </c>
      <c r="L67" s="14">
        <v>76.46709010603915</v>
      </c>
      <c r="M67" s="14">
        <v>78.00129799197661</v>
      </c>
      <c r="N67" s="14">
        <v>77.7860517246488</v>
      </c>
      <c r="O67" s="14">
        <v>77.0106694958238</v>
      </c>
      <c r="P67" s="14">
        <v>78.5614339534738</v>
      </c>
      <c r="Q67" s="14">
        <v>78.05527343003668</v>
      </c>
      <c r="R67" s="14">
        <v>77.30663536644703</v>
      </c>
      <c r="S67" s="14">
        <v>78.80391149362633</v>
      </c>
      <c r="T67" s="14">
        <v>77.88048957799326</v>
      </c>
      <c r="U67" s="14">
        <v>77.1149546794295</v>
      </c>
      <c r="V67" s="14">
        <v>78.64602447655702</v>
      </c>
      <c r="W67" s="14">
        <v>77.82218691029753</v>
      </c>
      <c r="X67" s="14">
        <v>77.04884652049229</v>
      </c>
      <c r="Y67" s="14">
        <v>78.59552730010277</v>
      </c>
      <c r="Z67" s="14">
        <v>78.15120508371335</v>
      </c>
      <c r="AA67" s="14">
        <v>77.3703404614991</v>
      </c>
      <c r="AB67" s="14">
        <v>78.9320697059276</v>
      </c>
      <c r="AC67" s="14">
        <v>78.59840064591481</v>
      </c>
      <c r="AD67" s="14">
        <v>77.79766069515244</v>
      </c>
      <c r="AE67" s="14">
        <v>79.39914059667717</v>
      </c>
      <c r="AF67" s="14">
        <v>78.96526445167326</v>
      </c>
      <c r="AG67" s="14">
        <v>78.15988295793447</v>
      </c>
      <c r="AH67" s="14">
        <v>79.77064594541206</v>
      </c>
      <c r="AI67" s="14">
        <v>79.14744506283117</v>
      </c>
      <c r="AJ67" s="14">
        <v>78.34609011493292</v>
      </c>
      <c r="AK67" s="14">
        <v>79.94880001072941</v>
      </c>
    </row>
    <row r="68" spans="1:37" ht="15" customHeight="1">
      <c r="A68" s="13" t="s">
        <v>36</v>
      </c>
      <c r="B68" s="14">
        <v>78.06554140347617</v>
      </c>
      <c r="C68" s="14">
        <v>77.39328144030807</v>
      </c>
      <c r="D68" s="14">
        <v>78.73780136664428</v>
      </c>
      <c r="E68" s="14">
        <v>78.37999538627646</v>
      </c>
      <c r="F68" s="14">
        <v>77.74187784109532</v>
      </c>
      <c r="G68" s="14">
        <v>79.01811293145761</v>
      </c>
      <c r="H68" s="14">
        <v>78.77293480558336</v>
      </c>
      <c r="I68" s="14">
        <v>78.13938610645457</v>
      </c>
      <c r="J68" s="14">
        <v>79.40648350471216</v>
      </c>
      <c r="K68" s="14">
        <v>79.46597103021693</v>
      </c>
      <c r="L68" s="14">
        <v>78.8457996820511</v>
      </c>
      <c r="M68" s="14">
        <v>80.08614237838277</v>
      </c>
      <c r="N68" s="14">
        <v>79.47147936712855</v>
      </c>
      <c r="O68" s="14">
        <v>78.85735143896609</v>
      </c>
      <c r="P68" s="14">
        <v>80.08560729529101</v>
      </c>
      <c r="Q68" s="14">
        <v>79.55660789347418</v>
      </c>
      <c r="R68" s="14">
        <v>78.91951973305628</v>
      </c>
      <c r="S68" s="14">
        <v>80.19369605389208</v>
      </c>
      <c r="T68" s="14">
        <v>79.29980826418479</v>
      </c>
      <c r="U68" s="14">
        <v>78.62755172391182</v>
      </c>
      <c r="V68" s="14">
        <v>79.97206480445776</v>
      </c>
      <c r="W68" s="14">
        <v>79.76908311219141</v>
      </c>
      <c r="X68" s="14">
        <v>79.09184905108924</v>
      </c>
      <c r="Y68" s="14">
        <v>80.44631717329358</v>
      </c>
      <c r="Z68" s="14">
        <v>80.0142918863029</v>
      </c>
      <c r="AA68" s="14">
        <v>79.34465763799044</v>
      </c>
      <c r="AB68" s="14">
        <v>80.68392613461536</v>
      </c>
      <c r="AC68" s="14">
        <v>79.66652005771158</v>
      </c>
      <c r="AD68" s="14">
        <v>78.98560519900853</v>
      </c>
      <c r="AE68" s="14">
        <v>80.34743491641463</v>
      </c>
      <c r="AF68" s="14">
        <v>79.4252795802253</v>
      </c>
      <c r="AG68" s="14">
        <v>78.74659909311647</v>
      </c>
      <c r="AH68" s="14">
        <v>80.10396006733411</v>
      </c>
      <c r="AI68" s="14">
        <v>79.47276533101873</v>
      </c>
      <c r="AJ68" s="14">
        <v>78.78900075010421</v>
      </c>
      <c r="AK68" s="14">
        <v>80.15652991193326</v>
      </c>
    </row>
    <row r="69" spans="1:37" ht="15" customHeight="1">
      <c r="A69" s="13" t="s">
        <v>37</v>
      </c>
      <c r="B69" s="14">
        <v>79.36125586479001</v>
      </c>
      <c r="C69" s="14">
        <v>78.65485204340074</v>
      </c>
      <c r="D69" s="14">
        <v>80.06765968617928</v>
      </c>
      <c r="E69" s="14">
        <v>79.75372480636375</v>
      </c>
      <c r="F69" s="14">
        <v>79.03998434999089</v>
      </c>
      <c r="G69" s="14">
        <v>80.46746526273661</v>
      </c>
      <c r="H69" s="14">
        <v>79.52713301146561</v>
      </c>
      <c r="I69" s="14">
        <v>78.83857920445008</v>
      </c>
      <c r="J69" s="14">
        <v>80.21568681848113</v>
      </c>
      <c r="K69" s="14">
        <v>79.55948778822672</v>
      </c>
      <c r="L69" s="14">
        <v>78.83686559949719</v>
      </c>
      <c r="M69" s="14">
        <v>80.28210997695625</v>
      </c>
      <c r="N69" s="14">
        <v>79.62249574077825</v>
      </c>
      <c r="O69" s="14">
        <v>78.90905160255657</v>
      </c>
      <c r="P69" s="14">
        <v>80.33593987899992</v>
      </c>
      <c r="Q69" s="14">
        <v>79.84334166959734</v>
      </c>
      <c r="R69" s="14">
        <v>79.10320428578166</v>
      </c>
      <c r="S69" s="14">
        <v>80.58347905341301</v>
      </c>
      <c r="T69" s="14">
        <v>80.76816884914838</v>
      </c>
      <c r="U69" s="14">
        <v>80.05408730747797</v>
      </c>
      <c r="V69" s="14">
        <v>81.48225039081879</v>
      </c>
      <c r="W69" s="14">
        <v>80.80647402903647</v>
      </c>
      <c r="X69" s="14">
        <v>80.09969131094992</v>
      </c>
      <c r="Y69" s="14">
        <v>81.51325674712301</v>
      </c>
      <c r="Z69" s="14">
        <v>81.43052493061248</v>
      </c>
      <c r="AA69" s="14">
        <v>80.7674221302346</v>
      </c>
      <c r="AB69" s="14">
        <v>82.09362773099035</v>
      </c>
      <c r="AC69" s="14">
        <v>81.58242898643121</v>
      </c>
      <c r="AD69" s="14">
        <v>80.95351084017831</v>
      </c>
      <c r="AE69" s="14">
        <v>82.21134713268411</v>
      </c>
      <c r="AF69" s="14">
        <v>82.09708066256616</v>
      </c>
      <c r="AG69" s="14">
        <v>81.4749395830723</v>
      </c>
      <c r="AH69" s="14">
        <v>82.71922174206001</v>
      </c>
      <c r="AI69" s="14">
        <v>81.64981526138806</v>
      </c>
      <c r="AJ69" s="14">
        <v>81.00002017297058</v>
      </c>
      <c r="AK69" s="14">
        <v>82.29961034980553</v>
      </c>
    </row>
    <row r="70" spans="1:37" ht="15" customHeight="1">
      <c r="A70" s="13" t="s">
        <v>38</v>
      </c>
      <c r="B70" s="14">
        <v>78.59008998175128</v>
      </c>
      <c r="C70" s="14">
        <v>77.87358139987737</v>
      </c>
      <c r="D70" s="14">
        <v>79.30659856362519</v>
      </c>
      <c r="E70" s="14">
        <v>78.85134980915545</v>
      </c>
      <c r="F70" s="14">
        <v>78.14737759686037</v>
      </c>
      <c r="G70" s="14">
        <v>79.55532202145054</v>
      </c>
      <c r="H70" s="14">
        <v>78.88203246750335</v>
      </c>
      <c r="I70" s="14">
        <v>78.19437915141573</v>
      </c>
      <c r="J70" s="14">
        <v>79.56968578359097</v>
      </c>
      <c r="K70" s="14">
        <v>78.64048178351636</v>
      </c>
      <c r="L70" s="14">
        <v>77.94867763969907</v>
      </c>
      <c r="M70" s="14">
        <v>79.33228592733366</v>
      </c>
      <c r="N70" s="14">
        <v>78.62194385350516</v>
      </c>
      <c r="O70" s="14">
        <v>77.91839864202359</v>
      </c>
      <c r="P70" s="14">
        <v>79.32548906498673</v>
      </c>
      <c r="Q70" s="14">
        <v>79.13122724707729</v>
      </c>
      <c r="R70" s="14">
        <v>78.45015657868406</v>
      </c>
      <c r="S70" s="14">
        <v>79.81229791547052</v>
      </c>
      <c r="T70" s="14">
        <v>79.49635538954585</v>
      </c>
      <c r="U70" s="14">
        <v>78.81441904662925</v>
      </c>
      <c r="V70" s="14">
        <v>80.17829173246245</v>
      </c>
      <c r="W70" s="14">
        <v>79.70703698365006</v>
      </c>
      <c r="X70" s="14">
        <v>79.03635084569933</v>
      </c>
      <c r="Y70" s="14">
        <v>80.37772312160078</v>
      </c>
      <c r="Z70" s="14">
        <v>79.72844390522317</v>
      </c>
      <c r="AA70" s="14">
        <v>79.06341543949834</v>
      </c>
      <c r="AB70" s="14">
        <v>80.393472370948</v>
      </c>
      <c r="AC70" s="14">
        <v>80.5212632942395</v>
      </c>
      <c r="AD70" s="14">
        <v>79.88549232582754</v>
      </c>
      <c r="AE70" s="14">
        <v>81.15703426265146</v>
      </c>
      <c r="AF70" s="14">
        <v>81.27630182173789</v>
      </c>
      <c r="AG70" s="14">
        <v>80.6659931501241</v>
      </c>
      <c r="AH70" s="14">
        <v>81.88661049335168</v>
      </c>
      <c r="AI70" s="14">
        <v>81.43844030387</v>
      </c>
      <c r="AJ70" s="14">
        <v>80.83342489838812</v>
      </c>
      <c r="AK70" s="14">
        <v>82.04345570935187</v>
      </c>
    </row>
    <row r="71" spans="1:37" ht="24" customHeight="1">
      <c r="A71" s="13" t="s">
        <v>39</v>
      </c>
      <c r="B71" s="14">
        <v>79.42337734652622</v>
      </c>
      <c r="C71" s="14">
        <v>78.71981010399813</v>
      </c>
      <c r="D71" s="14">
        <v>80.12694458905432</v>
      </c>
      <c r="E71" s="14">
        <v>79.30064278851762</v>
      </c>
      <c r="F71" s="14">
        <v>78.60359681906294</v>
      </c>
      <c r="G71" s="14">
        <v>79.9976887579723</v>
      </c>
      <c r="H71" s="14">
        <v>79.33809605706644</v>
      </c>
      <c r="I71" s="14">
        <v>78.64006494415321</v>
      </c>
      <c r="J71" s="14">
        <v>80.03612716997966</v>
      </c>
      <c r="K71" s="14">
        <v>79.91666529902001</v>
      </c>
      <c r="L71" s="14">
        <v>79.22991951801428</v>
      </c>
      <c r="M71" s="14">
        <v>80.60341108002574</v>
      </c>
      <c r="N71" s="14">
        <v>80.06425733230252</v>
      </c>
      <c r="O71" s="14">
        <v>79.36225151716621</v>
      </c>
      <c r="P71" s="14">
        <v>80.76626314743882</v>
      </c>
      <c r="Q71" s="14">
        <v>80.057338209071</v>
      </c>
      <c r="R71" s="14">
        <v>79.37353884682419</v>
      </c>
      <c r="S71" s="14">
        <v>80.74113757131782</v>
      </c>
      <c r="T71" s="14">
        <v>80.06315714813363</v>
      </c>
      <c r="U71" s="14">
        <v>79.3672415544206</v>
      </c>
      <c r="V71" s="14">
        <v>80.75907274184665</v>
      </c>
      <c r="W71" s="14">
        <v>79.91930900579658</v>
      </c>
      <c r="X71" s="14">
        <v>79.2207378935996</v>
      </c>
      <c r="Y71" s="14">
        <v>80.61788011799355</v>
      </c>
      <c r="Z71" s="14">
        <v>80.18745045144371</v>
      </c>
      <c r="AA71" s="14">
        <v>79.48783838090218</v>
      </c>
      <c r="AB71" s="14">
        <v>80.88706252198524</v>
      </c>
      <c r="AC71" s="14">
        <v>80.38594303789016</v>
      </c>
      <c r="AD71" s="14">
        <v>79.7067836294301</v>
      </c>
      <c r="AE71" s="14">
        <v>81.06510244635021</v>
      </c>
      <c r="AF71" s="14">
        <v>80.92838703009777</v>
      </c>
      <c r="AG71" s="14">
        <v>80.23819564231322</v>
      </c>
      <c r="AH71" s="14">
        <v>81.61857841788232</v>
      </c>
      <c r="AI71" s="14">
        <v>81.26801128638995</v>
      </c>
      <c r="AJ71" s="14">
        <v>80.57806085080131</v>
      </c>
      <c r="AK71" s="14">
        <v>81.95796172197859</v>
      </c>
    </row>
    <row r="72" spans="1:37" ht="15" customHeight="1">
      <c r="A72" s="13" t="s">
        <v>40</v>
      </c>
      <c r="B72" s="14">
        <v>77.82876800769382</v>
      </c>
      <c r="C72" s="14">
        <v>77.30026390085011</v>
      </c>
      <c r="D72" s="14">
        <v>78.35727211453754</v>
      </c>
      <c r="E72" s="14">
        <v>78.0514871374715</v>
      </c>
      <c r="F72" s="14">
        <v>77.52625350022639</v>
      </c>
      <c r="G72" s="14">
        <v>78.5767207747166</v>
      </c>
      <c r="H72" s="14">
        <v>77.72341576795333</v>
      </c>
      <c r="I72" s="14">
        <v>77.15340809087843</v>
      </c>
      <c r="J72" s="14">
        <v>78.29342344502822</v>
      </c>
      <c r="K72" s="14">
        <v>78.28636392966973</v>
      </c>
      <c r="L72" s="14">
        <v>77.72056864716174</v>
      </c>
      <c r="M72" s="14">
        <v>78.85215921217772</v>
      </c>
      <c r="N72" s="14">
        <v>78.4721531307007</v>
      </c>
      <c r="O72" s="14">
        <v>77.90283751484988</v>
      </c>
      <c r="P72" s="14">
        <v>79.04146874655153</v>
      </c>
      <c r="Q72" s="14">
        <v>79.05177615617558</v>
      </c>
      <c r="R72" s="14">
        <v>78.53136159919731</v>
      </c>
      <c r="S72" s="14">
        <v>79.57219071315384</v>
      </c>
      <c r="T72" s="14">
        <v>78.86510386871473</v>
      </c>
      <c r="U72" s="14">
        <v>78.31539861232311</v>
      </c>
      <c r="V72" s="14">
        <v>79.41480912510634</v>
      </c>
      <c r="W72" s="14">
        <v>78.95747703459871</v>
      </c>
      <c r="X72" s="14">
        <v>78.40398057869747</v>
      </c>
      <c r="Y72" s="14">
        <v>79.51097349049995</v>
      </c>
      <c r="Z72" s="14">
        <v>79.02945609775331</v>
      </c>
      <c r="AA72" s="14">
        <v>78.46602695560368</v>
      </c>
      <c r="AB72" s="14">
        <v>79.59288523990294</v>
      </c>
      <c r="AC72" s="14">
        <v>79.02297532394178</v>
      </c>
      <c r="AD72" s="14">
        <v>78.46921055370565</v>
      </c>
      <c r="AE72" s="14">
        <v>79.57674009417791</v>
      </c>
      <c r="AF72" s="14">
        <v>79.17976234244571</v>
      </c>
      <c r="AG72" s="14">
        <v>78.62735968734168</v>
      </c>
      <c r="AH72" s="14">
        <v>79.73216499754975</v>
      </c>
      <c r="AI72" s="14">
        <v>79.53374808534998</v>
      </c>
      <c r="AJ72" s="14">
        <v>78.98236257624686</v>
      </c>
      <c r="AK72" s="14">
        <v>80.08513359445311</v>
      </c>
    </row>
    <row r="73" spans="1:37" ht="15" customHeight="1">
      <c r="A73" s="13" t="s">
        <v>41</v>
      </c>
      <c r="B73" s="14">
        <v>78.3845865292479</v>
      </c>
      <c r="C73" s="14">
        <v>77.40551999947047</v>
      </c>
      <c r="D73" s="14">
        <v>79.36365305902532</v>
      </c>
      <c r="E73" s="14">
        <v>78.48447652349478</v>
      </c>
      <c r="F73" s="14">
        <v>77.51151376651124</v>
      </c>
      <c r="G73" s="14">
        <v>79.45743928047831</v>
      </c>
      <c r="H73" s="14">
        <v>78.74050271544259</v>
      </c>
      <c r="I73" s="14">
        <v>77.67381205299428</v>
      </c>
      <c r="J73" s="14">
        <v>79.8071933778909</v>
      </c>
      <c r="K73" s="14">
        <v>78.99089565955292</v>
      </c>
      <c r="L73" s="14">
        <v>77.95037861312058</v>
      </c>
      <c r="M73" s="14">
        <v>80.03141270598526</v>
      </c>
      <c r="N73" s="14">
        <v>79.19235346096042</v>
      </c>
      <c r="O73" s="14">
        <v>78.18887259549385</v>
      </c>
      <c r="P73" s="14">
        <v>80.19583432642699</v>
      </c>
      <c r="Q73" s="14">
        <v>79.66005170871222</v>
      </c>
      <c r="R73" s="14">
        <v>78.70942023937289</v>
      </c>
      <c r="S73" s="14">
        <v>80.61068317805154</v>
      </c>
      <c r="T73" s="14">
        <v>79.41388400703751</v>
      </c>
      <c r="U73" s="14">
        <v>78.38284734361267</v>
      </c>
      <c r="V73" s="14">
        <v>80.44492067046235</v>
      </c>
      <c r="W73" s="14">
        <v>79.55120226029399</v>
      </c>
      <c r="X73" s="14">
        <v>78.456326053143</v>
      </c>
      <c r="Y73" s="14">
        <v>80.64607846744498</v>
      </c>
      <c r="Z73" s="14">
        <v>79.00376746216405</v>
      </c>
      <c r="AA73" s="14">
        <v>77.89192571739389</v>
      </c>
      <c r="AB73" s="14">
        <v>80.11560920693421</v>
      </c>
      <c r="AC73" s="14">
        <v>79.77628606537407</v>
      </c>
      <c r="AD73" s="14">
        <v>78.71616059645707</v>
      </c>
      <c r="AE73" s="14">
        <v>80.83641153429106</v>
      </c>
      <c r="AF73" s="14">
        <v>79.70480444299193</v>
      </c>
      <c r="AG73" s="14">
        <v>78.62279143425924</v>
      </c>
      <c r="AH73" s="14">
        <v>80.78681745172462</v>
      </c>
      <c r="AI73" s="14">
        <v>81.02105535084733</v>
      </c>
      <c r="AJ73" s="14">
        <v>80.01447601055435</v>
      </c>
      <c r="AK73" s="14">
        <v>82.02763469114032</v>
      </c>
    </row>
    <row r="74" spans="1:37" ht="15" customHeight="1">
      <c r="A74" s="13" t="s">
        <v>42</v>
      </c>
      <c r="B74" s="14">
        <v>77.02364214459023</v>
      </c>
      <c r="C74" s="14">
        <v>76.67007785226669</v>
      </c>
      <c r="D74" s="14">
        <v>77.37720643691377</v>
      </c>
      <c r="E74" s="14">
        <v>77.34822391209282</v>
      </c>
      <c r="F74" s="14">
        <v>76.99214423300063</v>
      </c>
      <c r="G74" s="14">
        <v>77.70430359118501</v>
      </c>
      <c r="H74" s="14">
        <v>77.54169089256172</v>
      </c>
      <c r="I74" s="14">
        <v>77.18391216886714</v>
      </c>
      <c r="J74" s="14">
        <v>77.8994696162563</v>
      </c>
      <c r="K74" s="14">
        <v>77.62027589927692</v>
      </c>
      <c r="L74" s="14">
        <v>77.26255383912499</v>
      </c>
      <c r="M74" s="14">
        <v>77.97799795942885</v>
      </c>
      <c r="N74" s="14">
        <v>77.38097027389838</v>
      </c>
      <c r="O74" s="14">
        <v>77.02065117702925</v>
      </c>
      <c r="P74" s="14">
        <v>77.74128937076752</v>
      </c>
      <c r="Q74" s="14">
        <v>77.42497466788839</v>
      </c>
      <c r="R74" s="14">
        <v>77.06559867969456</v>
      </c>
      <c r="S74" s="14">
        <v>77.78435065608222</v>
      </c>
      <c r="T74" s="14">
        <v>77.62956185029577</v>
      </c>
      <c r="U74" s="14">
        <v>77.2635893459207</v>
      </c>
      <c r="V74" s="14">
        <v>77.99553435467084</v>
      </c>
      <c r="W74" s="14">
        <v>78.20533393160555</v>
      </c>
      <c r="X74" s="14">
        <v>77.84909839362082</v>
      </c>
      <c r="Y74" s="14">
        <v>78.56156946959028</v>
      </c>
      <c r="Z74" s="14">
        <v>78.3967200948269</v>
      </c>
      <c r="AA74" s="14">
        <v>78.04396140537031</v>
      </c>
      <c r="AB74" s="14">
        <v>78.7494787842835</v>
      </c>
      <c r="AC74" s="14">
        <v>78.43926296485371</v>
      </c>
      <c r="AD74" s="14">
        <v>78.09287734808775</v>
      </c>
      <c r="AE74" s="14">
        <v>78.78564858161967</v>
      </c>
      <c r="AF74" s="14">
        <v>78.53716705447532</v>
      </c>
      <c r="AG74" s="14">
        <v>78.19229650251759</v>
      </c>
      <c r="AH74" s="14">
        <v>78.88203760643304</v>
      </c>
      <c r="AI74" s="14">
        <v>78.7505227525194</v>
      </c>
      <c r="AJ74" s="14">
        <v>78.40363686748123</v>
      </c>
      <c r="AK74" s="14">
        <v>79.09740863755758</v>
      </c>
    </row>
    <row r="75" spans="1:37" ht="15" customHeight="1">
      <c r="A75" s="13" t="s">
        <v>43</v>
      </c>
      <c r="B75" s="14">
        <v>79.5380494918777</v>
      </c>
      <c r="C75" s="14">
        <v>77.98424125942228</v>
      </c>
      <c r="D75" s="14">
        <v>81.09185772433312</v>
      </c>
      <c r="E75" s="14">
        <v>81.48106282124672</v>
      </c>
      <c r="F75" s="14">
        <v>80.0316975037079</v>
      </c>
      <c r="G75" s="14">
        <v>82.93042813878554</v>
      </c>
      <c r="H75" s="14">
        <v>81.78624096932239</v>
      </c>
      <c r="I75" s="14">
        <v>80.23441883750112</v>
      </c>
      <c r="J75" s="14">
        <v>83.33806310114366</v>
      </c>
      <c r="K75" s="14">
        <v>81.68520356002047</v>
      </c>
      <c r="L75" s="14">
        <v>80.38957773173561</v>
      </c>
      <c r="M75" s="14">
        <v>82.98082938830532</v>
      </c>
      <c r="N75" s="14">
        <v>81.03394024713317</v>
      </c>
      <c r="O75" s="14">
        <v>79.60398735069359</v>
      </c>
      <c r="P75" s="14">
        <v>82.46389314357276</v>
      </c>
      <c r="Q75" s="14">
        <v>80.52394431799215</v>
      </c>
      <c r="R75" s="14">
        <v>78.99340257618643</v>
      </c>
      <c r="S75" s="14">
        <v>82.05448605979787</v>
      </c>
      <c r="T75" s="14">
        <v>81.3936281101567</v>
      </c>
      <c r="U75" s="14">
        <v>79.78688816976916</v>
      </c>
      <c r="V75" s="14">
        <v>83.00036805054424</v>
      </c>
      <c r="W75" s="14">
        <v>81.04994776037448</v>
      </c>
      <c r="X75" s="14">
        <v>79.53762453463402</v>
      </c>
      <c r="Y75" s="14">
        <v>82.56227098611494</v>
      </c>
      <c r="Z75" s="14">
        <v>81.50950422771973</v>
      </c>
      <c r="AA75" s="14">
        <v>80.20178391760676</v>
      </c>
      <c r="AB75" s="14">
        <v>82.8172245378327</v>
      </c>
      <c r="AC75" s="14">
        <v>81.42359821666705</v>
      </c>
      <c r="AD75" s="14">
        <v>80.24246298784806</v>
      </c>
      <c r="AE75" s="14">
        <v>82.60473344548603</v>
      </c>
      <c r="AF75" s="14">
        <v>81.71904344958088</v>
      </c>
      <c r="AG75" s="14">
        <v>80.52297061642126</v>
      </c>
      <c r="AH75" s="14">
        <v>82.9151162827405</v>
      </c>
      <c r="AI75" s="14">
        <v>81.38893813819243</v>
      </c>
      <c r="AJ75" s="14">
        <v>80.02079237125415</v>
      </c>
      <c r="AK75" s="14">
        <v>82.75708390513071</v>
      </c>
    </row>
    <row r="76" spans="1:37" ht="24" customHeight="1">
      <c r="A76" s="13" t="s">
        <v>44</v>
      </c>
      <c r="B76" s="14">
        <v>79.47123518018259</v>
      </c>
      <c r="C76" s="14">
        <v>78.94007336246344</v>
      </c>
      <c r="D76" s="14">
        <v>80.00239699790174</v>
      </c>
      <c r="E76" s="14">
        <v>80.21201670330298</v>
      </c>
      <c r="F76" s="14">
        <v>79.70093223426936</v>
      </c>
      <c r="G76" s="14">
        <v>80.7231011723366</v>
      </c>
      <c r="H76" s="14">
        <v>80.74707605601095</v>
      </c>
      <c r="I76" s="14">
        <v>80.24150402521137</v>
      </c>
      <c r="J76" s="14">
        <v>81.25264808681054</v>
      </c>
      <c r="K76" s="14">
        <v>80.74104329214222</v>
      </c>
      <c r="L76" s="14">
        <v>80.21266260710577</v>
      </c>
      <c r="M76" s="14">
        <v>81.26942397717868</v>
      </c>
      <c r="N76" s="14">
        <v>80.04444178809918</v>
      </c>
      <c r="O76" s="14">
        <v>79.48179713686037</v>
      </c>
      <c r="P76" s="14">
        <v>80.60708643933799</v>
      </c>
      <c r="Q76" s="14">
        <v>80.20198986781003</v>
      </c>
      <c r="R76" s="14">
        <v>79.65124794507479</v>
      </c>
      <c r="S76" s="14">
        <v>80.75273179054527</v>
      </c>
      <c r="T76" s="14">
        <v>80.60906597220009</v>
      </c>
      <c r="U76" s="14">
        <v>80.0761781501606</v>
      </c>
      <c r="V76" s="14">
        <v>81.14195379423957</v>
      </c>
      <c r="W76" s="14">
        <v>81.18952555913484</v>
      </c>
      <c r="X76" s="14">
        <v>80.67194374521765</v>
      </c>
      <c r="Y76" s="14">
        <v>81.70710737305203</v>
      </c>
      <c r="Z76" s="14">
        <v>81.245701996166</v>
      </c>
      <c r="AA76" s="14">
        <v>80.71225303941404</v>
      </c>
      <c r="AB76" s="14">
        <v>81.77915095291797</v>
      </c>
      <c r="AC76" s="14">
        <v>81.5031974833635</v>
      </c>
      <c r="AD76" s="14">
        <v>80.97547417595294</v>
      </c>
      <c r="AE76" s="14">
        <v>82.03092079077405</v>
      </c>
      <c r="AF76" s="14">
        <v>81.80050866706826</v>
      </c>
      <c r="AG76" s="14">
        <v>81.27917478983605</v>
      </c>
      <c r="AH76" s="14">
        <v>82.32184254430047</v>
      </c>
      <c r="AI76" s="14">
        <v>82.34159133939866</v>
      </c>
      <c r="AJ76" s="14">
        <v>81.83644040842181</v>
      </c>
      <c r="AK76" s="14">
        <v>82.84674227037551</v>
      </c>
    </row>
    <row r="77" spans="1:37" ht="15" customHeight="1">
      <c r="A77" s="13" t="s">
        <v>45</v>
      </c>
      <c r="B77" s="14">
        <v>77.517502137047</v>
      </c>
      <c r="C77" s="14">
        <v>77.04667458778377</v>
      </c>
      <c r="D77" s="14">
        <v>77.98832968631024</v>
      </c>
      <c r="E77" s="14">
        <v>77.61336989328143</v>
      </c>
      <c r="F77" s="14">
        <v>77.1396952385891</v>
      </c>
      <c r="G77" s="14">
        <v>78.08704454797376</v>
      </c>
      <c r="H77" s="14">
        <v>77.70706791578496</v>
      </c>
      <c r="I77" s="14">
        <v>77.22292360497097</v>
      </c>
      <c r="J77" s="14">
        <v>78.19121222659895</v>
      </c>
      <c r="K77" s="14">
        <v>78.15565387749987</v>
      </c>
      <c r="L77" s="14">
        <v>77.67800708757719</v>
      </c>
      <c r="M77" s="14">
        <v>78.63330066742256</v>
      </c>
      <c r="N77" s="14">
        <v>78.0857816177465</v>
      </c>
      <c r="O77" s="14">
        <v>77.60042433765672</v>
      </c>
      <c r="P77" s="14">
        <v>78.57113889783629</v>
      </c>
      <c r="Q77" s="14">
        <v>78.20479848320973</v>
      </c>
      <c r="R77" s="14">
        <v>77.73157728755565</v>
      </c>
      <c r="S77" s="14">
        <v>78.6780196788638</v>
      </c>
      <c r="T77" s="14">
        <v>78.18340848186992</v>
      </c>
      <c r="U77" s="14">
        <v>77.69864846582345</v>
      </c>
      <c r="V77" s="14">
        <v>78.66816849791638</v>
      </c>
      <c r="W77" s="14">
        <v>78.43434512869521</v>
      </c>
      <c r="X77" s="14">
        <v>77.96126740187913</v>
      </c>
      <c r="Y77" s="14">
        <v>78.9074228555113</v>
      </c>
      <c r="Z77" s="14">
        <v>78.7990411355828</v>
      </c>
      <c r="AA77" s="14">
        <v>78.32206162836617</v>
      </c>
      <c r="AB77" s="14">
        <v>79.27602064279942</v>
      </c>
      <c r="AC77" s="14">
        <v>78.76342334073057</v>
      </c>
      <c r="AD77" s="14">
        <v>78.28699835183826</v>
      </c>
      <c r="AE77" s="14">
        <v>79.23984832962287</v>
      </c>
      <c r="AF77" s="14">
        <v>79.2067246613161</v>
      </c>
      <c r="AG77" s="14">
        <v>78.74439114357656</v>
      </c>
      <c r="AH77" s="14">
        <v>79.66905817905564</v>
      </c>
      <c r="AI77" s="14">
        <v>79.50830578678597</v>
      </c>
      <c r="AJ77" s="14">
        <v>79.05752411984363</v>
      </c>
      <c r="AK77" s="14">
        <v>79.9590874537283</v>
      </c>
    </row>
    <row r="78" spans="1:37" ht="15" customHeight="1">
      <c r="A78" s="13" t="s">
        <v>46</v>
      </c>
      <c r="B78" s="14">
        <v>79.56063058202578</v>
      </c>
      <c r="C78" s="14">
        <v>78.98558314075217</v>
      </c>
      <c r="D78" s="14">
        <v>80.13567802329939</v>
      </c>
      <c r="E78" s="14">
        <v>79.90270947658873</v>
      </c>
      <c r="F78" s="14">
        <v>79.34016589274422</v>
      </c>
      <c r="G78" s="14">
        <v>80.46525306043323</v>
      </c>
      <c r="H78" s="14">
        <v>80.1498029552333</v>
      </c>
      <c r="I78" s="14">
        <v>79.58342331800203</v>
      </c>
      <c r="J78" s="14">
        <v>80.71618259246456</v>
      </c>
      <c r="K78" s="14">
        <v>80.319303809359</v>
      </c>
      <c r="L78" s="14">
        <v>79.76798557605264</v>
      </c>
      <c r="M78" s="14">
        <v>80.87062204266536</v>
      </c>
      <c r="N78" s="14">
        <v>79.77545201667081</v>
      </c>
      <c r="O78" s="14">
        <v>79.17582979736316</v>
      </c>
      <c r="P78" s="14">
        <v>80.37507423597846</v>
      </c>
      <c r="Q78" s="14">
        <v>79.83061035751258</v>
      </c>
      <c r="R78" s="14">
        <v>79.24078505654128</v>
      </c>
      <c r="S78" s="14">
        <v>80.42043565848388</v>
      </c>
      <c r="T78" s="14">
        <v>79.95853781335708</v>
      </c>
      <c r="U78" s="14">
        <v>79.36078891315756</v>
      </c>
      <c r="V78" s="14">
        <v>80.5562867135566</v>
      </c>
      <c r="W78" s="14">
        <v>80.49099527405203</v>
      </c>
      <c r="X78" s="14">
        <v>79.91968797448548</v>
      </c>
      <c r="Y78" s="14">
        <v>81.06230257361857</v>
      </c>
      <c r="Z78" s="14">
        <v>80.74232322364928</v>
      </c>
      <c r="AA78" s="14">
        <v>80.17014994280413</v>
      </c>
      <c r="AB78" s="14">
        <v>81.31449650449443</v>
      </c>
      <c r="AC78" s="14">
        <v>80.79385181677097</v>
      </c>
      <c r="AD78" s="14">
        <v>80.21060463529501</v>
      </c>
      <c r="AE78" s="14">
        <v>81.37709899824692</v>
      </c>
      <c r="AF78" s="14">
        <v>81.15561158548235</v>
      </c>
      <c r="AG78" s="14">
        <v>80.5817062869312</v>
      </c>
      <c r="AH78" s="14">
        <v>81.7295168840335</v>
      </c>
      <c r="AI78" s="14">
        <v>81.23708847492556</v>
      </c>
      <c r="AJ78" s="14">
        <v>80.65887255236564</v>
      </c>
      <c r="AK78" s="14">
        <v>81.81530439748548</v>
      </c>
    </row>
    <row r="79" spans="1:37" ht="15" customHeight="1">
      <c r="A79" s="13" t="s">
        <v>47</v>
      </c>
      <c r="B79" s="14">
        <v>79.82561939123418</v>
      </c>
      <c r="C79" s="14">
        <v>78.43480313913051</v>
      </c>
      <c r="D79" s="14">
        <v>81.21643564333786</v>
      </c>
      <c r="E79" s="14">
        <v>80.82530368447811</v>
      </c>
      <c r="F79" s="14">
        <v>79.46372435323755</v>
      </c>
      <c r="G79" s="14">
        <v>82.18688301571868</v>
      </c>
      <c r="H79" s="14">
        <v>81.15959294227382</v>
      </c>
      <c r="I79" s="14">
        <v>79.77321600808763</v>
      </c>
      <c r="J79" s="14">
        <v>82.54596987646</v>
      </c>
      <c r="K79" s="14">
        <v>81.42667427477157</v>
      </c>
      <c r="L79" s="14">
        <v>80.11900842933623</v>
      </c>
      <c r="M79" s="14">
        <v>82.73434012020691</v>
      </c>
      <c r="N79" s="14">
        <v>80.64308364923033</v>
      </c>
      <c r="O79" s="14">
        <v>79.29952001065288</v>
      </c>
      <c r="P79" s="14">
        <v>81.98664728780778</v>
      </c>
      <c r="Q79" s="14">
        <v>80.27009093275454</v>
      </c>
      <c r="R79" s="14">
        <v>78.79624965448323</v>
      </c>
      <c r="S79" s="14">
        <v>81.74393221102585</v>
      </c>
      <c r="T79" s="14">
        <v>80.98054168530287</v>
      </c>
      <c r="U79" s="14">
        <v>79.39436997417725</v>
      </c>
      <c r="V79" s="14">
        <v>82.56671339642848</v>
      </c>
      <c r="W79" s="14">
        <v>81.46416738610029</v>
      </c>
      <c r="X79" s="14">
        <v>79.87933069275451</v>
      </c>
      <c r="Y79" s="14">
        <v>83.04900407944606</v>
      </c>
      <c r="Z79" s="14">
        <v>82.60762723539911</v>
      </c>
      <c r="AA79" s="14">
        <v>81.18031864166315</v>
      </c>
      <c r="AB79" s="14">
        <v>84.03493582913507</v>
      </c>
      <c r="AC79" s="14">
        <v>81.47552004863918</v>
      </c>
      <c r="AD79" s="14">
        <v>79.83941838764217</v>
      </c>
      <c r="AE79" s="14">
        <v>83.1116217096362</v>
      </c>
      <c r="AF79" s="14">
        <v>81.83369583633055</v>
      </c>
      <c r="AG79" s="14">
        <v>80.22420764234181</v>
      </c>
      <c r="AH79" s="14">
        <v>83.44318403031929</v>
      </c>
      <c r="AI79" s="14">
        <v>80.65376143138948</v>
      </c>
      <c r="AJ79" s="14">
        <v>78.99322560080324</v>
      </c>
      <c r="AK79" s="14">
        <v>82.31429726197572</v>
      </c>
    </row>
    <row r="80" spans="1:37" ht="15" customHeight="1">
      <c r="A80" s="13" t="s">
        <v>48</v>
      </c>
      <c r="B80" s="14">
        <v>78.59564808395403</v>
      </c>
      <c r="C80" s="14">
        <v>77.9818933382542</v>
      </c>
      <c r="D80" s="14">
        <v>79.20940282965387</v>
      </c>
      <c r="E80" s="14">
        <v>78.55087389681105</v>
      </c>
      <c r="F80" s="14">
        <v>77.89546559649645</v>
      </c>
      <c r="G80" s="14">
        <v>79.20628219712566</v>
      </c>
      <c r="H80" s="14">
        <v>78.68956229644462</v>
      </c>
      <c r="I80" s="14">
        <v>78.03181806725182</v>
      </c>
      <c r="J80" s="14">
        <v>79.34730652563742</v>
      </c>
      <c r="K80" s="14">
        <v>78.88295238993308</v>
      </c>
      <c r="L80" s="14">
        <v>78.2412210236609</v>
      </c>
      <c r="M80" s="14">
        <v>79.52468375620526</v>
      </c>
      <c r="N80" s="14">
        <v>79.25029932006588</v>
      </c>
      <c r="O80" s="14">
        <v>78.63610051648295</v>
      </c>
      <c r="P80" s="14">
        <v>79.8644981236488</v>
      </c>
      <c r="Q80" s="14">
        <v>79.66603870680298</v>
      </c>
      <c r="R80" s="14">
        <v>79.07103158214488</v>
      </c>
      <c r="S80" s="14">
        <v>80.26104583146108</v>
      </c>
      <c r="T80" s="14">
        <v>80.06137454669778</v>
      </c>
      <c r="U80" s="14">
        <v>79.46986571762105</v>
      </c>
      <c r="V80" s="14">
        <v>80.65288337577451</v>
      </c>
      <c r="W80" s="14">
        <v>80.51807802816373</v>
      </c>
      <c r="X80" s="14">
        <v>79.95404854910511</v>
      </c>
      <c r="Y80" s="14">
        <v>81.08210750722235</v>
      </c>
      <c r="Z80" s="14">
        <v>80.64754744585441</v>
      </c>
      <c r="AA80" s="14">
        <v>80.06513855260884</v>
      </c>
      <c r="AB80" s="14">
        <v>81.22995633909999</v>
      </c>
      <c r="AC80" s="14">
        <v>80.9372612846185</v>
      </c>
      <c r="AD80" s="14">
        <v>80.36326476837917</v>
      </c>
      <c r="AE80" s="14">
        <v>81.51125780085783</v>
      </c>
      <c r="AF80" s="14">
        <v>80.9026857645771</v>
      </c>
      <c r="AG80" s="14">
        <v>80.31707819828083</v>
      </c>
      <c r="AH80" s="14">
        <v>81.48829333087338</v>
      </c>
      <c r="AI80" s="14">
        <v>81.12864003573686</v>
      </c>
      <c r="AJ80" s="14">
        <v>80.55579648199775</v>
      </c>
      <c r="AK80" s="14">
        <v>81.70148358947598</v>
      </c>
    </row>
    <row r="81" spans="1:37" ht="24" customHeight="1">
      <c r="A81" s="13" t="s">
        <v>49</v>
      </c>
      <c r="B81" s="14">
        <v>79.17680816998747</v>
      </c>
      <c r="C81" s="14">
        <v>78.45016091959468</v>
      </c>
      <c r="D81" s="14">
        <v>79.90345542038025</v>
      </c>
      <c r="E81" s="14">
        <v>79.19218388998176</v>
      </c>
      <c r="F81" s="14">
        <v>78.48681440077054</v>
      </c>
      <c r="G81" s="14">
        <v>79.89755337919298</v>
      </c>
      <c r="H81" s="14">
        <v>79.47142713054674</v>
      </c>
      <c r="I81" s="14">
        <v>78.7695144623522</v>
      </c>
      <c r="J81" s="14">
        <v>80.17333979874128</v>
      </c>
      <c r="K81" s="14">
        <v>78.9316089782993</v>
      </c>
      <c r="L81" s="14">
        <v>78.19965449401434</v>
      </c>
      <c r="M81" s="14">
        <v>79.66356346258425</v>
      </c>
      <c r="N81" s="14">
        <v>79.25416714975343</v>
      </c>
      <c r="O81" s="14">
        <v>78.52366109186778</v>
      </c>
      <c r="P81" s="14">
        <v>79.98467320763908</v>
      </c>
      <c r="Q81" s="14">
        <v>79.74467628525127</v>
      </c>
      <c r="R81" s="14">
        <v>79.05385651744264</v>
      </c>
      <c r="S81" s="14">
        <v>80.43549605305991</v>
      </c>
      <c r="T81" s="14">
        <v>80.24875399663186</v>
      </c>
      <c r="U81" s="14">
        <v>79.57155102674642</v>
      </c>
      <c r="V81" s="14">
        <v>80.9259569665173</v>
      </c>
      <c r="W81" s="14">
        <v>80.7860875121223</v>
      </c>
      <c r="X81" s="14">
        <v>80.11200116753547</v>
      </c>
      <c r="Y81" s="14">
        <v>81.46017385670912</v>
      </c>
      <c r="Z81" s="14">
        <v>80.38238521902815</v>
      </c>
      <c r="AA81" s="14">
        <v>79.69728050043153</v>
      </c>
      <c r="AB81" s="14">
        <v>81.06748993762477</v>
      </c>
      <c r="AC81" s="14">
        <v>80.5761485654907</v>
      </c>
      <c r="AD81" s="14">
        <v>79.91499433701591</v>
      </c>
      <c r="AE81" s="14">
        <v>81.23730279396548</v>
      </c>
      <c r="AF81" s="14">
        <v>81.05637221395236</v>
      </c>
      <c r="AG81" s="14">
        <v>80.38222690604412</v>
      </c>
      <c r="AH81" s="14">
        <v>81.73051752186059</v>
      </c>
      <c r="AI81" s="14">
        <v>81.74858223908402</v>
      </c>
      <c r="AJ81" s="14">
        <v>81.04558501576253</v>
      </c>
      <c r="AK81" s="14">
        <v>82.4515794624055</v>
      </c>
    </row>
    <row r="82" spans="1:37" ht="15" customHeight="1">
      <c r="A82" s="13" t="s">
        <v>50</v>
      </c>
      <c r="B82" s="14">
        <v>77.68912122990794</v>
      </c>
      <c r="C82" s="14">
        <v>77.33583257458608</v>
      </c>
      <c r="D82" s="14">
        <v>78.0424098852298</v>
      </c>
      <c r="E82" s="14">
        <v>77.86884568603973</v>
      </c>
      <c r="F82" s="14">
        <v>77.49988959923414</v>
      </c>
      <c r="G82" s="14">
        <v>78.23780177284533</v>
      </c>
      <c r="H82" s="14">
        <v>78.00056473731603</v>
      </c>
      <c r="I82" s="14">
        <v>77.63905336447328</v>
      </c>
      <c r="J82" s="14">
        <v>78.36207611015877</v>
      </c>
      <c r="K82" s="14">
        <v>78.37020922232786</v>
      </c>
      <c r="L82" s="14">
        <v>78.0099538678306</v>
      </c>
      <c r="M82" s="14">
        <v>78.73046457682511</v>
      </c>
      <c r="N82" s="14">
        <v>78.52761288530412</v>
      </c>
      <c r="O82" s="14">
        <v>78.17310507491855</v>
      </c>
      <c r="P82" s="14">
        <v>78.8821206956897</v>
      </c>
      <c r="Q82" s="14">
        <v>78.66910059048826</v>
      </c>
      <c r="R82" s="14">
        <v>78.31497482795076</v>
      </c>
      <c r="S82" s="14">
        <v>79.02322635302575</v>
      </c>
      <c r="T82" s="14">
        <v>79.1178438880137</v>
      </c>
      <c r="U82" s="14">
        <v>78.77629855427614</v>
      </c>
      <c r="V82" s="14">
        <v>79.45938922175125</v>
      </c>
      <c r="W82" s="14">
        <v>79.32871746903109</v>
      </c>
      <c r="X82" s="14">
        <v>78.98742590602949</v>
      </c>
      <c r="Y82" s="14">
        <v>79.6700090320327</v>
      </c>
      <c r="Z82" s="14">
        <v>79.48694674912818</v>
      </c>
      <c r="AA82" s="14">
        <v>79.13922501102104</v>
      </c>
      <c r="AB82" s="14">
        <v>79.83466848723532</v>
      </c>
      <c r="AC82" s="14">
        <v>79.54829688434424</v>
      </c>
      <c r="AD82" s="14">
        <v>79.19634481032658</v>
      </c>
      <c r="AE82" s="14">
        <v>79.9002489583619</v>
      </c>
      <c r="AF82" s="14">
        <v>79.92580081285931</v>
      </c>
      <c r="AG82" s="14">
        <v>79.58327166566681</v>
      </c>
      <c r="AH82" s="14">
        <v>80.2683299600518</v>
      </c>
      <c r="AI82" s="14">
        <v>80.24243385215831</v>
      </c>
      <c r="AJ82" s="14">
        <v>79.90610499914237</v>
      </c>
      <c r="AK82" s="14">
        <v>80.57876270517426</v>
      </c>
    </row>
    <row r="83" spans="1:37" ht="15" customHeight="1">
      <c r="A83" s="13" t="s">
        <v>51</v>
      </c>
      <c r="B83" s="14">
        <v>79.15011612811351</v>
      </c>
      <c r="C83" s="14">
        <v>78.45509894569692</v>
      </c>
      <c r="D83" s="14">
        <v>79.8451333105301</v>
      </c>
      <c r="E83" s="14">
        <v>79.57612046294729</v>
      </c>
      <c r="F83" s="14">
        <v>78.91935999965905</v>
      </c>
      <c r="G83" s="14">
        <v>80.23288092623552</v>
      </c>
      <c r="H83" s="14">
        <v>79.39819092558574</v>
      </c>
      <c r="I83" s="14">
        <v>78.75342814510562</v>
      </c>
      <c r="J83" s="14">
        <v>80.04295370606586</v>
      </c>
      <c r="K83" s="14">
        <v>79.63921391901323</v>
      </c>
      <c r="L83" s="14">
        <v>78.98392030809435</v>
      </c>
      <c r="M83" s="14">
        <v>80.2945075299321</v>
      </c>
      <c r="N83" s="14">
        <v>79.31057588681276</v>
      </c>
      <c r="O83" s="14">
        <v>78.63505419485696</v>
      </c>
      <c r="P83" s="14">
        <v>79.98609757876855</v>
      </c>
      <c r="Q83" s="14">
        <v>79.85580488680714</v>
      </c>
      <c r="R83" s="14">
        <v>79.18903761047257</v>
      </c>
      <c r="S83" s="14">
        <v>80.5225721631417</v>
      </c>
      <c r="T83" s="14">
        <v>80.14166744500588</v>
      </c>
      <c r="U83" s="14">
        <v>79.48427640305133</v>
      </c>
      <c r="V83" s="14">
        <v>80.79905848696043</v>
      </c>
      <c r="W83" s="14">
        <v>80.63697543243879</v>
      </c>
      <c r="X83" s="14">
        <v>79.97062517350494</v>
      </c>
      <c r="Y83" s="14">
        <v>81.30332569137263</v>
      </c>
      <c r="Z83" s="14">
        <v>80.95984179970277</v>
      </c>
      <c r="AA83" s="14">
        <v>80.31890567023912</v>
      </c>
      <c r="AB83" s="14">
        <v>81.60077792916643</v>
      </c>
      <c r="AC83" s="14">
        <v>81.28822434973611</v>
      </c>
      <c r="AD83" s="14">
        <v>80.63641709991089</v>
      </c>
      <c r="AE83" s="14">
        <v>81.94003159956134</v>
      </c>
      <c r="AF83" s="14">
        <v>81.8221519380495</v>
      </c>
      <c r="AG83" s="14">
        <v>81.18960948806667</v>
      </c>
      <c r="AH83" s="14">
        <v>82.45469438803234</v>
      </c>
      <c r="AI83" s="14">
        <v>81.91976704102994</v>
      </c>
      <c r="AJ83" s="14">
        <v>81.2607598815991</v>
      </c>
      <c r="AK83" s="14">
        <v>82.57877420046078</v>
      </c>
    </row>
    <row r="84" spans="1:37" ht="15" customHeight="1">
      <c r="A84" s="13" t="s">
        <v>52</v>
      </c>
      <c r="B84" s="14">
        <v>76.67334760682877</v>
      </c>
      <c r="C84" s="14">
        <v>76.00411512456334</v>
      </c>
      <c r="D84" s="14">
        <v>77.3425800890942</v>
      </c>
      <c r="E84" s="14">
        <v>76.88490785497336</v>
      </c>
      <c r="F84" s="14">
        <v>76.21307000390829</v>
      </c>
      <c r="G84" s="14">
        <v>77.55674570603844</v>
      </c>
      <c r="H84" s="14">
        <v>77.15993815052143</v>
      </c>
      <c r="I84" s="14">
        <v>76.50989657117445</v>
      </c>
      <c r="J84" s="14">
        <v>77.8099797298684</v>
      </c>
      <c r="K84" s="14">
        <v>77.53312699154677</v>
      </c>
      <c r="L84" s="14">
        <v>76.85996136029158</v>
      </c>
      <c r="M84" s="14">
        <v>78.20629262280195</v>
      </c>
      <c r="N84" s="14">
        <v>77.44277179500452</v>
      </c>
      <c r="O84" s="14">
        <v>76.77396245496904</v>
      </c>
      <c r="P84" s="14">
        <v>78.11158113504</v>
      </c>
      <c r="Q84" s="14">
        <v>77.62649857044882</v>
      </c>
      <c r="R84" s="14">
        <v>76.93301978213564</v>
      </c>
      <c r="S84" s="14">
        <v>78.31997735876199</v>
      </c>
      <c r="T84" s="14">
        <v>77.54570597026078</v>
      </c>
      <c r="U84" s="14">
        <v>76.85828376880602</v>
      </c>
      <c r="V84" s="14">
        <v>78.23312817171555</v>
      </c>
      <c r="W84" s="14">
        <v>77.70563587133746</v>
      </c>
      <c r="X84" s="14">
        <v>76.98860283132149</v>
      </c>
      <c r="Y84" s="14">
        <v>78.42266891135344</v>
      </c>
      <c r="Z84" s="14">
        <v>77.94465971029186</v>
      </c>
      <c r="AA84" s="14">
        <v>77.25008073546195</v>
      </c>
      <c r="AB84" s="14">
        <v>78.63923868512177</v>
      </c>
      <c r="AC84" s="14">
        <v>78.09416579977308</v>
      </c>
      <c r="AD84" s="14">
        <v>77.40096165905685</v>
      </c>
      <c r="AE84" s="14">
        <v>78.78736994048931</v>
      </c>
      <c r="AF84" s="14">
        <v>78.44976108533241</v>
      </c>
      <c r="AG84" s="14">
        <v>77.77729232863416</v>
      </c>
      <c r="AH84" s="14">
        <v>79.12222984203066</v>
      </c>
      <c r="AI84" s="14">
        <v>78.29272404354111</v>
      </c>
      <c r="AJ84" s="14">
        <v>77.60283196137559</v>
      </c>
      <c r="AK84" s="14">
        <v>78.98261612570664</v>
      </c>
    </row>
    <row r="85" spans="1:37" ht="15" customHeight="1">
      <c r="A85" s="13" t="s">
        <v>53</v>
      </c>
      <c r="B85" s="14">
        <v>76.83605285559226</v>
      </c>
      <c r="C85" s="14">
        <v>76.31434084815085</v>
      </c>
      <c r="D85" s="14">
        <v>77.35776486303367</v>
      </c>
      <c r="E85" s="14">
        <v>77.3058452411401</v>
      </c>
      <c r="F85" s="14">
        <v>76.78638483303544</v>
      </c>
      <c r="G85" s="14">
        <v>77.82530564924477</v>
      </c>
      <c r="H85" s="14">
        <v>77.86819919254364</v>
      </c>
      <c r="I85" s="14">
        <v>77.37181080325225</v>
      </c>
      <c r="J85" s="14">
        <v>78.36458758183504</v>
      </c>
      <c r="K85" s="14">
        <v>78.02953425825865</v>
      </c>
      <c r="L85" s="14">
        <v>77.53729787365268</v>
      </c>
      <c r="M85" s="14">
        <v>78.52177064286462</v>
      </c>
      <c r="N85" s="14">
        <v>77.68832254623845</v>
      </c>
      <c r="O85" s="14">
        <v>77.19891487304707</v>
      </c>
      <c r="P85" s="14">
        <v>78.17773021942983</v>
      </c>
      <c r="Q85" s="14">
        <v>78.01687081711701</v>
      </c>
      <c r="R85" s="14">
        <v>77.53655709112213</v>
      </c>
      <c r="S85" s="14">
        <v>78.49718454311189</v>
      </c>
      <c r="T85" s="14">
        <v>78.42673396544801</v>
      </c>
      <c r="U85" s="14">
        <v>77.94901499081664</v>
      </c>
      <c r="V85" s="14">
        <v>78.90445294007938</v>
      </c>
      <c r="W85" s="14">
        <v>79.01730704678981</v>
      </c>
      <c r="X85" s="14">
        <v>78.54507634958985</v>
      </c>
      <c r="Y85" s="14">
        <v>79.48953774398977</v>
      </c>
      <c r="Z85" s="14">
        <v>78.97914894267088</v>
      </c>
      <c r="AA85" s="14">
        <v>78.49968259935129</v>
      </c>
      <c r="AB85" s="14">
        <v>79.45861528599046</v>
      </c>
      <c r="AC85" s="14">
        <v>79.2966045909996</v>
      </c>
      <c r="AD85" s="14">
        <v>78.8122046783188</v>
      </c>
      <c r="AE85" s="14">
        <v>79.7810045036804</v>
      </c>
      <c r="AF85" s="14">
        <v>79.73001172316259</v>
      </c>
      <c r="AG85" s="14">
        <v>79.2483493181518</v>
      </c>
      <c r="AH85" s="14">
        <v>80.21167412817339</v>
      </c>
      <c r="AI85" s="14">
        <v>79.99234564196951</v>
      </c>
      <c r="AJ85" s="14">
        <v>79.5115152167428</v>
      </c>
      <c r="AK85" s="14">
        <v>80.47317606719622</v>
      </c>
    </row>
    <row r="86" spans="1:37" ht="24" customHeight="1">
      <c r="A86" s="16" t="s">
        <v>54</v>
      </c>
      <c r="B86" s="10">
        <v>79.50606299372913</v>
      </c>
      <c r="C86" s="10">
        <v>78.24297444680627</v>
      </c>
      <c r="D86" s="10">
        <v>80.76915154065199</v>
      </c>
      <c r="E86" s="10">
        <v>80.29277283071906</v>
      </c>
      <c r="F86" s="10">
        <v>79.21535254587425</v>
      </c>
      <c r="G86" s="10">
        <v>81.37019311556386</v>
      </c>
      <c r="H86" s="10">
        <v>80.1496913382338</v>
      </c>
      <c r="I86" s="10">
        <v>78.88888805762345</v>
      </c>
      <c r="J86" s="10">
        <v>81.41049461884414</v>
      </c>
      <c r="K86" s="10">
        <v>79.94303848989757</v>
      </c>
      <c r="L86" s="10">
        <v>78.56995887149414</v>
      </c>
      <c r="M86" s="10">
        <v>81.31611810830101</v>
      </c>
      <c r="N86" s="10">
        <v>79.59601624982248</v>
      </c>
      <c r="O86" s="10">
        <v>78.12249541631164</v>
      </c>
      <c r="P86" s="10">
        <v>81.06953708333333</v>
      </c>
      <c r="Q86" s="10">
        <v>79.90019128784914</v>
      </c>
      <c r="R86" s="10">
        <v>78.51627340100559</v>
      </c>
      <c r="S86" s="10">
        <v>81.28410917469269</v>
      </c>
      <c r="T86" s="10">
        <v>79.51270569378228</v>
      </c>
      <c r="U86" s="10">
        <v>78.08082355359767</v>
      </c>
      <c r="V86" s="10">
        <v>80.94458783396689</v>
      </c>
      <c r="W86" s="10">
        <v>79.88927861720668</v>
      </c>
      <c r="X86" s="10">
        <v>78.48891372742565</v>
      </c>
      <c r="Y86" s="10">
        <v>81.28964350698772</v>
      </c>
      <c r="Z86" s="10">
        <v>80.15746720351156</v>
      </c>
      <c r="AA86" s="10">
        <v>78.85403014282518</v>
      </c>
      <c r="AB86" s="10">
        <v>81.46090426419794</v>
      </c>
      <c r="AC86" s="10">
        <v>81.35873415049683</v>
      </c>
      <c r="AD86" s="10">
        <v>80.19420484182456</v>
      </c>
      <c r="AE86" s="10">
        <v>82.5232634591691</v>
      </c>
      <c r="AF86" s="10">
        <v>81.9671522334314</v>
      </c>
      <c r="AG86" s="10">
        <v>80.8156861199299</v>
      </c>
      <c r="AH86" s="10">
        <v>83.11861834693292</v>
      </c>
      <c r="AI86" s="10">
        <v>81.99035593230037</v>
      </c>
      <c r="AJ86" s="10">
        <v>80.79901069408056</v>
      </c>
      <c r="AK86" s="10">
        <v>83.18170117052018</v>
      </c>
    </row>
    <row r="88" ht="12.75">
      <c r="A88" s="6" t="s">
        <v>59</v>
      </c>
    </row>
  </sheetData>
  <mergeCells count="48">
    <mergeCell ref="AI5:AK5"/>
    <mergeCell ref="AI6:AK6"/>
    <mergeCell ref="AI47:AK47"/>
    <mergeCell ref="AI48:AK4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printOptions/>
  <pageMargins left="0.75" right="0.75" top="1" bottom="1" header="0.5" footer="0.5"/>
  <pageSetup horizontalDpi="600" verticalDpi="600" orientation="landscape" paperSize="9" scale="44" r:id="rId1"/>
  <rowBreaks count="1" manualBreakCount="1">
    <brk id="45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" sqref="C1"/>
    </sheetView>
  </sheetViews>
  <sheetFormatPr defaultColWidth="9.140625" defaultRowHeight="12.75"/>
  <cols>
    <col min="1" max="16384" width="9.140625" style="19" customWidth="1"/>
  </cols>
  <sheetData>
    <row r="1" spans="1:4" ht="12.75">
      <c r="A1" s="18"/>
      <c r="B1" s="18">
        <v>1</v>
      </c>
      <c r="C1" s="18" t="str">
        <f ca="1">OFFSET('Fig 1c data'!A7,B1,0)</f>
        <v>SCOTLAND</v>
      </c>
      <c r="D1" s="18"/>
    </row>
    <row r="2" spans="1:4" ht="12.75">
      <c r="A2" s="18"/>
      <c r="B2" s="18"/>
      <c r="C2" s="18"/>
      <c r="D2" s="18"/>
    </row>
    <row r="3" spans="1:8" ht="25.5">
      <c r="A3" s="18"/>
      <c r="B3" s="18"/>
      <c r="C3" s="20" t="s">
        <v>15</v>
      </c>
      <c r="D3" s="20" t="s">
        <v>16</v>
      </c>
      <c r="E3" s="20" t="s">
        <v>17</v>
      </c>
      <c r="F3" s="20" t="s">
        <v>56</v>
      </c>
      <c r="G3" s="20" t="s">
        <v>57</v>
      </c>
      <c r="H3" s="20" t="s">
        <v>58</v>
      </c>
    </row>
    <row r="4" spans="1:8" ht="12.75">
      <c r="A4" s="18">
        <v>1</v>
      </c>
      <c r="B4" s="18" t="s">
        <v>60</v>
      </c>
      <c r="C4" s="21">
        <f>VLOOKUP(C$1,'Fig 1c data'!$A$8:$AK$44,1+$A4,FALSE)</f>
        <v>72.65566107608485</v>
      </c>
      <c r="D4" s="21">
        <f>VLOOKUP(C$1,'Fig 1c data'!$A$8:$AK$44,2+$A4,FALSE)</f>
        <v>72.56</v>
      </c>
      <c r="E4" s="21">
        <f>VLOOKUP(C$1,'Fig 1c data'!$A$8:$AK$44,3+$A4,FALSE)</f>
        <v>72.75</v>
      </c>
      <c r="F4" s="21">
        <f>VLOOKUP(C$1,'Fig 1c data'!$A$50:$AK$86,1+$A4,FALSE)</f>
        <v>78.18610901420044</v>
      </c>
      <c r="G4" s="21">
        <f>VLOOKUP(C$1,'Fig 1c data'!$A$50:$AK$86,2+$A4,FALSE)</f>
        <v>78.1</v>
      </c>
      <c r="H4" s="21">
        <f>VLOOKUP(C$1,'Fig 1c data'!$A$50:$AK$86,3+$A4,FALSE)</f>
        <v>78.28</v>
      </c>
    </row>
    <row r="5" spans="1:8" ht="12.75">
      <c r="A5" s="18">
        <v>2</v>
      </c>
      <c r="B5" s="18" t="s">
        <v>61</v>
      </c>
      <c r="C5" s="21">
        <f>VLOOKUP(C$1,'Fig 1c data'!$A$8:$AK$44,3+$A5,FALSE)</f>
        <v>72.86423107098749</v>
      </c>
      <c r="D5" s="21">
        <f>VLOOKUP(C$1,'Fig 1c data'!$A$8:$AK$44,4+$A5,FALSE)</f>
        <v>72.77</v>
      </c>
      <c r="E5" s="21">
        <f>VLOOKUP(C$1,'Fig 1c data'!$A$8:$AK$44,5+$A5,FALSE)</f>
        <v>72.96</v>
      </c>
      <c r="F5" s="21">
        <f>VLOOKUP(C$1,'Fig 1c data'!$A$50:$AK$86,3+$A5,FALSE)</f>
        <v>78.3617084590253</v>
      </c>
      <c r="G5" s="21">
        <f>VLOOKUP(C$1,'Fig 1c data'!$A$50:$AK$86,4+$A5,FALSE)</f>
        <v>78.27</v>
      </c>
      <c r="H5" s="21">
        <f>VLOOKUP(C$1,'Fig 1c data'!$A$50:$AK$86,5+$A5,FALSE)</f>
        <v>78.45</v>
      </c>
    </row>
    <row r="6" spans="1:8" ht="12.75">
      <c r="A6" s="18">
        <v>3</v>
      </c>
      <c r="B6" s="18" t="s">
        <v>62</v>
      </c>
      <c r="C6" s="21">
        <f>VLOOKUP(C$1,'Fig 1c data'!$A$8:$AK$44,5+$A6,FALSE)</f>
        <v>73.11915668985563</v>
      </c>
      <c r="D6" s="21">
        <f>VLOOKUP(C$1,'Fig 1c data'!$A$8:$AK$44,6+$A6,FALSE)</f>
        <v>73.02</v>
      </c>
      <c r="E6" s="21">
        <f>VLOOKUP(C$1,'Fig 1c data'!$A$8:$AK$44,7+$A6,FALSE)</f>
        <v>73.22</v>
      </c>
      <c r="F6" s="21">
        <f>VLOOKUP(C$1,'Fig 1c data'!$A$50:$AK$86,5+$A6,FALSE)</f>
        <v>78.57749963325398</v>
      </c>
      <c r="G6" s="21">
        <f>VLOOKUP(C$1,'Fig 1c data'!$A$50:$AK$86,6+$A6,FALSE)</f>
        <v>78.49</v>
      </c>
      <c r="H6" s="21">
        <f>VLOOKUP(C$1,'Fig 1c data'!$A$50:$AK$86,7+$A6,FALSE)</f>
        <v>78.67</v>
      </c>
    </row>
    <row r="7" spans="1:8" ht="12.75">
      <c r="A7" s="18">
        <v>4</v>
      </c>
      <c r="B7" s="18" t="s">
        <v>63</v>
      </c>
      <c r="C7" s="21">
        <f>VLOOKUP(C$1,'Fig 1c data'!$A$8:$AK$44,7+$A7,FALSE)</f>
        <v>73.34450418476811</v>
      </c>
      <c r="D7" s="21">
        <f>VLOOKUP(C$1,'Fig 1c data'!$A$8:$AK$44,8+$A7,FALSE)</f>
        <v>73.24</v>
      </c>
      <c r="E7" s="21">
        <f>VLOOKUP(C$1,'Fig 1c data'!$A$8:$AK$44,9+$A7,FALSE)</f>
        <v>73.45</v>
      </c>
      <c r="F7" s="21">
        <f>VLOOKUP(C$1,'Fig 1c data'!$A$50:$AK$86,7+$A7,FALSE)</f>
        <v>78.8106070869853</v>
      </c>
      <c r="G7" s="21">
        <f>VLOOKUP(C$1,'Fig 1c data'!$A$50:$AK$86,8+$A7,FALSE)</f>
        <v>78.72</v>
      </c>
      <c r="H7" s="21">
        <f>VLOOKUP(C$1,'Fig 1c data'!$A$50:$AK$86,9+$A7,FALSE)</f>
        <v>78.9</v>
      </c>
    </row>
    <row r="8" spans="1:8" ht="12.75">
      <c r="A8" s="18">
        <v>5</v>
      </c>
      <c r="B8" s="18" t="s">
        <v>64</v>
      </c>
      <c r="C8" s="21">
        <f>VLOOKUP(C$1,'Fig 1c data'!$A$8:$AK$44,9+$A8,FALSE)</f>
        <v>73.50674665386529</v>
      </c>
      <c r="D8" s="21">
        <f>VLOOKUP(C$1,'Fig 1c data'!$A$8:$AK$44,10+$A8,FALSE)</f>
        <v>73.41</v>
      </c>
      <c r="E8" s="21">
        <f>VLOOKUP(C$1,'Fig 1c data'!$A$8:$AK$44,11+$A8,FALSE)</f>
        <v>73.61</v>
      </c>
      <c r="F8" s="21">
        <f>VLOOKUP(C$1,'Fig 1c data'!$A$50:$AK$86,9+$A8,FALSE)</f>
        <v>78.86268089335994</v>
      </c>
      <c r="G8" s="21">
        <f>VLOOKUP(C$1,'Fig 1c data'!$A$50:$AK$86,10+$A8,FALSE)</f>
        <v>78.77</v>
      </c>
      <c r="H8" s="21">
        <f>VLOOKUP(C$1,'Fig 1c data'!$A$50:$AK$86,11+$A8,FALSE)</f>
        <v>78.95</v>
      </c>
    </row>
    <row r="9" spans="1:8" ht="12.75">
      <c r="A9" s="18">
        <v>6</v>
      </c>
      <c r="B9" s="18" t="s">
        <v>65</v>
      </c>
      <c r="C9" s="21">
        <f>VLOOKUP(C$1,'Fig 1c data'!$A$8:$AK$44,11+$A9,FALSE)</f>
        <v>73.78681004067018</v>
      </c>
      <c r="D9" s="21">
        <f>VLOOKUP(C$1,'Fig 1c data'!$A$8:$AK$44,12+$A9,FALSE)</f>
        <v>73.69</v>
      </c>
      <c r="E9" s="21">
        <f>VLOOKUP(C$1,'Fig 1c data'!$A$8:$AK$44,13+$A9,FALSE)</f>
        <v>73.89</v>
      </c>
      <c r="F9" s="21">
        <f>VLOOKUP(C$1,'Fig 1c data'!$A$50:$AK$86,11+$A9,FALSE)</f>
        <v>79.02720714063949</v>
      </c>
      <c r="G9" s="21">
        <f>VLOOKUP(C$1,'Fig 1c data'!$A$50:$AK$86,12+$A9,FALSE)</f>
        <v>78.94</v>
      </c>
      <c r="H9" s="21">
        <f>VLOOKUP(C$1,'Fig 1c data'!$A$50:$AK$86,13+$A9,FALSE)</f>
        <v>79.12</v>
      </c>
    </row>
    <row r="10" spans="1:8" ht="12.75">
      <c r="A10" s="18">
        <v>7</v>
      </c>
      <c r="B10" s="18" t="s">
        <v>66</v>
      </c>
      <c r="C10" s="21">
        <f>VLOOKUP(C$1,'Fig 1c data'!$A$8:$AK$44,13+$A10,FALSE)</f>
        <v>74.23910828065144</v>
      </c>
      <c r="D10" s="21">
        <f>VLOOKUP(C$1,'Fig 1c data'!$A$8:$AK$44,14+$A10,FALSE)</f>
        <v>74.14</v>
      </c>
      <c r="E10" s="21">
        <f>VLOOKUP(C$1,'Fig 1c data'!$A$8:$AK$44,15+$A10,FALSE)</f>
        <v>74.34</v>
      </c>
      <c r="F10" s="21">
        <f>VLOOKUP(C$1,'Fig 1c data'!$A$50:$AK$86,13+$A10,FALSE)</f>
        <v>79.23062045509047</v>
      </c>
      <c r="G10" s="21">
        <f>VLOOKUP(C$1,'Fig 1c data'!$A$50:$AK$86,14+$A10,FALSE)</f>
        <v>79.14</v>
      </c>
      <c r="H10" s="21">
        <f>VLOOKUP(C$1,'Fig 1c data'!$A$50:$AK$86,15+$A10,FALSE)</f>
        <v>79.32</v>
      </c>
    </row>
    <row r="11" spans="1:8" ht="12.75">
      <c r="A11" s="18">
        <v>8</v>
      </c>
      <c r="B11" s="18" t="s">
        <v>67</v>
      </c>
      <c r="C11" s="21">
        <f>VLOOKUP(C$1,'Fig 1c data'!$A$8:$AK$44,15+$A11,FALSE)</f>
        <v>74.6363228355884</v>
      </c>
      <c r="D11" s="21">
        <f>VLOOKUP(C$1,'Fig 1c data'!$A$8:$AK$44,16+$A11,FALSE)</f>
        <v>74.54</v>
      </c>
      <c r="E11" s="21">
        <f>VLOOKUP(C$1,'Fig 1c data'!$A$8:$AK$44,17+$A11,FALSE)</f>
        <v>74.74</v>
      </c>
      <c r="F11" s="21">
        <f>VLOOKUP(C$1,'Fig 1c data'!$A$50:$AK$86,15+$A11,FALSE)</f>
        <v>79.57428372029334</v>
      </c>
      <c r="G11" s="21">
        <f>VLOOKUP(C$1,'Fig 1c data'!$A$50:$AK$86,16+$A11,FALSE)</f>
        <v>79.48</v>
      </c>
      <c r="H11" s="21">
        <f>VLOOKUP(C$1,'Fig 1c data'!$A$50:$AK$86,17+$A11,FALSE)</f>
        <v>79.66</v>
      </c>
    </row>
    <row r="12" spans="1:8" ht="12.75">
      <c r="A12" s="18">
        <v>9</v>
      </c>
      <c r="B12" s="18" t="s">
        <v>68</v>
      </c>
      <c r="C12" s="21">
        <f>VLOOKUP(C$1,'Fig 1c data'!$A$8:$AK$44,17+$A12,FALSE)</f>
        <v>74.84591260054302</v>
      </c>
      <c r="D12" s="21">
        <f>VLOOKUP(C$1,'Fig 1c data'!$A$8:$AK$44,18+$A12,FALSE)</f>
        <v>74.75</v>
      </c>
      <c r="E12" s="21">
        <f>VLOOKUP(C$1,'Fig 1c data'!$A$8:$AK$44,19+$A12,FALSE)</f>
        <v>74.95</v>
      </c>
      <c r="F12" s="21">
        <f>VLOOKUP(C$1,'Fig 1c data'!$A$50:$AK$86,17+$A12,FALSE)</f>
        <v>79.745873244147</v>
      </c>
      <c r="G12" s="21">
        <f>VLOOKUP(C$1,'Fig 1c data'!$A$50:$AK$86,18+$A12,FALSE)</f>
        <v>79.66</v>
      </c>
      <c r="H12" s="21">
        <f>VLOOKUP(C$1,'Fig 1c data'!$A$50:$AK$86,19+$A12,FALSE)</f>
        <v>79.84</v>
      </c>
    </row>
    <row r="13" spans="1:8" ht="12.75">
      <c r="A13" s="18">
        <v>10</v>
      </c>
      <c r="B13" s="18" t="s">
        <v>69</v>
      </c>
      <c r="C13" s="21">
        <f>VLOOKUP(C$1,'Fig 1c data'!$A$8:$AK$44,19+$A13,FALSE)</f>
        <v>75.04270147220494</v>
      </c>
      <c r="D13" s="21">
        <f>VLOOKUP(C$1,'Fig 1c data'!$A$8:$AK$44,20+$A13,FALSE)</f>
        <v>74.94</v>
      </c>
      <c r="E13" s="21">
        <f>VLOOKUP(C$1,'Fig 1c data'!$A$8:$AK$44,21+$A13,FALSE)</f>
        <v>75.14</v>
      </c>
      <c r="F13" s="21">
        <f>VLOOKUP(C$1,'Fig 1c data'!$A$50:$AK$86,19+$A13,FALSE)</f>
        <v>79.91631589912808</v>
      </c>
      <c r="G13" s="21">
        <f>VLOOKUP(C$1,'Fig 1c data'!$A$50:$AK$86,20+$A13,FALSE)</f>
        <v>79.83</v>
      </c>
      <c r="H13" s="21">
        <f>VLOOKUP(C$1,'Fig 1c data'!$A$50:$AK$86,21+$A13,FALSE)</f>
        <v>80</v>
      </c>
    </row>
    <row r="14" spans="1:8" ht="12.75">
      <c r="A14" s="18">
        <v>11</v>
      </c>
      <c r="B14" s="18" t="s">
        <v>70</v>
      </c>
      <c r="C14" s="21">
        <f>VLOOKUP(C$1,'Fig 1c data'!$A$8:$AK$44,21+$A14,FALSE)</f>
        <v>75.39478672278186</v>
      </c>
      <c r="D14" s="21">
        <f>VLOOKUP(C$1,'Fig 1c data'!$A$8:$AK$44,22+$A14,FALSE)</f>
        <v>75.29620454847067</v>
      </c>
      <c r="E14" s="21">
        <f>VLOOKUP(C$1,'Fig 1c data'!$A$8:$AK$44,23+$A14,FALSE)</f>
        <v>75.49336889709305</v>
      </c>
      <c r="F14" s="21">
        <f>VLOOKUP(C$1,'Fig 1c data'!$A$50:$AK$86,21+$A14,FALSE)</f>
        <v>80.14882214748442</v>
      </c>
      <c r="G14" s="21">
        <f>VLOOKUP(C$1,'Fig 1c data'!$A$50:$AK$86,22+$A14,FALSE)</f>
        <v>80.06072481575701</v>
      </c>
      <c r="H14" s="21">
        <f>VLOOKUP(C$1,'Fig 1c data'!$A$50:$AK$86,23+$A14,FALSE)</f>
        <v>80.23691947921183</v>
      </c>
    </row>
    <row r="15" spans="1:8" ht="12.75">
      <c r="A15" s="18">
        <v>12</v>
      </c>
      <c r="B15" s="18" t="s">
        <v>71</v>
      </c>
      <c r="C15" s="21">
        <f>VLOOKUP(C$1,'Fig 1c data'!$A$8:$AK$44,23+$A15,FALSE)</f>
        <v>75.84557827649233</v>
      </c>
      <c r="D15" s="21">
        <f>VLOOKUP(C$1,'Fig 1c data'!$A$8:$AK$44,24+$A15,FALSE)</f>
        <v>75.74793386923083</v>
      </c>
      <c r="E15" s="21">
        <f>VLOOKUP(C$1,'Fig 1c data'!$A$8:$AK$44,25+$A15,FALSE)</f>
        <v>75.94322268375383</v>
      </c>
      <c r="F15" s="21">
        <f>VLOOKUP(C$1,'Fig 1c data'!$A$50:$AK$86,23+$A15,FALSE)</f>
        <v>80.43269286567434</v>
      </c>
      <c r="G15" s="21">
        <f>VLOOKUP(C$1,'Fig 1c data'!$A$50:$AK$86,24+$A15,FALSE)</f>
        <v>80.34511610382256</v>
      </c>
      <c r="H15" s="21">
        <f>VLOOKUP(C$1,'Fig 1c data'!$A$50:$AK$86,25+$A15,FALSE)</f>
        <v>80.52026962752612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2011-10-10T11:32:26Z</dcterms:created>
  <dcterms:modified xsi:type="dcterms:W3CDTF">2011-10-10T13:59:51Z</dcterms:modified>
  <cp:category/>
  <cp:version/>
  <cp:contentType/>
  <cp:contentStatus/>
</cp:coreProperties>
</file>