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7680" firstSheet="1" activeTab="1"/>
  </bookViews>
  <sheets>
    <sheet name="Sheet1" sheetId="1" state="hidden" r:id="rId1"/>
    <sheet name="Without children" sheetId="2" r:id="rId2"/>
  </sheets>
  <definedNames/>
  <calcPr fullCalcOnLoad="1"/>
</workbook>
</file>

<file path=xl/sharedStrings.xml><?xml version="1.0" encoding="utf-8"?>
<sst xmlns="http://schemas.openxmlformats.org/spreadsheetml/2006/main" count="295" uniqueCount="63">
  <si>
    <t>Single Person Households</t>
  </si>
  <si>
    <t>Ireland</t>
  </si>
  <si>
    <t>Single Person</t>
  </si>
  <si>
    <t>Adult Couple Household</t>
  </si>
  <si>
    <t>Couple with Kids</t>
  </si>
  <si>
    <t>Lone Parent</t>
  </si>
  <si>
    <t>Other</t>
  </si>
  <si>
    <t>Scotland</t>
  </si>
  <si>
    <t>England</t>
  </si>
  <si>
    <t>Wales</t>
  </si>
  <si>
    <t>Northern Ireland</t>
  </si>
  <si>
    <t>Household Data</t>
  </si>
  <si>
    <t>Adult Couple Households</t>
  </si>
  <si>
    <t>Other/Mixed Family/etc</t>
  </si>
  <si>
    <t>Couples with Children</t>
  </si>
  <si>
    <t>One Person</t>
  </si>
  <si>
    <t>Couples without Children</t>
  </si>
  <si>
    <t>Males - 1981</t>
  </si>
  <si>
    <t>Males - 2001</t>
  </si>
  <si>
    <t>Females - 1981</t>
  </si>
  <si>
    <t>Females - 2001</t>
  </si>
  <si>
    <t>Under 25</t>
  </si>
  <si>
    <t>25 to 34</t>
  </si>
  <si>
    <t>35 to 44</t>
  </si>
  <si>
    <t>45 to 59/64</t>
  </si>
  <si>
    <t>60/65+</t>
  </si>
  <si>
    <t>1971 - Table 10 for Scotland (Hhd composition tables)</t>
  </si>
  <si>
    <t>Total</t>
  </si>
  <si>
    <t>Figures used by Gillian</t>
  </si>
  <si>
    <t>Scotland figures found by Alan in Census volumes, which refer to "children" rather than "dependent children"</t>
  </si>
  <si>
    <t>Numbers</t>
  </si>
  <si>
    <t>Percentages</t>
  </si>
  <si>
    <t>1981 - Table 48 for Scotland (Scottish Summary Volume 2)</t>
  </si>
  <si>
    <t>1991 - Table 87 for Scotland (Report for Scotland - Part 2)</t>
  </si>
  <si>
    <t>England figures found by Alan in Census volumes, which refer to "children" rather than "dependent children"</t>
  </si>
  <si>
    <t>Wales figures found by Alan in Census volumes, which refer to "children" rather than "dependent children"</t>
  </si>
  <si>
    <t>Ireland figures found by Alan in Census volumes, which refer to "children" rather than "dependent children"</t>
  </si>
  <si>
    <t>Northern Ireland figures found by Alan in Census volumes, which refer to "children" rather than "dependent children"</t>
  </si>
  <si>
    <t>45 to 60/65</t>
  </si>
  <si>
    <t>Gillian's figures</t>
  </si>
  <si>
    <t>Male</t>
  </si>
  <si>
    <t>Female</t>
  </si>
  <si>
    <t>0-24</t>
  </si>
  <si>
    <t>25-34</t>
  </si>
  <si>
    <t>35-44</t>
  </si>
  <si>
    <t>45-59</t>
  </si>
  <si>
    <t>60-64</t>
  </si>
  <si>
    <t>65+</t>
  </si>
  <si>
    <t>Alan's figures - 2001 numbers</t>
  </si>
  <si>
    <t>Alan's figures - 2001 percentages</t>
  </si>
  <si>
    <t>Alan's figures - 1981 numbers</t>
  </si>
  <si>
    <t>60+</t>
  </si>
  <si>
    <t>Alan's figures - 1981 percentages</t>
  </si>
  <si>
    <t>Alan's figures</t>
  </si>
  <si>
    <t>25 to 44</t>
  </si>
  <si>
    <t>25-44</t>
  </si>
  <si>
    <t>Reason</t>
  </si>
  <si>
    <t>Lone Mother</t>
  </si>
  <si>
    <t>Lone Father</t>
  </si>
  <si>
    <t xml:space="preserve">Divorced </t>
  </si>
  <si>
    <t>Separated</t>
  </si>
  <si>
    <t xml:space="preserve">Single </t>
  </si>
  <si>
    <t>Widowed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</si>
</sst>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%"/>
    <numFmt numFmtId="170" formatCode="0.0000%"/>
    <numFmt numFmtId="171" formatCode="0.000000000"/>
    <numFmt numFmtId="172" formatCode="0.00000000"/>
    <numFmt numFmtId="173" formatCode="0.0000000"/>
    <numFmt numFmtId="174" formatCode="0.0000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#,##0.000"/>
    <numFmt numFmtId="180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19" applyNumberFormat="1" applyAlignment="1">
      <alignment/>
    </xf>
    <xf numFmtId="3" fontId="0" fillId="0" borderId="0" xfId="15" applyNumberFormat="1" applyAlignment="1">
      <alignment/>
    </xf>
    <xf numFmtId="4" fontId="0" fillId="0" borderId="0" xfId="19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10                                Couple Households without Children, UK and Ireland </a:t>
            </a:r>
          </a:p>
        </c:rich>
      </c:tx>
      <c:layout>
        <c:manualLayout>
          <c:xMode val="factor"/>
          <c:yMode val="factor"/>
          <c:x val="-0.213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75"/>
          <c:w val="0.863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1981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Sheet1!$G$15:$G$19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Sheet1!$H$15:$H$19</c:f>
              <c:numCache>
                <c:ptCount val="5"/>
                <c:pt idx="0">
                  <c:v>25.911504276591597</c:v>
                </c:pt>
                <c:pt idx="1">
                  <c:v>25.48494711972338</c:v>
                </c:pt>
                <c:pt idx="3">
                  <c:v>22.68471858272302</c:v>
                </c:pt>
                <c:pt idx="4">
                  <c:v>11.14088064126496</c:v>
                </c:pt>
              </c:numCache>
            </c:numRef>
          </c:val>
        </c:ser>
        <c:ser>
          <c:idx val="1"/>
          <c:order val="1"/>
          <c:tx>
            <c:strRef>
              <c:f>Sheet1!$I$14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Sheet1!$G$15:$G$19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Sheet1!$I$15:$I$19</c:f>
              <c:numCache>
                <c:ptCount val="5"/>
                <c:pt idx="0">
                  <c:v>27.95430759</c:v>
                </c:pt>
                <c:pt idx="1">
                  <c:v>27.50818233</c:v>
                </c:pt>
                <c:pt idx="2">
                  <c:v>17.11544227</c:v>
                </c:pt>
                <c:pt idx="3">
                  <c:v>24.777600710063947</c:v>
                </c:pt>
                <c:pt idx="4">
                  <c:v>12.190452868764844</c:v>
                </c:pt>
              </c:numCache>
            </c:numRef>
          </c:val>
        </c:ser>
        <c:ser>
          <c:idx val="2"/>
          <c:order val="2"/>
          <c:tx>
            <c:strRef>
              <c:f>Sheet1!$J$14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Sheet1!$G$15:$G$19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Sheet1!$J$15:$J$19</c:f>
              <c:numCache>
                <c:ptCount val="5"/>
                <c:pt idx="0">
                  <c:v>17.76560139299815</c:v>
                </c:pt>
                <c:pt idx="1">
                  <c:v>16.933722289171076</c:v>
                </c:pt>
                <c:pt idx="2">
                  <c:v>12.727554135106802</c:v>
                </c:pt>
                <c:pt idx="3">
                  <c:v>16.6964382646838</c:v>
                </c:pt>
                <c:pt idx="4">
                  <c:v>16.41505391</c:v>
                </c:pt>
              </c:numCache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106464"/>
        <c:crosses val="autoZero"/>
        <c:auto val="1"/>
        <c:lblOffset val="100"/>
        <c:noMultiLvlLbl val="0"/>
      </c:catAx>
      <c:valAx>
        <c:axId val="4310646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89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5"/>
  <sheetViews>
    <sheetView workbookViewId="0" topLeftCell="A1">
      <selection activeCell="K24" sqref="K24"/>
    </sheetView>
  </sheetViews>
  <sheetFormatPr defaultColWidth="9.140625" defaultRowHeight="12.75"/>
  <cols>
    <col min="1" max="1" width="11.57421875" style="0" customWidth="1"/>
    <col min="3" max="3" width="10.57421875" style="0" bestFit="1" customWidth="1"/>
    <col min="5" max="5" width="11.28125" style="0" customWidth="1"/>
    <col min="6" max="6" width="3.421875" style="0" customWidth="1"/>
    <col min="8" max="8" width="9.57421875" style="0" customWidth="1"/>
    <col min="9" max="10" width="11.57421875" style="0" bestFit="1" customWidth="1"/>
    <col min="11" max="11" width="8.57421875" style="0" bestFit="1" customWidth="1"/>
    <col min="12" max="12" width="21.8515625" style="0" bestFit="1" customWidth="1"/>
    <col min="13" max="15" width="7.57421875" style="0" bestFit="1" customWidth="1"/>
    <col min="17" max="17" width="3.00390625" style="0" customWidth="1"/>
    <col min="18" max="18" width="21.8515625" style="0" bestFit="1" customWidth="1"/>
    <col min="20" max="20" width="8.8515625" style="0" customWidth="1"/>
    <col min="21" max="21" width="10.00390625" style="0" customWidth="1"/>
    <col min="22" max="22" width="3.140625" style="0" customWidth="1"/>
    <col min="23" max="23" width="21.8515625" style="0" bestFit="1" customWidth="1"/>
    <col min="24" max="24" width="6.57421875" style="0" bestFit="1" customWidth="1"/>
    <col min="25" max="25" width="7.57421875" style="0" bestFit="1" customWidth="1"/>
    <col min="27" max="27" width="2.57421875" style="0" customWidth="1"/>
    <col min="28" max="28" width="21.8515625" style="0" bestFit="1" customWidth="1"/>
    <col min="32" max="32" width="2.7109375" style="0" customWidth="1"/>
    <col min="33" max="33" width="21.8515625" style="0" bestFit="1" customWidth="1"/>
    <col min="37" max="37" width="9.57421875" style="0" bestFit="1" customWidth="1"/>
  </cols>
  <sheetData>
    <row r="1" ht="12.75">
      <c r="A1" t="s">
        <v>11</v>
      </c>
    </row>
    <row r="2" spans="3:34" ht="12.75">
      <c r="C2">
        <v>1981</v>
      </c>
      <c r="D2">
        <v>1991</v>
      </c>
      <c r="E2">
        <v>2001</v>
      </c>
      <c r="L2" t="s">
        <v>28</v>
      </c>
      <c r="O2" s="1"/>
      <c r="R2" t="s">
        <v>28</v>
      </c>
      <c r="T2" s="1"/>
      <c r="W2" t="s">
        <v>28</v>
      </c>
      <c r="Y2" s="1"/>
      <c r="Z2" s="1"/>
      <c r="AB2" t="s">
        <v>28</v>
      </c>
      <c r="AD2" s="1"/>
      <c r="AG2" t="s">
        <v>28</v>
      </c>
      <c r="AH2" s="1"/>
    </row>
    <row r="3" spans="1:35" ht="12.75">
      <c r="A3" t="s">
        <v>1</v>
      </c>
      <c r="B3" t="s">
        <v>2</v>
      </c>
      <c r="C3">
        <v>17.099593719117163</v>
      </c>
      <c r="D3">
        <v>20.16978205860746</v>
      </c>
      <c r="E3">
        <v>21.551401520857045</v>
      </c>
      <c r="G3" t="s">
        <v>0</v>
      </c>
      <c r="L3" t="s">
        <v>7</v>
      </c>
      <c r="M3">
        <v>1971</v>
      </c>
      <c r="N3">
        <v>1981</v>
      </c>
      <c r="O3">
        <v>1991</v>
      </c>
      <c r="P3">
        <v>2001</v>
      </c>
      <c r="R3" t="s">
        <v>8</v>
      </c>
      <c r="S3">
        <v>1981</v>
      </c>
      <c r="T3">
        <v>1991</v>
      </c>
      <c r="U3">
        <v>2001</v>
      </c>
      <c r="W3" t="s">
        <v>9</v>
      </c>
      <c r="X3">
        <v>1981</v>
      </c>
      <c r="Y3">
        <v>1991</v>
      </c>
      <c r="AB3" t="s">
        <v>1</v>
      </c>
      <c r="AC3">
        <v>1981</v>
      </c>
      <c r="AD3">
        <v>1991</v>
      </c>
      <c r="AE3">
        <v>2001</v>
      </c>
      <c r="AG3" t="s">
        <v>10</v>
      </c>
      <c r="AH3">
        <v>1991</v>
      </c>
      <c r="AI3">
        <v>2001</v>
      </c>
    </row>
    <row r="4" spans="2:35" ht="12.75">
      <c r="B4" t="s">
        <v>3</v>
      </c>
      <c r="C4">
        <v>11.14088064126496</v>
      </c>
      <c r="D4">
        <v>12.190452868764844</v>
      </c>
      <c r="E4">
        <v>16.41505390703734</v>
      </c>
      <c r="H4">
        <v>1981</v>
      </c>
      <c r="I4">
        <v>1991</v>
      </c>
      <c r="J4">
        <v>2001</v>
      </c>
      <c r="L4" t="s">
        <v>14</v>
      </c>
      <c r="M4" s="2">
        <v>39.7</v>
      </c>
      <c r="N4" s="2">
        <v>40.38966030043277</v>
      </c>
      <c r="O4" s="2">
        <v>32.87626329</v>
      </c>
      <c r="P4" s="2">
        <v>19.47</v>
      </c>
      <c r="R4" t="s">
        <v>14</v>
      </c>
      <c r="S4" s="2">
        <v>38.33178337</v>
      </c>
      <c r="T4" s="2">
        <v>32.84275021</v>
      </c>
      <c r="U4">
        <v>27.07</v>
      </c>
      <c r="W4" t="s">
        <v>14</v>
      </c>
      <c r="X4" s="2">
        <v>40.48816598</v>
      </c>
      <c r="Y4" s="2">
        <v>34.4636229</v>
      </c>
      <c r="Z4" s="2"/>
      <c r="AB4" t="s">
        <v>14</v>
      </c>
      <c r="AC4">
        <v>43.793119611094866</v>
      </c>
      <c r="AD4">
        <v>41.949248069156646</v>
      </c>
      <c r="AE4" s="2">
        <v>38.00364608</v>
      </c>
      <c r="AG4" t="s">
        <v>14</v>
      </c>
      <c r="AH4">
        <v>42.36465555</v>
      </c>
      <c r="AI4">
        <v>34.08</v>
      </c>
    </row>
    <row r="5" spans="2:37" ht="12.75">
      <c r="B5" t="s">
        <v>4</v>
      </c>
      <c r="C5">
        <v>43.7510706050291</v>
      </c>
      <c r="D5">
        <v>41.949248069156646</v>
      </c>
      <c r="E5">
        <v>38.00364608162688</v>
      </c>
      <c r="G5" t="s">
        <v>8</v>
      </c>
      <c r="H5" s="13">
        <v>21.81438480114537</v>
      </c>
      <c r="I5" s="13">
        <v>26.21187353</v>
      </c>
      <c r="J5" s="13">
        <v>30.072542126278034</v>
      </c>
      <c r="K5" s="3"/>
      <c r="L5" t="s">
        <v>5</v>
      </c>
      <c r="M5" s="2">
        <v>7.9</v>
      </c>
      <c r="N5" s="2">
        <v>8.780724179992314</v>
      </c>
      <c r="O5" s="2">
        <v>10.29895306</v>
      </c>
      <c r="P5" s="2">
        <v>10.5</v>
      </c>
      <c r="R5" t="s">
        <v>5</v>
      </c>
      <c r="S5" s="2">
        <v>8.28737773</v>
      </c>
      <c r="T5" s="2">
        <v>8.73852544</v>
      </c>
      <c r="U5">
        <v>9.47</v>
      </c>
      <c r="W5" t="s">
        <v>5</v>
      </c>
      <c r="X5" s="2">
        <v>8.4734419</v>
      </c>
      <c r="Y5" s="2">
        <v>9.39551297</v>
      </c>
      <c r="Z5" s="2"/>
      <c r="AB5" t="s">
        <v>5</v>
      </c>
      <c r="AC5">
        <v>7.891935084269475</v>
      </c>
      <c r="AD5">
        <v>8.833681215527596</v>
      </c>
      <c r="AE5">
        <v>10.1859688</v>
      </c>
      <c r="AG5" t="s">
        <v>5</v>
      </c>
      <c r="AH5">
        <v>12.55748356</v>
      </c>
      <c r="AI5">
        <v>12.71</v>
      </c>
      <c r="AK5" s="3"/>
    </row>
    <row r="6" spans="2:37" ht="12.75">
      <c r="B6" t="s">
        <v>5</v>
      </c>
      <c r="C6">
        <v>7.827275721972109</v>
      </c>
      <c r="D6">
        <v>8.833681215527596</v>
      </c>
      <c r="E6">
        <v>10.18596879711916</v>
      </c>
      <c r="G6" t="s">
        <v>9</v>
      </c>
      <c r="H6" s="17">
        <v>20.433182246828704</v>
      </c>
      <c r="I6" s="13">
        <v>24.66036459</v>
      </c>
      <c r="J6" s="13">
        <v>29.14257403959641</v>
      </c>
      <c r="K6" s="3"/>
      <c r="L6" t="s">
        <v>15</v>
      </c>
      <c r="M6" s="2">
        <v>18.4</v>
      </c>
      <c r="N6" s="2">
        <v>21.922569218173006</v>
      </c>
      <c r="O6" s="2">
        <v>28.22403324</v>
      </c>
      <c r="P6" s="2">
        <v>32.88</v>
      </c>
      <c r="R6" t="s">
        <v>15</v>
      </c>
      <c r="S6" s="2">
        <v>21.81480008</v>
      </c>
      <c r="T6" s="2">
        <v>26.21187353</v>
      </c>
      <c r="U6">
        <v>30.07</v>
      </c>
      <c r="W6" t="s">
        <v>15</v>
      </c>
      <c r="X6" s="2">
        <v>20.43421827</v>
      </c>
      <c r="Y6" s="2">
        <v>24.66036459</v>
      </c>
      <c r="Z6" s="2"/>
      <c r="AB6" t="s">
        <v>15</v>
      </c>
      <c r="AC6">
        <v>16.888267894568855</v>
      </c>
      <c r="AD6">
        <v>20.16978205860746</v>
      </c>
      <c r="AE6">
        <v>21.55140152</v>
      </c>
      <c r="AG6" t="s">
        <v>15</v>
      </c>
      <c r="AH6">
        <v>22.62198582</v>
      </c>
      <c r="AI6">
        <v>27.37</v>
      </c>
      <c r="AK6" s="3"/>
    </row>
    <row r="7" spans="2:35" ht="12.75">
      <c r="B7" t="s">
        <v>6</v>
      </c>
      <c r="C7">
        <v>20.181179312616667</v>
      </c>
      <c r="D7">
        <v>16.856835787943453</v>
      </c>
      <c r="E7">
        <v>13.843929693359566</v>
      </c>
      <c r="G7" t="s">
        <v>10</v>
      </c>
      <c r="H7" s="13"/>
      <c r="I7" s="13">
        <v>22.62198582</v>
      </c>
      <c r="J7" s="13">
        <v>27.376383993464376</v>
      </c>
      <c r="K7" s="3"/>
      <c r="L7" t="s">
        <v>16</v>
      </c>
      <c r="M7" s="2">
        <v>22.42</v>
      </c>
      <c r="N7" s="2">
        <v>23.561749126940366</v>
      </c>
      <c r="O7" s="2">
        <v>24.77760071</v>
      </c>
      <c r="P7" s="2">
        <v>23.49</v>
      </c>
      <c r="R7" t="s">
        <v>16</v>
      </c>
      <c r="S7" s="2">
        <v>25.90986702</v>
      </c>
      <c r="T7" s="2">
        <v>27.95430759</v>
      </c>
      <c r="U7">
        <v>17.77</v>
      </c>
      <c r="W7" t="s">
        <v>16</v>
      </c>
      <c r="X7" s="2">
        <v>25.481169</v>
      </c>
      <c r="Y7" s="2">
        <v>27.50818233</v>
      </c>
      <c r="Z7" s="2"/>
      <c r="AB7" t="s">
        <v>16</v>
      </c>
      <c r="AC7">
        <v>11.021322375660397</v>
      </c>
      <c r="AD7">
        <v>12.190452868764844</v>
      </c>
      <c r="AE7">
        <v>16.41505391</v>
      </c>
      <c r="AG7" t="s">
        <v>16</v>
      </c>
      <c r="AH7">
        <v>17.11544227</v>
      </c>
      <c r="AI7">
        <v>12.73</v>
      </c>
    </row>
    <row r="8" spans="7:35" ht="12.75">
      <c r="G8" t="s">
        <v>7</v>
      </c>
      <c r="H8" s="13">
        <v>21.87339022150552</v>
      </c>
      <c r="I8" s="13">
        <v>28.22403324390293</v>
      </c>
      <c r="J8" s="13">
        <v>32.88089019206786</v>
      </c>
      <c r="K8" s="3"/>
      <c r="L8" t="s">
        <v>6</v>
      </c>
      <c r="M8" s="2">
        <v>11.58</v>
      </c>
      <c r="N8" s="2">
        <v>5.345297174461535</v>
      </c>
      <c r="O8" s="2">
        <v>3.823149700000002</v>
      </c>
      <c r="P8" s="2">
        <v>13.66</v>
      </c>
      <c r="R8" t="s">
        <v>6</v>
      </c>
      <c r="S8" s="2">
        <v>5.656171799999996</v>
      </c>
      <c r="T8" s="2">
        <v>4.252543230000001</v>
      </c>
      <c r="U8">
        <v>15.62</v>
      </c>
      <c r="W8" t="s">
        <v>6</v>
      </c>
      <c r="X8" s="2">
        <v>5.123004850000015</v>
      </c>
      <c r="Y8" s="2">
        <v>3.97231721</v>
      </c>
      <c r="Z8" s="2"/>
      <c r="AB8" t="s">
        <v>6</v>
      </c>
      <c r="AC8">
        <v>20.405355034406398</v>
      </c>
      <c r="AD8">
        <v>16.856835787943467</v>
      </c>
      <c r="AE8">
        <v>13.843929689999996</v>
      </c>
      <c r="AG8" t="s">
        <v>6</v>
      </c>
      <c r="AH8">
        <v>5.340432800000016</v>
      </c>
      <c r="AI8">
        <v>13.11</v>
      </c>
    </row>
    <row r="9" spans="3:11" ht="12.75">
      <c r="C9" s="1">
        <v>1981</v>
      </c>
      <c r="D9" s="1">
        <v>1991</v>
      </c>
      <c r="E9" s="1">
        <v>2001</v>
      </c>
      <c r="F9" s="1"/>
      <c r="G9" t="s">
        <v>1</v>
      </c>
      <c r="H9" s="13">
        <v>17.099593719117163</v>
      </c>
      <c r="I9" s="13">
        <v>20.16978205860746</v>
      </c>
      <c r="J9" s="13">
        <v>21.55140152</v>
      </c>
      <c r="K9" s="3"/>
    </row>
    <row r="10" spans="1:5" ht="12.75">
      <c r="A10" t="s">
        <v>7</v>
      </c>
      <c r="B10" t="s">
        <v>2</v>
      </c>
      <c r="C10">
        <v>21.87339022150552</v>
      </c>
      <c r="D10">
        <v>28.22403324390293</v>
      </c>
      <c r="E10">
        <v>32.88089019206786</v>
      </c>
    </row>
    <row r="11" spans="2:35" ht="12.75">
      <c r="B11" t="s">
        <v>3</v>
      </c>
      <c r="C11">
        <v>22.68471858272302</v>
      </c>
      <c r="D11">
        <v>24.777600710063947</v>
      </c>
      <c r="E11">
        <v>16.6964382646838</v>
      </c>
      <c r="L11" s="23" t="s">
        <v>29</v>
      </c>
      <c r="M11" s="23"/>
      <c r="N11" s="23"/>
      <c r="O11" s="23"/>
      <c r="P11" s="23"/>
      <c r="R11" s="23" t="s">
        <v>34</v>
      </c>
      <c r="S11" s="23"/>
      <c r="T11" s="23"/>
      <c r="U11" s="23"/>
      <c r="W11" s="23" t="s">
        <v>35</v>
      </c>
      <c r="X11" s="23"/>
      <c r="Y11" s="23"/>
      <c r="Z11" s="14"/>
      <c r="AB11" s="23" t="s">
        <v>36</v>
      </c>
      <c r="AC11" s="23"/>
      <c r="AD11" s="23"/>
      <c r="AE11" s="23"/>
      <c r="AG11" s="23" t="s">
        <v>37</v>
      </c>
      <c r="AH11" s="23"/>
      <c r="AI11" s="23"/>
    </row>
    <row r="12" spans="2:35" ht="12.75">
      <c r="B12" t="s">
        <v>4</v>
      </c>
      <c r="C12">
        <v>40.749512867029495</v>
      </c>
      <c r="D12">
        <v>32.87626328848365</v>
      </c>
      <c r="E12">
        <v>26.259644218760123</v>
      </c>
      <c r="L12" t="s">
        <v>30</v>
      </c>
      <c r="M12">
        <v>1971</v>
      </c>
      <c r="N12" s="7">
        <v>1981</v>
      </c>
      <c r="O12" s="7">
        <v>1991</v>
      </c>
      <c r="P12">
        <v>2001</v>
      </c>
      <c r="R12" t="s">
        <v>30</v>
      </c>
      <c r="S12" s="7">
        <v>1981</v>
      </c>
      <c r="T12" s="7">
        <v>1991</v>
      </c>
      <c r="U12">
        <v>2001</v>
      </c>
      <c r="W12" t="s">
        <v>30</v>
      </c>
      <c r="X12" s="7">
        <v>1981</v>
      </c>
      <c r="Y12" s="7">
        <v>1991</v>
      </c>
      <c r="Z12">
        <v>2001</v>
      </c>
      <c r="AB12" t="s">
        <v>30</v>
      </c>
      <c r="AC12" s="7">
        <v>1981</v>
      </c>
      <c r="AD12" s="7">
        <v>1991</v>
      </c>
      <c r="AE12">
        <v>2001</v>
      </c>
      <c r="AG12" t="s">
        <v>30</v>
      </c>
      <c r="AH12" s="7">
        <v>1991</v>
      </c>
      <c r="AI12">
        <v>2001</v>
      </c>
    </row>
    <row r="13" spans="2:35" ht="12.75">
      <c r="B13" t="s">
        <v>5</v>
      </c>
      <c r="C13">
        <v>9.317117964568075</v>
      </c>
      <c r="D13">
        <v>10.309039194722933</v>
      </c>
      <c r="E13">
        <v>10.503337672870654</v>
      </c>
      <c r="G13" t="s">
        <v>12</v>
      </c>
      <c r="L13" t="s">
        <v>14</v>
      </c>
      <c r="M13">
        <v>77202</v>
      </c>
      <c r="N13" s="7">
        <v>72777</v>
      </c>
      <c r="O13" s="8">
        <v>65191</v>
      </c>
      <c r="P13">
        <v>575676</v>
      </c>
      <c r="R13" t="s">
        <v>14</v>
      </c>
      <c r="S13" s="7">
        <v>640940</v>
      </c>
      <c r="T13" s="8">
        <v>603142</v>
      </c>
      <c r="U13" s="7">
        <v>5536951</v>
      </c>
      <c r="W13" t="s">
        <v>14</v>
      </c>
      <c r="X13" s="7">
        <v>39927</v>
      </c>
      <c r="Y13" s="8">
        <v>37697</v>
      </c>
      <c r="Z13" s="8">
        <v>334759</v>
      </c>
      <c r="AB13" t="s">
        <v>14</v>
      </c>
      <c r="AC13" s="7">
        <v>398441</v>
      </c>
      <c r="AD13" s="8">
        <v>431693</v>
      </c>
      <c r="AE13" s="7">
        <v>489471</v>
      </c>
      <c r="AG13" t="s">
        <v>14</v>
      </c>
      <c r="AH13" s="3">
        <f>AH4*530369/100</f>
        <v>224688.99999397952</v>
      </c>
      <c r="AI13" s="7">
        <v>213545</v>
      </c>
    </row>
    <row r="14" spans="2:35" ht="12.75">
      <c r="B14" t="s">
        <v>6</v>
      </c>
      <c r="C14">
        <v>5.37526036417389</v>
      </c>
      <c r="D14">
        <v>3.813063562826539</v>
      </c>
      <c r="E14">
        <v>13.659689651617565</v>
      </c>
      <c r="H14">
        <v>1981</v>
      </c>
      <c r="I14">
        <v>1991</v>
      </c>
      <c r="J14">
        <v>2001</v>
      </c>
      <c r="L14" t="s">
        <v>5</v>
      </c>
      <c r="M14">
        <v>13455</v>
      </c>
      <c r="N14" s="7">
        <v>16640</v>
      </c>
      <c r="O14" s="8">
        <v>20442</v>
      </c>
      <c r="P14">
        <v>230259</v>
      </c>
      <c r="R14" t="s">
        <v>5</v>
      </c>
      <c r="S14" s="7">
        <v>138572</v>
      </c>
      <c r="T14" s="8">
        <v>160479</v>
      </c>
      <c r="U14" s="7">
        <v>1934878</v>
      </c>
      <c r="W14" t="s">
        <v>5</v>
      </c>
      <c r="X14" s="7">
        <v>8356</v>
      </c>
      <c r="Y14" s="8">
        <v>10277</v>
      </c>
      <c r="Z14" s="8">
        <v>128609</v>
      </c>
      <c r="AB14" t="s">
        <v>5</v>
      </c>
      <c r="AC14" s="7">
        <v>71283</v>
      </c>
      <c r="AD14" s="8">
        <v>90906</v>
      </c>
      <c r="AE14" s="7">
        <v>131191</v>
      </c>
      <c r="AG14" t="s">
        <v>5</v>
      </c>
      <c r="AH14" s="8">
        <v>66601</v>
      </c>
      <c r="AI14" s="7">
        <v>79627</v>
      </c>
    </row>
    <row r="15" spans="7:35" ht="12.75">
      <c r="G15" t="s">
        <v>8</v>
      </c>
      <c r="H15" s="13">
        <v>25.911504276591597</v>
      </c>
      <c r="I15" s="13">
        <v>27.95430759</v>
      </c>
      <c r="J15" s="13">
        <v>17.76560139299815</v>
      </c>
      <c r="K15" s="10"/>
      <c r="L15" t="s">
        <v>15</v>
      </c>
      <c r="M15">
        <v>31177</v>
      </c>
      <c r="N15" s="7">
        <v>39065</v>
      </c>
      <c r="O15" s="8">
        <v>55966</v>
      </c>
      <c r="P15">
        <v>720830</v>
      </c>
      <c r="R15" t="s">
        <v>15</v>
      </c>
      <c r="S15" s="7">
        <v>364764</v>
      </c>
      <c r="T15" s="8">
        <v>481369</v>
      </c>
      <c r="U15" s="7">
        <v>6150264</v>
      </c>
      <c r="W15" t="s">
        <v>15</v>
      </c>
      <c r="X15" s="7">
        <v>20151</v>
      </c>
      <c r="Y15" s="8">
        <v>26974</v>
      </c>
      <c r="Z15" s="8">
        <v>352348</v>
      </c>
      <c r="AB15" t="s">
        <v>15</v>
      </c>
      <c r="AC15" s="7">
        <v>155726</v>
      </c>
      <c r="AD15" s="8">
        <v>207564</v>
      </c>
      <c r="AE15" s="7">
        <v>277573</v>
      </c>
      <c r="AG15" t="s">
        <v>15</v>
      </c>
      <c r="AH15" s="8">
        <v>119980</v>
      </c>
      <c r="AI15" s="7">
        <v>171573</v>
      </c>
    </row>
    <row r="16" spans="3:35" ht="12.75">
      <c r="C16" s="1">
        <v>1981</v>
      </c>
      <c r="D16" s="1">
        <v>1991</v>
      </c>
      <c r="E16" s="1">
        <v>2001</v>
      </c>
      <c r="F16" s="1"/>
      <c r="G16" t="s">
        <v>9</v>
      </c>
      <c r="H16" s="17">
        <v>25.48494711972338</v>
      </c>
      <c r="I16" s="13">
        <v>27.50818233</v>
      </c>
      <c r="J16" s="13">
        <v>16.933722289171076</v>
      </c>
      <c r="K16" s="10"/>
      <c r="L16" t="s">
        <v>16</v>
      </c>
      <c r="M16">
        <v>38261</v>
      </c>
      <c r="N16" s="7">
        <v>40514</v>
      </c>
      <c r="O16" s="8">
        <v>49132</v>
      </c>
      <c r="P16">
        <v>366027</v>
      </c>
      <c r="Q16" s="2"/>
      <c r="R16" t="s">
        <v>16</v>
      </c>
      <c r="S16" s="7">
        <v>433273</v>
      </c>
      <c r="T16" s="8">
        <v>513368</v>
      </c>
      <c r="U16" s="7">
        <v>3633319</v>
      </c>
      <c r="W16" t="s">
        <v>16</v>
      </c>
      <c r="X16" s="7">
        <v>25133</v>
      </c>
      <c r="Y16" s="8">
        <v>30089</v>
      </c>
      <c r="Z16" s="8">
        <v>204737</v>
      </c>
      <c r="AB16" t="s">
        <v>16</v>
      </c>
      <c r="AC16" s="7">
        <v>101460</v>
      </c>
      <c r="AD16" s="8">
        <v>125450</v>
      </c>
      <c r="AE16" s="7">
        <v>211419</v>
      </c>
      <c r="AG16" t="s">
        <v>16</v>
      </c>
      <c r="AH16" s="3">
        <f>AH7*530369/100</f>
        <v>90775.0000129763</v>
      </c>
      <c r="AI16" s="7">
        <v>79766</v>
      </c>
    </row>
    <row r="17" spans="1:35" ht="12.75">
      <c r="A17" t="s">
        <v>8</v>
      </c>
      <c r="B17" t="s">
        <v>2</v>
      </c>
      <c r="C17">
        <v>21.81438480114537</v>
      </c>
      <c r="D17">
        <v>26.211873534539933</v>
      </c>
      <c r="E17" s="15">
        <v>30.072542126278034</v>
      </c>
      <c r="G17" t="s">
        <v>10</v>
      </c>
      <c r="H17" s="13"/>
      <c r="I17" s="13">
        <v>17.11544227</v>
      </c>
      <c r="J17" s="13">
        <v>12.727554135106802</v>
      </c>
      <c r="K17" s="10"/>
      <c r="L17" t="s">
        <v>6</v>
      </c>
      <c r="M17">
        <v>9733</v>
      </c>
      <c r="N17" s="7">
        <v>9600</v>
      </c>
      <c r="O17" s="8">
        <v>7561</v>
      </c>
      <c r="P17">
        <v>299454</v>
      </c>
      <c r="Q17" s="2"/>
      <c r="R17" t="s">
        <v>6</v>
      </c>
      <c r="S17" s="7">
        <v>94577</v>
      </c>
      <c r="T17" s="8">
        <v>78096</v>
      </c>
      <c r="U17" s="7">
        <v>3196015</v>
      </c>
      <c r="W17" t="s">
        <v>6</v>
      </c>
      <c r="X17" s="7">
        <v>5052</v>
      </c>
      <c r="Y17" s="8">
        <v>4345</v>
      </c>
      <c r="Z17" s="8">
        <v>188596</v>
      </c>
      <c r="AB17" t="s">
        <v>6</v>
      </c>
      <c r="AC17" s="7">
        <v>183790</v>
      </c>
      <c r="AD17" s="8">
        <v>173471</v>
      </c>
      <c r="AE17" s="7">
        <v>178304</v>
      </c>
      <c r="AG17" t="s">
        <v>6</v>
      </c>
      <c r="AH17" s="3">
        <f>AH8*530369/100</f>
        <v>28324.000037032085</v>
      </c>
      <c r="AI17" s="7">
        <v>82208</v>
      </c>
    </row>
    <row r="18" spans="2:35" ht="12.75">
      <c r="B18" t="s">
        <v>3</v>
      </c>
      <c r="C18">
        <v>25.911504276591597</v>
      </c>
      <c r="D18">
        <v>27.954307594962902</v>
      </c>
      <c r="E18" s="15">
        <v>17.76560139299815</v>
      </c>
      <c r="G18" t="s">
        <v>7</v>
      </c>
      <c r="H18" s="13">
        <v>22.68471858272302</v>
      </c>
      <c r="I18" s="13">
        <v>24.777600710063947</v>
      </c>
      <c r="J18" s="13">
        <v>16.6964382646838</v>
      </c>
      <c r="K18" s="10"/>
      <c r="L18" t="s">
        <v>27</v>
      </c>
      <c r="M18" s="5">
        <f>SUM(M13:M17)</f>
        <v>169828</v>
      </c>
      <c r="N18" s="9">
        <f>SUM(N13:N17)</f>
        <v>178596</v>
      </c>
      <c r="O18" s="9">
        <f>SUM(O13:O17)</f>
        <v>198292</v>
      </c>
      <c r="P18" s="5">
        <f>SUM(P13:P17)</f>
        <v>2192246</v>
      </c>
      <c r="Q18" s="2"/>
      <c r="R18" t="s">
        <v>27</v>
      </c>
      <c r="S18" s="9">
        <f>SUM(S13:S17)</f>
        <v>1672126</v>
      </c>
      <c r="T18" s="9">
        <f>SUM(T13:T17)</f>
        <v>1836454</v>
      </c>
      <c r="U18" s="5">
        <f>SUM(U13:U17)</f>
        <v>20451427</v>
      </c>
      <c r="W18" t="s">
        <v>27</v>
      </c>
      <c r="X18" s="9">
        <f>SUM(X13:X17)</f>
        <v>98619</v>
      </c>
      <c r="Y18" s="9">
        <f>SUM(Y13:Y17)</f>
        <v>109382</v>
      </c>
      <c r="Z18" s="9">
        <f>SUM(Z13:Z17)</f>
        <v>1209049</v>
      </c>
      <c r="AB18" t="s">
        <v>27</v>
      </c>
      <c r="AC18" s="9">
        <f>SUM(AC13:AC17)</f>
        <v>910700</v>
      </c>
      <c r="AD18" s="9">
        <f>SUM(AD13:AD17)</f>
        <v>1029084</v>
      </c>
      <c r="AE18" s="5">
        <f>SUM(AE13:AE17)</f>
        <v>1287958</v>
      </c>
      <c r="AG18" t="s">
        <v>27</v>
      </c>
      <c r="AH18" s="9">
        <f>SUM(AH13:AH17)</f>
        <v>530369.0000439879</v>
      </c>
      <c r="AI18" s="5">
        <f>SUM(AI13:AI17)</f>
        <v>626719</v>
      </c>
    </row>
    <row r="19" spans="2:17" ht="12.75">
      <c r="B19" t="s">
        <v>4</v>
      </c>
      <c r="C19">
        <v>38.33084348906721</v>
      </c>
      <c r="D19">
        <v>32.842750213182576</v>
      </c>
      <c r="E19" s="15">
        <v>27.07366581314839</v>
      </c>
      <c r="G19" t="s">
        <v>1</v>
      </c>
      <c r="H19" s="13">
        <v>11.14088064126496</v>
      </c>
      <c r="I19" s="13">
        <v>12.190452868764844</v>
      </c>
      <c r="J19" s="13">
        <v>16.41505391</v>
      </c>
      <c r="K19" s="10"/>
      <c r="M19" s="4"/>
      <c r="Q19" s="2"/>
    </row>
    <row r="20" spans="2:35" ht="12.75">
      <c r="B20" t="s">
        <v>5</v>
      </c>
      <c r="C20">
        <v>8.28717453110591</v>
      </c>
      <c r="D20">
        <v>8.73852544087682</v>
      </c>
      <c r="E20" s="15">
        <v>9.46084593510272</v>
      </c>
      <c r="L20" t="s">
        <v>7</v>
      </c>
      <c r="M20">
        <v>1971</v>
      </c>
      <c r="N20">
        <v>1981</v>
      </c>
      <c r="O20">
        <v>1991</v>
      </c>
      <c r="P20">
        <v>2001</v>
      </c>
      <c r="Q20" s="2"/>
      <c r="R20" t="s">
        <v>31</v>
      </c>
      <c r="S20">
        <v>1981</v>
      </c>
      <c r="T20">
        <v>1991</v>
      </c>
      <c r="U20">
        <v>2001</v>
      </c>
      <c r="W20" t="s">
        <v>31</v>
      </c>
      <c r="X20">
        <v>1981</v>
      </c>
      <c r="Y20">
        <v>1991</v>
      </c>
      <c r="AB20" t="s">
        <v>31</v>
      </c>
      <c r="AC20">
        <v>1981</v>
      </c>
      <c r="AD20">
        <v>1991</v>
      </c>
      <c r="AE20">
        <v>2001</v>
      </c>
      <c r="AG20" t="s">
        <v>31</v>
      </c>
      <c r="AH20">
        <v>1991</v>
      </c>
      <c r="AI20">
        <v>2001</v>
      </c>
    </row>
    <row r="21" spans="2:35" ht="12.75">
      <c r="B21" t="s">
        <v>6</v>
      </c>
      <c r="C21">
        <v>5.656092902089914</v>
      </c>
      <c r="D21">
        <v>4.252543216437766</v>
      </c>
      <c r="E21" s="15">
        <v>15.627344732472702</v>
      </c>
      <c r="L21" t="s">
        <v>14</v>
      </c>
      <c r="M21" s="6">
        <f aca="true" t="shared" si="0" ref="M21:P25">M13*100/M$18</f>
        <v>45.45893492239207</v>
      </c>
      <c r="N21" s="6">
        <f t="shared" si="0"/>
        <v>40.749512867029495</v>
      </c>
      <c r="O21" s="6">
        <f t="shared" si="0"/>
        <v>32.87626328848365</v>
      </c>
      <c r="P21" s="6">
        <f t="shared" si="0"/>
        <v>26.259644218760123</v>
      </c>
      <c r="Q21" s="2"/>
      <c r="R21" t="s">
        <v>14</v>
      </c>
      <c r="S21" s="6">
        <f aca="true" t="shared" si="1" ref="S21:T25">S13*100/S$18</f>
        <v>38.33084348906721</v>
      </c>
      <c r="T21" s="6">
        <f t="shared" si="1"/>
        <v>32.842750213182576</v>
      </c>
      <c r="U21" s="6">
        <f>U13*100/U$18</f>
        <v>27.07366581314839</v>
      </c>
      <c r="W21" t="s">
        <v>14</v>
      </c>
      <c r="X21" s="6">
        <f aca="true" t="shared" si="2" ref="X21:Z25">X13*100/X$18</f>
        <v>40.48611322361817</v>
      </c>
      <c r="Y21" s="6">
        <f t="shared" si="2"/>
        <v>34.463622899563</v>
      </c>
      <c r="Z21" s="6">
        <f t="shared" si="2"/>
        <v>27.687794291215656</v>
      </c>
      <c r="AB21" t="s">
        <v>14</v>
      </c>
      <c r="AC21" s="6">
        <f aca="true" t="shared" si="3" ref="AC21:AE25">AC13*100/AC$18</f>
        <v>43.7510706050291</v>
      </c>
      <c r="AD21" s="6">
        <f t="shared" si="3"/>
        <v>41.949248069156646</v>
      </c>
      <c r="AE21" s="6">
        <f t="shared" si="3"/>
        <v>38.00364608162688</v>
      </c>
      <c r="AG21" t="s">
        <v>14</v>
      </c>
      <c r="AH21" s="6">
        <f aca="true" t="shared" si="4" ref="AH21:AI25">AH13*100/AH$18</f>
        <v>42.364655546486354</v>
      </c>
      <c r="AI21" s="6">
        <f t="shared" si="4"/>
        <v>34.073484288812054</v>
      </c>
    </row>
    <row r="22" spans="12:35" ht="12.75">
      <c r="L22" t="s">
        <v>5</v>
      </c>
      <c r="M22" s="6">
        <f t="shared" si="0"/>
        <v>7.922721812657512</v>
      </c>
      <c r="N22" s="6">
        <f t="shared" si="0"/>
        <v>9.317117964568075</v>
      </c>
      <c r="O22" s="6">
        <f t="shared" si="0"/>
        <v>10.309039194722933</v>
      </c>
      <c r="P22" s="6">
        <f t="shared" si="0"/>
        <v>10.503337672870654</v>
      </c>
      <c r="R22" t="s">
        <v>5</v>
      </c>
      <c r="S22" s="6">
        <f t="shared" si="1"/>
        <v>8.28717453110591</v>
      </c>
      <c r="T22" s="6">
        <f t="shared" si="1"/>
        <v>8.73852544087682</v>
      </c>
      <c r="U22" s="6">
        <f>U14*100/U$18</f>
        <v>9.46084593510272</v>
      </c>
      <c r="W22" t="s">
        <v>5</v>
      </c>
      <c r="X22" s="6">
        <f t="shared" si="2"/>
        <v>8.473012299861082</v>
      </c>
      <c r="Y22" s="6">
        <f t="shared" si="2"/>
        <v>9.39551297288402</v>
      </c>
      <c r="Z22" s="6">
        <f>Z14*100/Z$18</f>
        <v>10.637203289527553</v>
      </c>
      <c r="AB22" t="s">
        <v>5</v>
      </c>
      <c r="AC22" s="6">
        <f t="shared" si="3"/>
        <v>7.827275721972109</v>
      </c>
      <c r="AD22" s="6">
        <f t="shared" si="3"/>
        <v>8.833681215527596</v>
      </c>
      <c r="AE22" s="6">
        <f t="shared" si="3"/>
        <v>10.18596879711916</v>
      </c>
      <c r="AG22" t="s">
        <v>5</v>
      </c>
      <c r="AH22" s="6">
        <f t="shared" si="4"/>
        <v>12.55748356228894</v>
      </c>
      <c r="AI22" s="6">
        <f t="shared" si="4"/>
        <v>12.705375136225326</v>
      </c>
    </row>
    <row r="23" spans="3:35" ht="12.75">
      <c r="C23" s="1">
        <v>1981</v>
      </c>
      <c r="D23" s="1">
        <v>1991</v>
      </c>
      <c r="E23" s="1">
        <v>2001</v>
      </c>
      <c r="G23" t="s">
        <v>4</v>
      </c>
      <c r="L23" t="s">
        <v>15</v>
      </c>
      <c r="M23" s="6">
        <f t="shared" si="0"/>
        <v>18.357985726735286</v>
      </c>
      <c r="N23" s="6">
        <f t="shared" si="0"/>
        <v>21.87339022150552</v>
      </c>
      <c r="O23" s="6">
        <f t="shared" si="0"/>
        <v>28.22403324390293</v>
      </c>
      <c r="P23" s="6">
        <f t="shared" si="0"/>
        <v>32.88089019206786</v>
      </c>
      <c r="R23" t="s">
        <v>15</v>
      </c>
      <c r="S23" s="6">
        <f t="shared" si="1"/>
        <v>21.81438480114537</v>
      </c>
      <c r="T23" s="6">
        <f t="shared" si="1"/>
        <v>26.211873534539933</v>
      </c>
      <c r="U23" s="6">
        <f>U15*100/U$18</f>
        <v>30.072542126278034</v>
      </c>
      <c r="W23" t="s">
        <v>15</v>
      </c>
      <c r="X23" s="6">
        <f t="shared" si="2"/>
        <v>20.433182246828704</v>
      </c>
      <c r="Y23" s="6">
        <f t="shared" si="2"/>
        <v>24.660364593808854</v>
      </c>
      <c r="Z23" s="6">
        <f>Z15*100/Z$18</f>
        <v>29.14257403959641</v>
      </c>
      <c r="AB23" t="s">
        <v>15</v>
      </c>
      <c r="AC23" s="6">
        <f t="shared" si="3"/>
        <v>17.099593719117163</v>
      </c>
      <c r="AD23" s="6">
        <f t="shared" si="3"/>
        <v>20.16978205860746</v>
      </c>
      <c r="AE23" s="6">
        <f t="shared" si="3"/>
        <v>21.551401520857045</v>
      </c>
      <c r="AG23" t="s">
        <v>15</v>
      </c>
      <c r="AH23" s="6">
        <f t="shared" si="4"/>
        <v>22.621985823087147</v>
      </c>
      <c r="AI23" s="6">
        <f t="shared" si="4"/>
        <v>27.376383993464376</v>
      </c>
    </row>
    <row r="24" spans="1:35" ht="12.75">
      <c r="A24" t="s">
        <v>9</v>
      </c>
      <c r="B24" t="s">
        <v>2</v>
      </c>
      <c r="C24">
        <v>20.433182246828704</v>
      </c>
      <c r="D24">
        <v>24.660364593808854</v>
      </c>
      <c r="E24" s="15">
        <v>29.14257403959641</v>
      </c>
      <c r="H24">
        <v>1981</v>
      </c>
      <c r="I24">
        <v>1991</v>
      </c>
      <c r="J24">
        <v>2001</v>
      </c>
      <c r="L24" t="s">
        <v>16</v>
      </c>
      <c r="M24" s="6">
        <f t="shared" si="0"/>
        <v>22.52926490331394</v>
      </c>
      <c r="N24" s="6">
        <f t="shared" si="0"/>
        <v>22.68471858272302</v>
      </c>
      <c r="O24" s="6">
        <f t="shared" si="0"/>
        <v>24.777600710063947</v>
      </c>
      <c r="P24" s="6">
        <f t="shared" si="0"/>
        <v>16.6964382646838</v>
      </c>
      <c r="R24" t="s">
        <v>16</v>
      </c>
      <c r="S24" s="6">
        <f t="shared" si="1"/>
        <v>25.911504276591597</v>
      </c>
      <c r="T24" s="6">
        <f t="shared" si="1"/>
        <v>27.954307594962902</v>
      </c>
      <c r="U24" s="6">
        <f>U16*100/U$18</f>
        <v>17.76560139299815</v>
      </c>
      <c r="W24" t="s">
        <v>16</v>
      </c>
      <c r="X24" s="6">
        <f t="shared" si="2"/>
        <v>25.48494711972338</v>
      </c>
      <c r="Y24" s="6">
        <f t="shared" si="2"/>
        <v>27.508182333473513</v>
      </c>
      <c r="Z24" s="6">
        <f>Z16*100/Z$18</f>
        <v>16.933722289171076</v>
      </c>
      <c r="AB24" t="s">
        <v>16</v>
      </c>
      <c r="AC24" s="6">
        <f t="shared" si="3"/>
        <v>11.14088064126496</v>
      </c>
      <c r="AD24" s="6">
        <f t="shared" si="3"/>
        <v>12.190452868764844</v>
      </c>
      <c r="AE24" s="6">
        <f t="shared" si="3"/>
        <v>16.41505390703734</v>
      </c>
      <c r="AG24" t="s">
        <v>16</v>
      </c>
      <c r="AH24" s="6">
        <f t="shared" si="4"/>
        <v>17.115442268580477</v>
      </c>
      <c r="AI24" s="6">
        <f t="shared" si="4"/>
        <v>12.727554135106802</v>
      </c>
    </row>
    <row r="25" spans="2:35" ht="12.75">
      <c r="B25" t="s">
        <v>3</v>
      </c>
      <c r="C25">
        <v>25.48494711972338</v>
      </c>
      <c r="D25">
        <v>27.508182333473513</v>
      </c>
      <c r="E25" s="15">
        <v>16.933722289171076</v>
      </c>
      <c r="G25" t="s">
        <v>8</v>
      </c>
      <c r="H25" s="13">
        <v>38.33084348906721</v>
      </c>
      <c r="I25" s="13">
        <v>32.84275021</v>
      </c>
      <c r="J25" s="13">
        <v>27.07366581314839</v>
      </c>
      <c r="K25" s="10"/>
      <c r="L25" t="s">
        <v>6</v>
      </c>
      <c r="M25" s="6">
        <f t="shared" si="0"/>
        <v>5.731092634901194</v>
      </c>
      <c r="N25" s="6">
        <f t="shared" si="0"/>
        <v>5.37526036417389</v>
      </c>
      <c r="O25" s="6">
        <f t="shared" si="0"/>
        <v>3.813063562826539</v>
      </c>
      <c r="P25" s="6">
        <f t="shared" si="0"/>
        <v>13.659689651617565</v>
      </c>
      <c r="R25" t="s">
        <v>6</v>
      </c>
      <c r="S25" s="6">
        <f t="shared" si="1"/>
        <v>5.656092902089914</v>
      </c>
      <c r="T25" s="6">
        <f t="shared" si="1"/>
        <v>4.252543216437766</v>
      </c>
      <c r="U25" s="6">
        <f>U17*100/U$18</f>
        <v>15.627344732472702</v>
      </c>
      <c r="W25" t="s">
        <v>6</v>
      </c>
      <c r="X25" s="6">
        <f t="shared" si="2"/>
        <v>5.122745109968667</v>
      </c>
      <c r="Y25" s="6">
        <f t="shared" si="2"/>
        <v>3.972317200270611</v>
      </c>
      <c r="Z25" s="6">
        <f>Z17*100/Z$18</f>
        <v>15.598706090489301</v>
      </c>
      <c r="AB25" t="s">
        <v>6</v>
      </c>
      <c r="AC25" s="6">
        <f t="shared" si="3"/>
        <v>20.181179312616667</v>
      </c>
      <c r="AD25" s="6">
        <f t="shared" si="3"/>
        <v>16.856835787943453</v>
      </c>
      <c r="AE25" s="6">
        <f t="shared" si="3"/>
        <v>13.843929693359566</v>
      </c>
      <c r="AG25" t="s">
        <v>6</v>
      </c>
      <c r="AH25" s="6">
        <f t="shared" si="4"/>
        <v>5.34043279955709</v>
      </c>
      <c r="AI25" s="6">
        <f t="shared" si="4"/>
        <v>13.117202446391445</v>
      </c>
    </row>
    <row r="26" spans="2:31" ht="12.75">
      <c r="B26" t="s">
        <v>4</v>
      </c>
      <c r="C26">
        <v>40.48611322361817</v>
      </c>
      <c r="D26">
        <v>34.463622899563</v>
      </c>
      <c r="E26" s="15">
        <v>27.687794291215656</v>
      </c>
      <c r="G26" t="s">
        <v>9</v>
      </c>
      <c r="H26" s="17">
        <v>40.48611322361817</v>
      </c>
      <c r="I26" s="13">
        <v>34.4636229</v>
      </c>
      <c r="J26" s="13">
        <v>27.687794291215656</v>
      </c>
      <c r="K26" s="10"/>
      <c r="N26" s="22">
        <f>N21+N24</f>
        <v>63.43423144975252</v>
      </c>
      <c r="O26" s="22"/>
      <c r="P26" s="22">
        <f>P21+P24</f>
        <v>42.95608248344392</v>
      </c>
      <c r="S26" s="22">
        <f>S21+S24</f>
        <v>64.2423477656588</v>
      </c>
      <c r="T26" s="22"/>
      <c r="U26" s="22">
        <f>U21+U24</f>
        <v>44.839267206146545</v>
      </c>
      <c r="X26" s="22">
        <f>X21+X24</f>
        <v>65.97106034334155</v>
      </c>
      <c r="Y26" s="22"/>
      <c r="Z26" s="22">
        <f>Z21+Z24</f>
        <v>44.62151658038673</v>
      </c>
      <c r="AC26" s="22">
        <f>AC21+AC24</f>
        <v>54.891951246294056</v>
      </c>
      <c r="AD26" s="22"/>
      <c r="AE26" s="22">
        <f>AE21+AE24</f>
        <v>54.41869998866422</v>
      </c>
    </row>
    <row r="27" spans="2:12" ht="12.75">
      <c r="B27" t="s">
        <v>5</v>
      </c>
      <c r="C27">
        <v>8.473012299861082</v>
      </c>
      <c r="D27">
        <v>9.39551297288402</v>
      </c>
      <c r="E27" s="15">
        <v>10.637203289527553</v>
      </c>
      <c r="G27" t="s">
        <v>10</v>
      </c>
      <c r="H27" s="13"/>
      <c r="I27" s="13">
        <v>42.36465555</v>
      </c>
      <c r="J27" s="13">
        <v>34.073484288812054</v>
      </c>
      <c r="K27" s="10"/>
      <c r="L27" s="3" t="s">
        <v>33</v>
      </c>
    </row>
    <row r="28" spans="2:21" ht="12.75">
      <c r="B28" t="s">
        <v>6</v>
      </c>
      <c r="C28">
        <v>5.122745109968667</v>
      </c>
      <c r="D28">
        <v>3.972317200270611</v>
      </c>
      <c r="E28" s="16">
        <v>15.598706090489301</v>
      </c>
      <c r="F28" s="1"/>
      <c r="G28" t="s">
        <v>7</v>
      </c>
      <c r="H28" s="13">
        <v>40.749512867029495</v>
      </c>
      <c r="I28" s="13">
        <v>32.87626328848365</v>
      </c>
      <c r="J28" s="13">
        <v>26.259644218760123</v>
      </c>
      <c r="K28" s="10"/>
      <c r="L28" s="3" t="s">
        <v>32</v>
      </c>
      <c r="U28" s="2"/>
    </row>
    <row r="29" spans="7:21" ht="12.75">
      <c r="G29" t="s">
        <v>1</v>
      </c>
      <c r="H29" s="13">
        <v>43.7510706050291</v>
      </c>
      <c r="I29" s="13">
        <v>41.949248069156646</v>
      </c>
      <c r="J29" s="13">
        <v>38.00364608</v>
      </c>
      <c r="K29" s="10"/>
      <c r="L29" s="2" t="s">
        <v>26</v>
      </c>
      <c r="U29" s="2"/>
    </row>
    <row r="30" spans="3:21" ht="12.75">
      <c r="C30" s="1">
        <v>1981</v>
      </c>
      <c r="D30" s="1">
        <v>1991</v>
      </c>
      <c r="E30" s="1">
        <v>2001</v>
      </c>
      <c r="U30" s="2"/>
    </row>
    <row r="31" spans="1:26" ht="12.75">
      <c r="A31" t="s">
        <v>10</v>
      </c>
      <c r="B31" t="s">
        <v>2</v>
      </c>
      <c r="D31">
        <v>22.621985823087147</v>
      </c>
      <c r="E31">
        <v>27.376383993464376</v>
      </c>
      <c r="W31" s="21"/>
      <c r="X31" s="21"/>
      <c r="Y31" s="21"/>
      <c r="Z31" s="20"/>
    </row>
    <row r="32" spans="2:25" ht="12.75">
      <c r="B32" t="s">
        <v>3</v>
      </c>
      <c r="D32">
        <v>17.115442268580477</v>
      </c>
      <c r="E32">
        <v>12.727554135106802</v>
      </c>
      <c r="G32" t="s">
        <v>5</v>
      </c>
      <c r="W32" s="19"/>
      <c r="X32" s="19"/>
      <c r="Y32" s="19"/>
    </row>
    <row r="33" spans="2:25" ht="12.75">
      <c r="B33" t="s">
        <v>4</v>
      </c>
      <c r="D33">
        <v>42.364655546486354</v>
      </c>
      <c r="E33">
        <v>34.073484288812054</v>
      </c>
      <c r="H33">
        <v>1981</v>
      </c>
      <c r="I33">
        <v>1991</v>
      </c>
      <c r="J33">
        <v>2001</v>
      </c>
      <c r="W33" s="19"/>
      <c r="X33" s="19"/>
      <c r="Y33" s="19"/>
    </row>
    <row r="34" spans="2:25" ht="12.75">
      <c r="B34" t="s">
        <v>5</v>
      </c>
      <c r="D34">
        <v>12.55748356228894</v>
      </c>
      <c r="E34">
        <v>12.705375136225326</v>
      </c>
      <c r="G34" t="s">
        <v>8</v>
      </c>
      <c r="H34" s="13">
        <v>8.28717453110591</v>
      </c>
      <c r="I34" s="13">
        <v>8.73852544</v>
      </c>
      <c r="J34" s="13">
        <v>9.46084593510272</v>
      </c>
      <c r="W34" s="19"/>
      <c r="X34" s="19"/>
      <c r="Y34" s="19"/>
    </row>
    <row r="35" spans="2:25" ht="12.75">
      <c r="B35" t="s">
        <v>6</v>
      </c>
      <c r="D35">
        <v>5.34043279955709</v>
      </c>
      <c r="E35">
        <v>13.117202446391445</v>
      </c>
      <c r="G35" t="s">
        <v>9</v>
      </c>
      <c r="H35" s="17">
        <v>8.473012299861082</v>
      </c>
      <c r="I35" s="13">
        <v>9.39551297</v>
      </c>
      <c r="J35" s="13">
        <v>10.637203289527553</v>
      </c>
      <c r="W35" s="19"/>
      <c r="X35" s="19"/>
      <c r="Y35" s="19"/>
    </row>
    <row r="36" spans="7:25" ht="12.75">
      <c r="G36" t="s">
        <v>10</v>
      </c>
      <c r="H36" s="13"/>
      <c r="I36" s="13">
        <v>12.55748356</v>
      </c>
      <c r="J36" s="13">
        <v>12.705375136225326</v>
      </c>
      <c r="W36" s="19"/>
      <c r="X36" s="19"/>
      <c r="Y36" s="19"/>
    </row>
    <row r="37" spans="7:10" ht="12.75">
      <c r="G37" t="s">
        <v>7</v>
      </c>
      <c r="H37" s="13">
        <v>9.317117964568075</v>
      </c>
      <c r="I37" s="13">
        <v>10.309039194722933</v>
      </c>
      <c r="J37" s="13">
        <v>10.503337672870654</v>
      </c>
    </row>
    <row r="38" spans="7:10" ht="12.75">
      <c r="G38" t="s">
        <v>1</v>
      </c>
      <c r="H38" s="13">
        <v>7.827275721972109</v>
      </c>
      <c r="I38" s="13">
        <v>8.833681215527596</v>
      </c>
      <c r="J38" s="13">
        <v>10.1859688</v>
      </c>
    </row>
    <row r="41" ht="12.75">
      <c r="G41" t="s">
        <v>13</v>
      </c>
    </row>
    <row r="42" spans="8:10" ht="12.75">
      <c r="H42">
        <v>1981</v>
      </c>
      <c r="I42">
        <v>1991</v>
      </c>
      <c r="J42">
        <v>2001</v>
      </c>
    </row>
    <row r="43" spans="7:10" ht="12.75">
      <c r="G43" t="s">
        <v>8</v>
      </c>
      <c r="H43" s="13">
        <v>5.656092902089914</v>
      </c>
      <c r="I43" s="13">
        <v>4.252543230000001</v>
      </c>
      <c r="J43" s="13">
        <v>15.627344732472702</v>
      </c>
    </row>
    <row r="44" spans="3:10" ht="12.75">
      <c r="C44" s="10"/>
      <c r="D44" s="10"/>
      <c r="E44" s="10"/>
      <c r="G44" t="s">
        <v>9</v>
      </c>
      <c r="H44" s="17">
        <v>5.122745109968667</v>
      </c>
      <c r="I44" s="13">
        <v>3.97231721</v>
      </c>
      <c r="J44" s="18">
        <v>15.598706090489301</v>
      </c>
    </row>
    <row r="45" spans="3:10" ht="12.75">
      <c r="C45" s="10"/>
      <c r="E45" s="10"/>
      <c r="G45" t="s">
        <v>10</v>
      </c>
      <c r="H45" s="13"/>
      <c r="I45" s="13">
        <v>5.340432800000016</v>
      </c>
      <c r="J45" s="13">
        <v>13.117202446391445</v>
      </c>
    </row>
    <row r="46" spans="3:10" ht="12.75">
      <c r="C46" s="10"/>
      <c r="E46" s="10"/>
      <c r="G46" t="s">
        <v>7</v>
      </c>
      <c r="H46" s="13">
        <v>5.37526036417389</v>
      </c>
      <c r="I46" s="13">
        <v>3.813063562826539</v>
      </c>
      <c r="J46" s="13">
        <v>13.659689651617565</v>
      </c>
    </row>
    <row r="47" spans="3:10" ht="12.75">
      <c r="C47" s="10"/>
      <c r="E47" s="10"/>
      <c r="G47" t="s">
        <v>1</v>
      </c>
      <c r="H47" s="13">
        <v>20.181179312616667</v>
      </c>
      <c r="I47" s="13">
        <v>16.856835787943467</v>
      </c>
      <c r="J47" s="13">
        <v>13.843929689999996</v>
      </c>
    </row>
    <row r="48" spans="3:5" ht="12.75">
      <c r="C48" s="10"/>
      <c r="E48" s="10"/>
    </row>
    <row r="50" spans="1:3" ht="12.75">
      <c r="A50" t="s">
        <v>39</v>
      </c>
      <c r="C50" s="10"/>
    </row>
    <row r="51" spans="1:5" ht="12.75">
      <c r="A51" t="s">
        <v>7</v>
      </c>
      <c r="B51" t="s">
        <v>17</v>
      </c>
      <c r="C51" t="s">
        <v>18</v>
      </c>
      <c r="D51" t="s">
        <v>19</v>
      </c>
      <c r="E51" t="s">
        <v>20</v>
      </c>
    </row>
    <row r="52" spans="1:5" ht="12.75">
      <c r="A52" t="s">
        <v>21</v>
      </c>
      <c r="B52" s="3">
        <v>7.0948130167984305</v>
      </c>
      <c r="C52" s="3">
        <v>5.63369</v>
      </c>
      <c r="D52" s="3">
        <v>2.46922</v>
      </c>
      <c r="E52" s="3">
        <v>5.54266</v>
      </c>
    </row>
    <row r="53" spans="1:5" ht="12.75">
      <c r="A53" t="s">
        <v>22</v>
      </c>
      <c r="B53" s="3">
        <v>18.292254120209158</v>
      </c>
      <c r="C53" s="3">
        <v>23.0289</v>
      </c>
      <c r="D53" s="3">
        <v>4.62436</v>
      </c>
      <c r="E53" s="3">
        <v>14.9026</v>
      </c>
    </row>
    <row r="54" spans="1:5" ht="12.75">
      <c r="A54" t="s">
        <v>23</v>
      </c>
      <c r="B54" s="3">
        <v>12.717353084627339</v>
      </c>
      <c r="C54" s="3">
        <v>22.4031</v>
      </c>
      <c r="D54" s="3">
        <v>3.49078</v>
      </c>
      <c r="E54" s="3">
        <v>11.9158</v>
      </c>
    </row>
    <row r="55" spans="1:5" ht="12.75">
      <c r="A55" t="s">
        <v>24</v>
      </c>
      <c r="B55" s="3">
        <v>29.66437167519254</v>
      </c>
      <c r="C55" s="3">
        <v>34.7028</v>
      </c>
      <c r="D55" s="3">
        <v>20.6998</v>
      </c>
      <c r="E55" s="3">
        <v>24.2792</v>
      </c>
    </row>
    <row r="56" spans="1:5" ht="12.75">
      <c r="A56" t="s">
        <v>25</v>
      </c>
      <c r="B56" s="3">
        <v>32.231208103172534</v>
      </c>
      <c r="C56" s="3">
        <v>14.2315</v>
      </c>
      <c r="D56" s="3">
        <v>68.7159</v>
      </c>
      <c r="E56" s="3">
        <v>43.3598</v>
      </c>
    </row>
    <row r="58" spans="1:3" ht="12.75">
      <c r="A58" s="1" t="s">
        <v>53</v>
      </c>
      <c r="C58" s="10"/>
    </row>
    <row r="59" spans="1:5" ht="12.75">
      <c r="A59" t="s">
        <v>7</v>
      </c>
      <c r="B59" t="s">
        <v>17</v>
      </c>
      <c r="C59" t="s">
        <v>18</v>
      </c>
      <c r="D59" t="s">
        <v>19</v>
      </c>
      <c r="E59" t="s">
        <v>20</v>
      </c>
    </row>
    <row r="60" spans="1:8" ht="12.75">
      <c r="A60" t="s">
        <v>21</v>
      </c>
      <c r="B60" s="3">
        <f>B97</f>
        <v>5.253786001663069</v>
      </c>
      <c r="C60" s="3">
        <f>B78</f>
        <v>4.96132205854419</v>
      </c>
      <c r="D60" s="3">
        <f>C97</f>
        <v>1.6831314208888044</v>
      </c>
      <c r="E60" s="3">
        <f>C78</f>
        <v>3.8313982593961797</v>
      </c>
      <c r="G60" s="12"/>
      <c r="H60" s="12"/>
    </row>
    <row r="61" spans="1:8" ht="12.75">
      <c r="A61" t="s">
        <v>22</v>
      </c>
      <c r="B61" s="3">
        <f>B98</f>
        <v>13.545612605726669</v>
      </c>
      <c r="C61" s="3">
        <f>B79</f>
        <v>20.222897603343135</v>
      </c>
      <c r="D61" s="3">
        <f>C98</f>
        <v>3.1521723245992197</v>
      </c>
      <c r="E61" s="3">
        <f>C79</f>
        <v>10.279478589032655</v>
      </c>
      <c r="G61" s="12"/>
      <c r="H61" s="12"/>
    </row>
    <row r="62" spans="1:8" ht="12.75">
      <c r="A62" t="s">
        <v>23</v>
      </c>
      <c r="B62" s="3">
        <f>B99</f>
        <v>9.417337913772394</v>
      </c>
      <c r="C62" s="3">
        <f>B80</f>
        <v>19.673349883081922</v>
      </c>
      <c r="D62" s="3">
        <f>C99</f>
        <v>2.3794736149877975</v>
      </c>
      <c r="E62" s="3">
        <f>C80</f>
        <v>8.219250616142945</v>
      </c>
      <c r="G62" s="12"/>
      <c r="H62" s="12"/>
    </row>
    <row r="63" spans="1:8" ht="12.75">
      <c r="A63" t="s">
        <v>24</v>
      </c>
      <c r="B63" s="3">
        <f>B100</f>
        <v>31.280815071772345</v>
      </c>
      <c r="C63" s="3">
        <f>B81</f>
        <v>30.47435334804907</v>
      </c>
      <c r="D63" s="3">
        <f>C100</f>
        <v>14.109880313902</v>
      </c>
      <c r="E63" s="3">
        <f>C81</f>
        <v>16.747294747381392</v>
      </c>
      <c r="G63" s="12"/>
      <c r="H63" s="12"/>
    </row>
    <row r="64" spans="1:8" ht="12.75">
      <c r="A64" t="s">
        <v>25</v>
      </c>
      <c r="B64" s="3">
        <f>B101</f>
        <v>40.50244840706552</v>
      </c>
      <c r="C64" s="3">
        <f>B82</f>
        <v>24.66807710698168</v>
      </c>
      <c r="D64" s="3">
        <f>C101</f>
        <v>78.67534232562218</v>
      </c>
      <c r="E64" s="3">
        <f>C82</f>
        <v>60.92257778804683</v>
      </c>
      <c r="G64" s="12"/>
      <c r="H64" s="12"/>
    </row>
    <row r="65" ht="12.75">
      <c r="D65" s="11"/>
    </row>
    <row r="66" spans="1:4" ht="12.75">
      <c r="A66" t="s">
        <v>48</v>
      </c>
      <c r="D66" s="11"/>
    </row>
    <row r="67" spans="1:4" ht="12.75">
      <c r="A67" t="s">
        <v>7</v>
      </c>
      <c r="B67" t="s">
        <v>40</v>
      </c>
      <c r="C67" t="s">
        <v>41</v>
      </c>
      <c r="D67" s="11"/>
    </row>
    <row r="68" spans="1:4" ht="12.75">
      <c r="A68" t="s">
        <v>42</v>
      </c>
      <c r="B68" s="11">
        <v>15149</v>
      </c>
      <c r="C68" s="11">
        <v>15919</v>
      </c>
      <c r="D68" s="11"/>
    </row>
    <row r="69" spans="1:4" ht="12.75">
      <c r="A69" t="s">
        <v>43</v>
      </c>
      <c r="B69" s="11">
        <v>61749</v>
      </c>
      <c r="C69" s="11">
        <v>42710</v>
      </c>
      <c r="D69" s="11"/>
    </row>
    <row r="70" spans="1:4" ht="12.75">
      <c r="A70" t="s">
        <v>44</v>
      </c>
      <c r="B70" s="11">
        <v>60071</v>
      </c>
      <c r="C70" s="11">
        <v>34150</v>
      </c>
      <c r="D70" s="11"/>
    </row>
    <row r="71" spans="1:4" ht="12.75">
      <c r="A71" t="s">
        <v>45</v>
      </c>
      <c r="B71" s="11">
        <v>72810</v>
      </c>
      <c r="C71" s="11">
        <v>69583</v>
      </c>
      <c r="D71" s="11"/>
    </row>
    <row r="72" spans="1:4" ht="12.75">
      <c r="A72" t="s">
        <v>46</v>
      </c>
      <c r="B72" s="11">
        <v>20241</v>
      </c>
      <c r="C72" s="11">
        <v>32312</v>
      </c>
      <c r="D72" s="11"/>
    </row>
    <row r="73" spans="1:4" ht="12.75">
      <c r="A73" t="s">
        <v>47</v>
      </c>
      <c r="B73" s="11">
        <v>75322</v>
      </c>
      <c r="C73" s="11">
        <v>220814</v>
      </c>
      <c r="D73" s="11"/>
    </row>
    <row r="74" spans="1:4" ht="12.75">
      <c r="A74" t="s">
        <v>27</v>
      </c>
      <c r="B74" s="11">
        <v>305342</v>
      </c>
      <c r="C74" s="11">
        <v>415488</v>
      </c>
      <c r="D74" s="11"/>
    </row>
    <row r="75" spans="2:3" ht="12.75">
      <c r="B75" s="11"/>
      <c r="C75" s="11"/>
    </row>
    <row r="76" ht="12.75">
      <c r="A76" t="s">
        <v>49</v>
      </c>
    </row>
    <row r="77" spans="1:3" ht="12.75">
      <c r="A77" t="s">
        <v>7</v>
      </c>
      <c r="B77" t="s">
        <v>40</v>
      </c>
      <c r="C77" t="s">
        <v>41</v>
      </c>
    </row>
    <row r="78" spans="1:3" ht="12.75">
      <c r="A78" t="s">
        <v>21</v>
      </c>
      <c r="B78" s="12">
        <f aca="true" t="shared" si="5" ref="B78:C80">B68*100/B$74</f>
        <v>4.96132205854419</v>
      </c>
      <c r="C78" s="12">
        <f t="shared" si="5"/>
        <v>3.8313982593961797</v>
      </c>
    </row>
    <row r="79" spans="1:3" ht="12.75">
      <c r="A79" t="s">
        <v>22</v>
      </c>
      <c r="B79" s="12">
        <f t="shared" si="5"/>
        <v>20.222897603343135</v>
      </c>
      <c r="C79" s="12">
        <f t="shared" si="5"/>
        <v>10.279478589032655</v>
      </c>
    </row>
    <row r="80" spans="1:3" ht="12.75">
      <c r="A80" t="s">
        <v>23</v>
      </c>
      <c r="B80" s="12">
        <f t="shared" si="5"/>
        <v>19.673349883081922</v>
      </c>
      <c r="C80" s="12">
        <f t="shared" si="5"/>
        <v>8.219250616142945</v>
      </c>
    </row>
    <row r="81" spans="1:3" ht="12.75">
      <c r="A81" t="s">
        <v>24</v>
      </c>
      <c r="B81" s="12">
        <f>(B71+B72)*100/B$74</f>
        <v>30.47435334804907</v>
      </c>
      <c r="C81" s="12">
        <f>C71*100/C$74</f>
        <v>16.747294747381392</v>
      </c>
    </row>
    <row r="82" spans="1:3" ht="12.75">
      <c r="A82" t="s">
        <v>25</v>
      </c>
      <c r="B82" s="12">
        <f>B73*100/B$74</f>
        <v>24.66807710698168</v>
      </c>
      <c r="C82" s="12">
        <f>(C72+C73)*100/C$74</f>
        <v>60.92257778804683</v>
      </c>
    </row>
    <row r="84" ht="12.75">
      <c r="A84" t="s">
        <v>50</v>
      </c>
    </row>
    <row r="85" spans="1:3" ht="12.75">
      <c r="A85" t="s">
        <v>7</v>
      </c>
      <c r="B85" t="s">
        <v>40</v>
      </c>
      <c r="C85" t="s">
        <v>41</v>
      </c>
    </row>
    <row r="86" spans="1:3" ht="12.75">
      <c r="A86" t="s">
        <v>42</v>
      </c>
      <c r="B86" s="11">
        <v>6255</v>
      </c>
      <c r="C86" s="11">
        <v>4607</v>
      </c>
    </row>
    <row r="87" spans="1:3" ht="12.75">
      <c r="A87" t="s">
        <v>43</v>
      </c>
      <c r="B87" s="11">
        <v>16127</v>
      </c>
      <c r="C87" s="11">
        <v>8628</v>
      </c>
    </row>
    <row r="88" spans="1:3" ht="12.75">
      <c r="A88" t="s">
        <v>44</v>
      </c>
      <c r="B88" s="11">
        <v>11212</v>
      </c>
      <c r="C88" s="11">
        <v>6513</v>
      </c>
    </row>
    <row r="89" spans="1:3" ht="12.75">
      <c r="A89" t="s">
        <v>45</v>
      </c>
      <c r="B89" s="11">
        <v>26153</v>
      </c>
      <c r="C89" s="11">
        <v>38621</v>
      </c>
    </row>
    <row r="90" spans="1:3" ht="12.75">
      <c r="A90" t="s">
        <v>46</v>
      </c>
      <c r="B90" s="11">
        <v>11089</v>
      </c>
      <c r="C90" s="11"/>
    </row>
    <row r="91" spans="1:3" ht="12.75">
      <c r="A91" t="s">
        <v>47</v>
      </c>
      <c r="B91" s="11">
        <v>48221</v>
      </c>
      <c r="C91" s="11"/>
    </row>
    <row r="92" spans="1:3" ht="12.75">
      <c r="A92" t="s">
        <v>51</v>
      </c>
      <c r="B92" s="11"/>
      <c r="C92" s="11">
        <v>215347</v>
      </c>
    </row>
    <row r="93" spans="1:3" ht="12.75">
      <c r="A93" t="s">
        <v>27</v>
      </c>
      <c r="B93" s="11">
        <v>119057</v>
      </c>
      <c r="C93" s="11">
        <v>273716</v>
      </c>
    </row>
    <row r="94" spans="2:3" ht="12.75">
      <c r="B94" s="11"/>
      <c r="C94" s="11"/>
    </row>
    <row r="95" ht="12.75">
      <c r="A95" t="s">
        <v>52</v>
      </c>
    </row>
    <row r="96" spans="1:3" ht="12.75">
      <c r="A96" t="s">
        <v>7</v>
      </c>
      <c r="B96" t="s">
        <v>40</v>
      </c>
      <c r="C96" t="s">
        <v>41</v>
      </c>
    </row>
    <row r="97" spans="1:3" ht="12.75">
      <c r="A97" t="s">
        <v>21</v>
      </c>
      <c r="B97" s="12">
        <f aca="true" t="shared" si="6" ref="B97:C99">B86*100/B$93</f>
        <v>5.253786001663069</v>
      </c>
      <c r="C97" s="12">
        <f t="shared" si="6"/>
        <v>1.6831314208888044</v>
      </c>
    </row>
    <row r="98" spans="1:3" ht="12.75">
      <c r="A98" t="s">
        <v>22</v>
      </c>
      <c r="B98" s="12">
        <f t="shared" si="6"/>
        <v>13.545612605726669</v>
      </c>
      <c r="C98" s="12">
        <f t="shared" si="6"/>
        <v>3.1521723245992197</v>
      </c>
    </row>
    <row r="99" spans="1:3" ht="12.75">
      <c r="A99" t="s">
        <v>23</v>
      </c>
      <c r="B99" s="12">
        <f t="shared" si="6"/>
        <v>9.417337913772394</v>
      </c>
      <c r="C99" s="12">
        <f t="shared" si="6"/>
        <v>2.3794736149877975</v>
      </c>
    </row>
    <row r="100" spans="1:3" ht="12.75">
      <c r="A100" t="s">
        <v>24</v>
      </c>
      <c r="B100" s="12">
        <f>(B89+B90)*100/B$93</f>
        <v>31.280815071772345</v>
      </c>
      <c r="C100" s="12">
        <f>C89*100/C$93</f>
        <v>14.109880313902</v>
      </c>
    </row>
    <row r="101" spans="1:3" ht="12.75">
      <c r="A101" t="s">
        <v>25</v>
      </c>
      <c r="B101" s="12">
        <f>B91*100/B$93</f>
        <v>40.50244840706552</v>
      </c>
      <c r="C101" s="12">
        <f>C92*100/C$93</f>
        <v>78.67534232562218</v>
      </c>
    </row>
    <row r="104" ht="12.75">
      <c r="A104" t="s">
        <v>39</v>
      </c>
    </row>
    <row r="105" spans="1:5" ht="12.75">
      <c r="A105" t="s">
        <v>1</v>
      </c>
      <c r="B105" t="s">
        <v>17</v>
      </c>
      <c r="C105" t="s">
        <v>18</v>
      </c>
      <c r="D105" t="s">
        <v>19</v>
      </c>
      <c r="E105" t="s">
        <v>20</v>
      </c>
    </row>
    <row r="106" spans="1:5" ht="12.75">
      <c r="A106" t="s">
        <v>21</v>
      </c>
      <c r="B106" s="13">
        <v>5.76819108086003</v>
      </c>
      <c r="C106" s="13">
        <v>4.1731008248276895</v>
      </c>
      <c r="D106" s="13">
        <v>5.538508163806493</v>
      </c>
      <c r="E106" s="13">
        <v>3.3359112817467445</v>
      </c>
    </row>
    <row r="107" spans="1:5" ht="12.75">
      <c r="A107" t="s">
        <v>54</v>
      </c>
      <c r="B107" s="13">
        <v>24.09165892676435</v>
      </c>
      <c r="C107" s="13">
        <v>32.00406764340326</v>
      </c>
      <c r="D107" s="13">
        <v>12.892879241327929</v>
      </c>
      <c r="E107" s="13">
        <v>19.029402422350813</v>
      </c>
    </row>
    <row r="108" spans="1:5" ht="12.75">
      <c r="A108" t="s">
        <v>38</v>
      </c>
      <c r="B108" s="13">
        <v>38.50312599636802</v>
      </c>
      <c r="C108" s="13">
        <v>35.18812850740085</v>
      </c>
      <c r="D108" s="13">
        <v>26.93740450303696</v>
      </c>
      <c r="E108" s="13">
        <v>25.284840282285355</v>
      </c>
    </row>
    <row r="109" spans="1:5" ht="12.75">
      <c r="A109" t="s">
        <v>25</v>
      </c>
      <c r="B109" s="13">
        <v>31.637023996007596</v>
      </c>
      <c r="C109" s="13">
        <v>28.634703024368196</v>
      </c>
      <c r="D109" s="13">
        <v>54.63120809182862</v>
      </c>
      <c r="E109" s="13">
        <v>52.349846013617096</v>
      </c>
    </row>
    <row r="111" ht="12.75">
      <c r="A111" t="s">
        <v>53</v>
      </c>
    </row>
    <row r="112" spans="1:5" ht="12.75">
      <c r="A112" t="s">
        <v>1</v>
      </c>
      <c r="B112" t="s">
        <v>17</v>
      </c>
      <c r="C112" t="s">
        <v>18</v>
      </c>
      <c r="D112" t="s">
        <v>19</v>
      </c>
      <c r="E112" t="s">
        <v>20</v>
      </c>
    </row>
    <row r="113" spans="1:5" ht="12.75">
      <c r="A113" t="s">
        <v>21</v>
      </c>
      <c r="B113" s="12">
        <f>B146</f>
        <v>5.714664721098361</v>
      </c>
      <c r="C113" s="12">
        <f>B130</f>
        <v>4.17310082482769</v>
      </c>
      <c r="D113" s="12">
        <f>C146</f>
        <v>5.4915920887218235</v>
      </c>
      <c r="E113" s="12">
        <f>C130</f>
        <v>3.335911281746744</v>
      </c>
    </row>
    <row r="114" spans="1:5" ht="12.75">
      <c r="A114" t="s">
        <v>54</v>
      </c>
      <c r="B114" s="12">
        <f>B147</f>
        <v>23.815082576109305</v>
      </c>
      <c r="C114" s="12">
        <f>B131</f>
        <v>32.00406764340326</v>
      </c>
      <c r="D114" s="12">
        <f>C147</f>
        <v>12.812885077357762</v>
      </c>
      <c r="E114" s="12">
        <f>C131</f>
        <v>19.029402422350813</v>
      </c>
    </row>
    <row r="115" spans="1:5" ht="12.75">
      <c r="A115" t="s">
        <v>38</v>
      </c>
      <c r="B115" s="12">
        <f>B148</f>
        <v>38.56337467665981</v>
      </c>
      <c r="C115" s="12">
        <f>B132</f>
        <v>35.188128507400855</v>
      </c>
      <c r="D115" s="12">
        <f>C148</f>
        <v>26.952614480775694</v>
      </c>
      <c r="E115" s="12">
        <f>C132</f>
        <v>25.28484028228535</v>
      </c>
    </row>
    <row r="116" spans="1:5" ht="12.75">
      <c r="A116" t="s">
        <v>25</v>
      </c>
      <c r="B116" s="12">
        <f>B149</f>
        <v>31.90687802613252</v>
      </c>
      <c r="C116" s="12">
        <f>B133</f>
        <v>28.634703024368196</v>
      </c>
      <c r="D116" s="12">
        <f>C149</f>
        <v>54.74290835314472</v>
      </c>
      <c r="E116" s="12">
        <f>C133</f>
        <v>52.34984601361709</v>
      </c>
    </row>
    <row r="119" ht="12.75">
      <c r="A119" t="s">
        <v>48</v>
      </c>
    </row>
    <row r="120" spans="1:3" ht="12.75">
      <c r="A120" t="s">
        <v>1</v>
      </c>
      <c r="B120" t="s">
        <v>40</v>
      </c>
      <c r="C120" t="s">
        <v>41</v>
      </c>
    </row>
    <row r="121" spans="1:3" ht="12.75">
      <c r="A121" t="s">
        <v>42</v>
      </c>
      <c r="B121" s="11">
        <v>5540</v>
      </c>
      <c r="C121" s="11">
        <v>4831</v>
      </c>
    </row>
    <row r="122" spans="1:3" ht="12.75">
      <c r="A122" t="s">
        <v>55</v>
      </c>
      <c r="B122" s="11">
        <v>42487</v>
      </c>
      <c r="C122" s="11">
        <v>27558</v>
      </c>
    </row>
    <row r="123" spans="1:3" ht="12.75">
      <c r="A123" t="s">
        <v>45</v>
      </c>
      <c r="B123" s="11">
        <v>35740</v>
      </c>
      <c r="C123" s="11">
        <v>25830</v>
      </c>
    </row>
    <row r="124" spans="1:3" ht="12.75">
      <c r="A124" t="s">
        <v>46</v>
      </c>
      <c r="B124" s="11">
        <v>10974</v>
      </c>
      <c r="C124" s="11">
        <v>10787</v>
      </c>
    </row>
    <row r="125" spans="1:3" ht="12.75">
      <c r="A125" t="s">
        <v>47</v>
      </c>
      <c r="B125" s="11">
        <v>38014</v>
      </c>
      <c r="C125" s="11">
        <v>75812</v>
      </c>
    </row>
    <row r="126" spans="1:3" ht="12.75">
      <c r="A126" t="s">
        <v>27</v>
      </c>
      <c r="B126" s="11">
        <f>SUM(B121:B125)</f>
        <v>132755</v>
      </c>
      <c r="C126" s="11">
        <f>SUM(C121:C125)</f>
        <v>144818</v>
      </c>
    </row>
    <row r="127" spans="2:3" ht="12.75">
      <c r="B127" s="11"/>
      <c r="C127" s="11"/>
    </row>
    <row r="128" ht="12.75">
      <c r="A128" t="s">
        <v>49</v>
      </c>
    </row>
    <row r="129" spans="1:3" ht="12.75">
      <c r="A129" t="s">
        <v>1</v>
      </c>
      <c r="B129" t="s">
        <v>40</v>
      </c>
      <c r="C129" t="s">
        <v>41</v>
      </c>
    </row>
    <row r="130" spans="1:3" ht="12.75">
      <c r="A130" t="s">
        <v>21</v>
      </c>
      <c r="B130" s="12">
        <f>B121*100/B$126</f>
        <v>4.17310082482769</v>
      </c>
      <c r="C130" s="12">
        <f>C121*100/C$126</f>
        <v>3.335911281746744</v>
      </c>
    </row>
    <row r="131" spans="1:3" ht="12.75">
      <c r="A131" t="s">
        <v>54</v>
      </c>
      <c r="B131" s="12">
        <f>B122*100/B$126</f>
        <v>32.00406764340326</v>
      </c>
      <c r="C131" s="12">
        <f>C122*100/C$126</f>
        <v>19.029402422350813</v>
      </c>
    </row>
    <row r="132" spans="1:3" ht="12.75">
      <c r="A132" t="s">
        <v>24</v>
      </c>
      <c r="B132" s="12">
        <f>(B123+B124)*100/B$126</f>
        <v>35.188128507400855</v>
      </c>
      <c r="C132" s="12">
        <f>(C123+C124)*100/C$126</f>
        <v>25.28484028228535</v>
      </c>
    </row>
    <row r="133" spans="1:3" ht="12.75">
      <c r="A133" t="s">
        <v>25</v>
      </c>
      <c r="B133" s="12">
        <f>B125*100/B$126</f>
        <v>28.634703024368196</v>
      </c>
      <c r="C133" s="12">
        <f>C125*100/C$126</f>
        <v>52.34984601361709</v>
      </c>
    </row>
    <row r="135" ht="12.75">
      <c r="A135" t="s">
        <v>50</v>
      </c>
    </row>
    <row r="136" spans="1:3" ht="12.75">
      <c r="A136" t="s">
        <v>1</v>
      </c>
      <c r="B136" t="s">
        <v>40</v>
      </c>
      <c r="C136" t="s">
        <v>41</v>
      </c>
    </row>
    <row r="137" spans="1:3" ht="12.75">
      <c r="A137" t="s">
        <v>42</v>
      </c>
      <c r="B137" s="11">
        <v>4308</v>
      </c>
      <c r="C137" s="11">
        <v>4412</v>
      </c>
    </row>
    <row r="138" spans="1:3" ht="12.75">
      <c r="A138" t="s">
        <v>55</v>
      </c>
      <c r="B138" s="11">
        <v>17953</v>
      </c>
      <c r="C138" s="11">
        <v>10294</v>
      </c>
    </row>
    <row r="139" spans="1:3" ht="12.75">
      <c r="A139" t="s">
        <v>45</v>
      </c>
      <c r="B139" s="11">
        <v>20876</v>
      </c>
      <c r="C139" s="11">
        <v>12764</v>
      </c>
    </row>
    <row r="140" spans="1:3" ht="12.75">
      <c r="A140" t="s">
        <v>46</v>
      </c>
      <c r="B140" s="11">
        <v>8195</v>
      </c>
      <c r="C140" s="11">
        <v>8890</v>
      </c>
    </row>
    <row r="141" spans="1:3" ht="12.75">
      <c r="A141" t="s">
        <v>47</v>
      </c>
      <c r="B141" s="11">
        <v>24053</v>
      </c>
      <c r="C141" s="11">
        <v>43981</v>
      </c>
    </row>
    <row r="142" spans="1:3" ht="12.75">
      <c r="A142" t="s">
        <v>27</v>
      </c>
      <c r="B142" s="11">
        <f>SUM(B137:B141)</f>
        <v>75385</v>
      </c>
      <c r="C142" s="11">
        <f>SUM(C137:C141)</f>
        <v>80341</v>
      </c>
    </row>
    <row r="143" spans="2:3" ht="12.75">
      <c r="B143" s="11"/>
      <c r="C143" s="11"/>
    </row>
    <row r="144" ht="12.75">
      <c r="A144" t="s">
        <v>52</v>
      </c>
    </row>
    <row r="145" spans="1:3" ht="12.75">
      <c r="A145" t="s">
        <v>1</v>
      </c>
      <c r="B145" t="s">
        <v>40</v>
      </c>
      <c r="C145" t="s">
        <v>41</v>
      </c>
    </row>
    <row r="146" spans="1:3" ht="12.75">
      <c r="A146" t="s">
        <v>21</v>
      </c>
      <c r="B146" s="12">
        <f>B137*100/B$142</f>
        <v>5.714664721098361</v>
      </c>
      <c r="C146" s="12">
        <f>C137*100/C$142</f>
        <v>5.4915920887218235</v>
      </c>
    </row>
    <row r="147" spans="1:3" ht="12.75">
      <c r="A147" t="s">
        <v>54</v>
      </c>
      <c r="B147" s="12">
        <f>B138*100/B$142</f>
        <v>23.815082576109305</v>
      </c>
      <c r="C147" s="12">
        <f>C138*100/C$142</f>
        <v>12.812885077357762</v>
      </c>
    </row>
    <row r="148" spans="1:3" ht="12.75">
      <c r="A148" t="s">
        <v>24</v>
      </c>
      <c r="B148" s="12">
        <f>(B139+B140)*100/B$142</f>
        <v>38.56337467665981</v>
      </c>
      <c r="C148" s="12">
        <f>(C139+C140)*100/C$142</f>
        <v>26.952614480775694</v>
      </c>
    </row>
    <row r="149" spans="1:3" ht="12.75">
      <c r="A149" t="s">
        <v>25</v>
      </c>
      <c r="B149" s="12">
        <f>B141*100/B$142</f>
        <v>31.90687802613252</v>
      </c>
      <c r="C149" s="12">
        <f>C141*100/C$142</f>
        <v>54.74290835314472</v>
      </c>
    </row>
    <row r="151" spans="1:3" ht="12.75">
      <c r="A151" t="s">
        <v>56</v>
      </c>
      <c r="B151" t="s">
        <v>57</v>
      </c>
      <c r="C151" t="s">
        <v>58</v>
      </c>
    </row>
    <row r="152" spans="1:3" ht="12.75">
      <c r="A152" t="s">
        <v>59</v>
      </c>
      <c r="B152">
        <v>33</v>
      </c>
      <c r="C152">
        <v>43</v>
      </c>
    </row>
    <row r="153" spans="1:3" ht="12.75">
      <c r="A153" t="s">
        <v>60</v>
      </c>
      <c r="B153">
        <v>24</v>
      </c>
      <c r="C153">
        <v>30</v>
      </c>
    </row>
    <row r="154" spans="1:3" ht="12.75">
      <c r="A154" t="s">
        <v>61</v>
      </c>
      <c r="B154">
        <v>38</v>
      </c>
      <c r="C154">
        <v>13</v>
      </c>
    </row>
    <row r="155" spans="1:3" ht="12.75">
      <c r="A155" t="s">
        <v>62</v>
      </c>
      <c r="B155">
        <v>6</v>
      </c>
      <c r="C155">
        <v>14</v>
      </c>
    </row>
  </sheetData>
  <mergeCells count="5">
    <mergeCell ref="AG11:AI11"/>
    <mergeCell ref="L11:P11"/>
    <mergeCell ref="R11:U11"/>
    <mergeCell ref="W11:Y11"/>
    <mergeCell ref="AB11:A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Fleming</dc:creator>
  <cp:keywords/>
  <dc:description/>
  <cp:lastModifiedBy>n310152</cp:lastModifiedBy>
  <cp:lastPrinted>2006-09-04T12:17:11Z</cp:lastPrinted>
  <dcterms:created xsi:type="dcterms:W3CDTF">2006-08-24T14:00:06Z</dcterms:created>
  <dcterms:modified xsi:type="dcterms:W3CDTF">2006-10-10T11:23:03Z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-139956749</vt:i4>
  </property>
  <property fmtid="{D5CDD505-2E9C-101B-9397-08002B2CF9AE}" pid="3" name="_EmailSubject">
    <vt:lpwstr>Gillian Miller paper</vt:lpwstr>
  </property>
  <property fmtid="{D5CDD505-2E9C-101B-9397-08002B2CF9AE}" pid="4" name="_AuthorEmail">
    <vt:lpwstr>Alan.Fleming@gro-scotland.gsi.gov.uk</vt:lpwstr>
  </property>
  <property fmtid="{D5CDD505-2E9C-101B-9397-08002B2CF9AE}" pid="5" name="_AuthorEmailDisplayName">
    <vt:lpwstr>Fleming A (Alan)</vt:lpwstr>
  </property>
  <property fmtid="{D5CDD505-2E9C-101B-9397-08002B2CF9AE}" pid="6" name="_ReviewingToolsShownOnce">
    <vt:lpwstr/>
  </property>
</Properties>
</file>