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worksheets/sheet2.xml" ContentType="application/vnd.openxmlformats-officedocument.spreadsheetml.worksheet+xml"/>
  <Override PartName="/xl/chartsheets/sheet2.xml" ContentType="application/vnd.openxmlformats-officedocument.spreadsheetml.chartsheet+xml"/>
  <Override PartName="/xl/worksheets/sheet3.xml" ContentType="application/vnd.openxmlformats-officedocument.spreadsheetml.worksheet+xml"/>
  <Override PartName="/xl/chartsheets/sheet3.xml" ContentType="application/vnd.openxmlformats-officedocument.spreadsheetml.chartsheet+xml"/>
  <Override PartName="/xl/worksheets/sheet4.xml" ContentType="application/vnd.openxmlformats-officedocument.spreadsheetml.worksheet+xml"/>
  <Override PartName="/xl/chartsheets/sheet4.xml" ContentType="application/vnd.openxmlformats-officedocument.spreadsheetml.chartsheet+xml"/>
  <Override PartName="/xl/worksheets/sheet5.xml" ContentType="application/vnd.openxmlformats-officedocument.spreadsheetml.worksheet+xml"/>
  <Override PartName="/xl/chartsheets/sheet5.xml" ContentType="application/vnd.openxmlformats-officedocument.spreadsheetml.chartsheet+xml"/>
  <Override PartName="/xl/worksheets/sheet6.xml" ContentType="application/vnd.openxmlformats-officedocument.spreadsheetml.worksheet+xml"/>
  <Override PartName="/xl/chartsheets/sheet6.xml" ContentType="application/vnd.openxmlformats-officedocument.spreadsheetml.chartsheet+xml"/>
  <Override PartName="/xl/worksheets/sheet7.xml" ContentType="application/vnd.openxmlformats-officedocument.spreadsheetml.worksheet+xml"/>
  <Override PartName="/xl/chartsheets/sheet7.xml" ContentType="application/vnd.openxmlformats-officedocument.spreadsheetml.chartsheet+xml"/>
  <Override PartName="/xl/worksheets/sheet8.xml" ContentType="application/vnd.openxmlformats-officedocument.spreadsheetml.work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9.xml" ContentType="application/vnd.openxmlformats-officedocument.spreadsheetml.worksheet+xml"/>
  <Override PartName="/xl/chartsheets/sheet10.xml" ContentType="application/vnd.openxmlformats-officedocument.spreadsheetml.chartsheet+xml"/>
  <Override PartName="/xl/worksheets/sheet10.xml" ContentType="application/vnd.openxmlformats-officedocument.spreadsheetml.worksheet+xml"/>
  <Override PartName="/xl/chartsheets/sheet11.xml" ContentType="application/vnd.openxmlformats-officedocument.spreadsheetml.chart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drawings/drawing9.xml" ContentType="application/vnd.openxmlformats-officedocument.drawing+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0.xml" ContentType="application/vnd.openxmlformats-officedocument.drawingml.chartshapes+xml"/>
  <Override PartName="/xl/drawings/drawing11.xml" ContentType="application/vnd.openxmlformats-officedocument.drawing+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2.xml" ContentType="application/vnd.openxmlformats-officedocument.drawingml.chartshapes+xml"/>
  <Override PartName="/xl/drawings/drawing13.xml" ContentType="application/vnd.openxmlformats-officedocument.drawing+xml"/>
  <Override PartName="/xl/charts/chart8.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4.xml" ContentType="application/vnd.openxmlformats-officedocument.drawing+xml"/>
  <Override PartName="/xl/charts/chart9.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5.xml" ContentType="application/vnd.openxmlformats-officedocument.drawing+xml"/>
  <Override PartName="/xl/charts/chart10.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6.xml" ContentType="application/vnd.openxmlformats-officedocument.drawingml.chartshapes+xml"/>
  <Override PartName="/xl/drawings/drawing17.xml" ContentType="application/vnd.openxmlformats-officedocument.drawing+xml"/>
  <Override PartName="/xl/charts/chart11.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Current work\Publications\1. To process\30.09 Mistake in SuicidesAlcohol publications and RGAR\1. suicide\"/>
    </mc:Choice>
  </mc:AlternateContent>
  <bookViews>
    <workbookView xWindow="0" yWindow="0" windowWidth="20490" windowHeight="7095" tabRatio="767"/>
  </bookViews>
  <sheets>
    <sheet name="Contents" sheetId="13" r:id="rId1"/>
    <sheet name="Figure 1" sheetId="25" r:id="rId2"/>
    <sheet name="Figure 1 data" sheetId="20" r:id="rId3"/>
    <sheet name="Figure 2" sheetId="27" r:id="rId4"/>
    <sheet name="Figure 2 data" sheetId="28" r:id="rId5"/>
    <sheet name="Figure 3" sheetId="30" r:id="rId6"/>
    <sheet name="Figure 3 data" sheetId="29" r:id="rId7"/>
    <sheet name="Figure 4" sheetId="36" r:id="rId8"/>
    <sheet name="Figure 4 data" sheetId="34" r:id="rId9"/>
    <sheet name="Figure 5" sheetId="38" r:id="rId10"/>
    <sheet name="Figure 5 Data" sheetId="37" r:id="rId11"/>
    <sheet name="Figure 6" sheetId="50" r:id="rId12"/>
    <sheet name="Figure 6 data" sheetId="51" r:id="rId13"/>
    <sheet name="Figure 7" sheetId="40" r:id="rId14"/>
    <sheet name="Figure 7 Data" sheetId="24" r:id="rId15"/>
    <sheet name="Figure 8a" sheetId="47" r:id="rId16"/>
    <sheet name="Figure 8b" sheetId="53" r:id="rId17"/>
    <sheet name="Figure 8 Data" sheetId="46" r:id="rId18"/>
    <sheet name="Figure 9" sheetId="52" r:id="rId19"/>
    <sheet name="Figure 9 Data" sheetId="42" r:id="rId20"/>
    <sheet name="Figure 10" sheetId="49" r:id="rId21"/>
    <sheet name="Figure 10 Data" sheetId="48" r:id="rId22"/>
    <sheet name="Table 1" sheetId="7" r:id="rId23"/>
    <sheet name="2 - Method and Usual residence" sheetId="5" r:id="rId24"/>
    <sheet name="2b - Nature of death and Method" sheetId="10" r:id="rId25"/>
    <sheet name="3 - Age-group" sheetId="4" r:id="rId26"/>
    <sheet name="3F - Females by Age-group" sheetId="18" r:id="rId27"/>
    <sheet name="3M - Males by Age-group" sheetId="9" r:id="rId28"/>
    <sheet name="4 - Health Board" sheetId="3" r:id="rId29"/>
    <sheet name="5 - Local Authority" sheetId="2" r:id="rId30"/>
  </sheets>
  <definedNames>
    <definedName name="_xlnm._FilterDatabase" localSheetId="12" hidden="1">'Figure 6 data'!$A$3:$F$35</definedName>
    <definedName name="_xlnm.Print_Area" localSheetId="23">'2 - Method and Usual residence'!$A$1:$P$74</definedName>
    <definedName name="_xlnm.Print_Area" localSheetId="24">'2b - Nature of death and Method'!$A$1:$U$75</definedName>
    <definedName name="_xlnm.Print_Area" localSheetId="25">'3 - Age-group'!$A$1:$U$198</definedName>
    <definedName name="_xlnm.Print_Area" localSheetId="26">'3F - Females by Age-group'!$A$1:$U$198</definedName>
    <definedName name="_xlnm.Print_Area" localSheetId="27">'3M - Males by Age-group'!$A$1:$T$197</definedName>
    <definedName name="_xlnm.Print_Area" localSheetId="28">'4 - Health Board'!$A$1:$Q$124</definedName>
    <definedName name="_xlnm.Print_Area" localSheetId="29">'5 - Local Authority'!$A$1:$AJ$81</definedName>
    <definedName name="_xlnm.Print_Area" localSheetId="2">'Figure 1 data'!$A$1:$J$58</definedName>
    <definedName name="_xlnm.Print_Area" localSheetId="22">'Table 1'!$A$1:$J$82</definedName>
  </definedNames>
  <calcPr calcId="162913"/>
</workbook>
</file>

<file path=xl/calcChain.xml><?xml version="1.0" encoding="utf-8"?>
<calcChain xmlns="http://schemas.openxmlformats.org/spreadsheetml/2006/main">
  <c r="D35" i="51" l="1"/>
  <c r="D34" i="51"/>
  <c r="D33" i="51"/>
  <c r="D32" i="51"/>
  <c r="D31" i="51"/>
  <c r="D30" i="51"/>
  <c r="D29" i="51"/>
  <c r="D28" i="51"/>
  <c r="D27" i="51"/>
  <c r="D26" i="51"/>
  <c r="D25" i="51"/>
  <c r="D24" i="51"/>
  <c r="D23" i="51"/>
  <c r="D22" i="51"/>
  <c r="D21" i="51"/>
  <c r="D20" i="51"/>
  <c r="D19" i="51"/>
  <c r="D18" i="51"/>
  <c r="D17" i="51"/>
  <c r="D16" i="51"/>
  <c r="D15" i="51"/>
  <c r="D14" i="51"/>
  <c r="D13" i="51"/>
  <c r="D12" i="51"/>
  <c r="D11" i="51"/>
  <c r="D10" i="51"/>
  <c r="D9" i="51"/>
  <c r="D8" i="51"/>
  <c r="D7" i="51"/>
  <c r="D6" i="51"/>
  <c r="D5" i="51"/>
  <c r="D4" i="51"/>
  <c r="O56" i="48"/>
  <c r="O11" i="48"/>
  <c r="O12" i="48"/>
  <c r="O13" i="48"/>
  <c r="O14" i="48"/>
  <c r="O15" i="48"/>
  <c r="O16" i="48"/>
  <c r="O17" i="48"/>
  <c r="O18" i="48"/>
  <c r="O19" i="48"/>
  <c r="O20" i="48"/>
  <c r="O21" i="48"/>
  <c r="O22" i="48"/>
  <c r="O23" i="48"/>
  <c r="O24" i="48"/>
  <c r="O25" i="48"/>
  <c r="O26" i="48"/>
  <c r="O27" i="48"/>
  <c r="O28" i="48"/>
  <c r="O29" i="48"/>
  <c r="O30" i="48"/>
  <c r="O31" i="48"/>
  <c r="O32" i="48"/>
  <c r="O33" i="48"/>
  <c r="O34" i="48"/>
  <c r="O35" i="48"/>
  <c r="O36" i="48"/>
  <c r="O37" i="48"/>
  <c r="O38" i="48"/>
  <c r="O39" i="48"/>
  <c r="O40" i="48"/>
  <c r="O41" i="48"/>
  <c r="O42" i="48"/>
  <c r="O43" i="48"/>
  <c r="O44" i="48"/>
  <c r="O45" i="48"/>
  <c r="O46" i="48"/>
  <c r="O47" i="48"/>
  <c r="O48" i="48"/>
  <c r="O49" i="48"/>
  <c r="O50" i="48"/>
  <c r="O51" i="48"/>
  <c r="O52" i="48"/>
  <c r="O53" i="48"/>
  <c r="O54" i="48"/>
  <c r="O55" i="48"/>
  <c r="O10" i="48"/>
  <c r="M11" i="48"/>
  <c r="N11" i="48"/>
  <c r="M12" i="48"/>
  <c r="N12" i="48"/>
  <c r="M13" i="48"/>
  <c r="N13" i="48"/>
  <c r="M14" i="48"/>
  <c r="N14" i="48"/>
  <c r="M15" i="48"/>
  <c r="N15" i="48"/>
  <c r="M16" i="48"/>
  <c r="N16" i="48"/>
  <c r="M17" i="48"/>
  <c r="N17" i="48"/>
  <c r="M18" i="48"/>
  <c r="N18" i="48"/>
  <c r="M19" i="48"/>
  <c r="N19" i="48"/>
  <c r="M20" i="48"/>
  <c r="N20" i="48"/>
  <c r="M21" i="48"/>
  <c r="N21" i="48"/>
  <c r="M22" i="48"/>
  <c r="N22" i="48"/>
  <c r="M23" i="48"/>
  <c r="N23" i="48"/>
  <c r="M24" i="48"/>
  <c r="N24" i="48"/>
  <c r="M25" i="48"/>
  <c r="N25" i="48"/>
  <c r="M26" i="48"/>
  <c r="N26" i="48"/>
  <c r="M27" i="48"/>
  <c r="N27" i="48"/>
  <c r="M28" i="48"/>
  <c r="N28" i="48"/>
  <c r="M29" i="48"/>
  <c r="N29" i="48"/>
  <c r="M30" i="48"/>
  <c r="N30" i="48"/>
  <c r="M31" i="48"/>
  <c r="N31" i="48"/>
  <c r="M32" i="48"/>
  <c r="N32" i="48"/>
  <c r="M33" i="48"/>
  <c r="N33" i="48"/>
  <c r="M34" i="48"/>
  <c r="N34" i="48"/>
  <c r="M35" i="48"/>
  <c r="N35" i="48"/>
  <c r="M36" i="48"/>
  <c r="N36" i="48"/>
  <c r="M37" i="48"/>
  <c r="N37" i="48"/>
  <c r="M38" i="48"/>
  <c r="N38" i="48"/>
  <c r="M39" i="48"/>
  <c r="N39" i="48"/>
  <c r="M40" i="48"/>
  <c r="N40" i="48"/>
  <c r="M41" i="48"/>
  <c r="N41" i="48"/>
  <c r="M42" i="48"/>
  <c r="N42" i="48"/>
  <c r="M43" i="48"/>
  <c r="N43" i="48"/>
  <c r="M44" i="48"/>
  <c r="N44" i="48"/>
  <c r="M45" i="48"/>
  <c r="N45" i="48"/>
  <c r="M46" i="48"/>
  <c r="N46" i="48"/>
  <c r="M47" i="48"/>
  <c r="N47" i="48"/>
  <c r="M48" i="48"/>
  <c r="N48" i="48"/>
  <c r="M49" i="48"/>
  <c r="N49" i="48"/>
  <c r="M50" i="48"/>
  <c r="N50" i="48"/>
  <c r="M51" i="48"/>
  <c r="N51" i="48"/>
  <c r="M52" i="48"/>
  <c r="N52" i="48"/>
  <c r="M53" i="48"/>
  <c r="N53" i="48"/>
  <c r="M54" i="48"/>
  <c r="N54" i="48"/>
  <c r="M55" i="48"/>
  <c r="N55" i="48"/>
  <c r="M56" i="48"/>
  <c r="N56" i="48"/>
  <c r="N10" i="48"/>
  <c r="M10" i="48"/>
  <c r="B28" i="29"/>
  <c r="B32" i="29" s="1"/>
  <c r="C28" i="29"/>
  <c r="C32" i="29" s="1"/>
  <c r="D28" i="29"/>
  <c r="E28" i="29"/>
  <c r="E32" i="29" s="1"/>
  <c r="F28" i="29"/>
  <c r="F32" i="29" s="1"/>
  <c r="G28" i="29"/>
  <c r="G32" i="29" s="1"/>
  <c r="H28" i="29"/>
  <c r="H32" i="29" s="1"/>
  <c r="I28" i="29"/>
  <c r="I32" i="29"/>
  <c r="J28" i="29"/>
  <c r="J32" i="29" s="1"/>
  <c r="K28" i="29"/>
  <c r="K32" i="29" s="1"/>
  <c r="L28" i="29"/>
  <c r="L32" i="29" s="1"/>
  <c r="M28" i="29"/>
  <c r="M32" i="29"/>
  <c r="N28" i="29"/>
  <c r="N32" i="29" s="1"/>
  <c r="B29" i="29"/>
  <c r="C29" i="29"/>
  <c r="D29" i="29"/>
  <c r="E29" i="29"/>
  <c r="F29" i="29"/>
  <c r="G29" i="29"/>
  <c r="H29" i="29"/>
  <c r="I29" i="29"/>
  <c r="J29" i="29"/>
  <c r="K29" i="29"/>
  <c r="L29" i="29"/>
  <c r="M29" i="29"/>
  <c r="N29" i="29"/>
  <c r="B30" i="29"/>
  <c r="C30" i="29"/>
  <c r="D30" i="29"/>
  <c r="E30" i="29"/>
  <c r="F30" i="29"/>
  <c r="G30" i="29"/>
  <c r="H30" i="29"/>
  <c r="I30" i="29"/>
  <c r="J30" i="29"/>
  <c r="K30" i="29"/>
  <c r="L30" i="29"/>
  <c r="M30" i="29"/>
  <c r="N30" i="29"/>
  <c r="D32" i="29"/>
  <c r="K69" i="9"/>
  <c r="P53" i="20"/>
  <c r="O53" i="20"/>
  <c r="P10" i="20"/>
  <c r="P11" i="20"/>
  <c r="P12" i="20"/>
  <c r="P13" i="20"/>
  <c r="P14" i="20"/>
  <c r="P15" i="20"/>
  <c r="P16" i="20"/>
  <c r="P17" i="20"/>
  <c r="P18" i="20"/>
  <c r="P19" i="20"/>
  <c r="P20" i="20"/>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O10" i="20"/>
  <c r="O11" i="20"/>
  <c r="O12" i="20"/>
  <c r="O13" i="20"/>
  <c r="O14" i="20"/>
  <c r="O15" i="20"/>
  <c r="O16" i="20"/>
  <c r="O17" i="20"/>
  <c r="O18" i="20"/>
  <c r="O19" i="20"/>
  <c r="O20" i="20"/>
  <c r="O21" i="20"/>
  <c r="O22" i="20"/>
  <c r="O23" i="20"/>
  <c r="O24" i="20"/>
  <c r="O25" i="20"/>
  <c r="O26" i="20"/>
  <c r="O27" i="20"/>
  <c r="O28" i="20"/>
  <c r="O29" i="20"/>
  <c r="O30" i="20"/>
  <c r="O31" i="20"/>
  <c r="O32" i="20"/>
  <c r="O33" i="20"/>
  <c r="O34" i="20"/>
  <c r="O35" i="20"/>
  <c r="O36" i="20"/>
  <c r="O37" i="20"/>
  <c r="O38" i="20"/>
  <c r="O39" i="20"/>
  <c r="O40" i="20"/>
  <c r="O41" i="20"/>
  <c r="O42" i="20"/>
  <c r="O43" i="20"/>
  <c r="O44" i="20"/>
  <c r="O45" i="20"/>
  <c r="O46" i="20"/>
  <c r="M53" i="20"/>
  <c r="M47" i="20"/>
  <c r="M11" i="20"/>
  <c r="M12" i="20"/>
  <c r="M13" i="20"/>
  <c r="M14" i="20"/>
  <c r="M15" i="20"/>
  <c r="M16" i="20"/>
  <c r="M17" i="20"/>
  <c r="M18" i="20"/>
  <c r="M19" i="20"/>
  <c r="M20" i="20"/>
  <c r="M21" i="20"/>
  <c r="M22" i="20"/>
  <c r="M23" i="20"/>
  <c r="M24" i="20"/>
  <c r="M25" i="20"/>
  <c r="M26" i="20"/>
  <c r="M27" i="20"/>
  <c r="M28" i="20"/>
  <c r="M29" i="20"/>
  <c r="M30" i="20"/>
  <c r="M31" i="20"/>
  <c r="M32" i="20"/>
  <c r="M33" i="20"/>
  <c r="M34" i="20"/>
  <c r="M35" i="20"/>
  <c r="M36" i="20"/>
  <c r="M37" i="20"/>
  <c r="M38" i="20"/>
  <c r="M39" i="20"/>
  <c r="M40" i="20"/>
  <c r="M41" i="20"/>
  <c r="M42" i="20"/>
  <c r="M43" i="20"/>
  <c r="M44" i="20"/>
  <c r="M45" i="20"/>
  <c r="M46" i="20"/>
  <c r="M10" i="20"/>
  <c r="C10" i="20"/>
  <c r="AJ75" i="2"/>
  <c r="C75" i="2"/>
  <c r="D75" i="2"/>
  <c r="E75" i="2"/>
  <c r="F75" i="2"/>
  <c r="G75" i="2"/>
  <c r="H75" i="2"/>
  <c r="I75" i="2"/>
  <c r="J75" i="2"/>
  <c r="K75" i="2"/>
  <c r="L75" i="2"/>
  <c r="M75" i="2"/>
  <c r="N75" i="2"/>
  <c r="O75" i="2"/>
  <c r="P75" i="2"/>
  <c r="Q75" i="2"/>
  <c r="R75" i="2"/>
  <c r="S75" i="2"/>
  <c r="T75" i="2"/>
  <c r="U75" i="2"/>
  <c r="V75" i="2"/>
  <c r="W75" i="2"/>
  <c r="X75" i="2"/>
  <c r="Y75" i="2"/>
  <c r="Z75" i="2"/>
  <c r="AA75" i="2"/>
  <c r="AB75" i="2"/>
  <c r="AC75" i="2"/>
  <c r="AD75" i="2"/>
  <c r="AE75" i="2"/>
  <c r="AF75" i="2"/>
  <c r="AG75" i="2"/>
  <c r="AH75" i="2"/>
  <c r="B75" i="2"/>
  <c r="C115" i="3"/>
  <c r="D115" i="3"/>
  <c r="E115" i="3"/>
  <c r="F115" i="3"/>
  <c r="G115" i="3"/>
  <c r="H115" i="3"/>
  <c r="I115" i="3"/>
  <c r="J115" i="3"/>
  <c r="K115" i="3"/>
  <c r="L115" i="3"/>
  <c r="M115" i="3"/>
  <c r="N115" i="3"/>
  <c r="O115" i="3"/>
  <c r="P115" i="3"/>
  <c r="Q115" i="3"/>
  <c r="B115" i="3"/>
  <c r="C65" i="7"/>
  <c r="C53" i="7"/>
  <c r="R50" i="20"/>
  <c r="R51" i="20"/>
  <c r="R52" i="20"/>
  <c r="M52" i="20"/>
  <c r="O52" i="20"/>
  <c r="P52" i="20"/>
  <c r="C52" i="20"/>
  <c r="F52" i="20"/>
  <c r="E52" i="20"/>
  <c r="AJ36" i="2"/>
  <c r="AJ47" i="2"/>
  <c r="O48" i="20"/>
  <c r="O49" i="20"/>
  <c r="O50" i="20"/>
  <c r="O51" i="20"/>
  <c r="M50" i="20"/>
  <c r="P48" i="20"/>
  <c r="S48" i="20"/>
  <c r="R49" i="20"/>
  <c r="P51" i="20"/>
  <c r="M49" i="20"/>
  <c r="P50" i="20"/>
  <c r="S50" i="20"/>
  <c r="R48" i="20"/>
  <c r="M51" i="20"/>
  <c r="P49" i="20"/>
  <c r="S49" i="20"/>
  <c r="S51" i="20"/>
  <c r="M48" i="20"/>
  <c r="O47" i="20"/>
  <c r="R47" i="20"/>
  <c r="P47" i="20"/>
  <c r="S47" i="20"/>
  <c r="B74" i="2"/>
  <c r="C74" i="2"/>
  <c r="D74" i="2"/>
  <c r="E74" i="2"/>
  <c r="F74" i="2"/>
  <c r="G74" i="2"/>
  <c r="H74" i="2"/>
  <c r="I74" i="2"/>
  <c r="J74" i="2"/>
  <c r="K74" i="2"/>
  <c r="L74" i="2"/>
  <c r="M74" i="2"/>
  <c r="N74" i="2"/>
  <c r="O74" i="2"/>
  <c r="P74" i="2"/>
  <c r="Q74" i="2"/>
  <c r="R74" i="2"/>
  <c r="S74" i="2"/>
  <c r="T74" i="2"/>
  <c r="U74" i="2"/>
  <c r="V74" i="2"/>
  <c r="W74" i="2"/>
  <c r="X74" i="2"/>
  <c r="Y74" i="2"/>
  <c r="Z74" i="2"/>
  <c r="AA74" i="2"/>
  <c r="AB74" i="2"/>
  <c r="AC74" i="2"/>
  <c r="AD74" i="2"/>
  <c r="AE74" i="2"/>
  <c r="AF74" i="2"/>
  <c r="AG74" i="2"/>
  <c r="AH74" i="2"/>
  <c r="AJ74" i="2"/>
  <c r="AJ46" i="2"/>
  <c r="AJ35" i="2"/>
  <c r="B114" i="3"/>
  <c r="C114" i="3"/>
  <c r="D114" i="3"/>
  <c r="E114" i="3"/>
  <c r="F114" i="3"/>
  <c r="G114" i="3"/>
  <c r="H114" i="3"/>
  <c r="I114" i="3"/>
  <c r="J114" i="3"/>
  <c r="K114" i="3"/>
  <c r="L114" i="3"/>
  <c r="M114" i="3"/>
  <c r="N114" i="3"/>
  <c r="O114" i="3"/>
  <c r="P114" i="3"/>
  <c r="B9" i="20"/>
  <c r="B10" i="20"/>
  <c r="B11" i="20"/>
  <c r="B12" i="20"/>
  <c r="B13" i="20"/>
  <c r="B14" i="20"/>
  <c r="B15" i="20"/>
  <c r="B16" i="20"/>
  <c r="B17" i="20"/>
  <c r="B18" i="20"/>
  <c r="B19" i="20"/>
  <c r="B20" i="20"/>
  <c r="B21" i="20"/>
  <c r="B22" i="20"/>
  <c r="B23" i="20"/>
  <c r="B24" i="20"/>
  <c r="B25" i="20"/>
  <c r="B26" i="20"/>
  <c r="B27" i="20"/>
  <c r="B28" i="20"/>
  <c r="B29" i="20"/>
  <c r="B30" i="20"/>
  <c r="B31" i="20"/>
  <c r="B32" i="20"/>
  <c r="B33" i="20"/>
  <c r="B34" i="20"/>
  <c r="B8" i="20"/>
  <c r="C64" i="7"/>
  <c r="C52" i="7"/>
  <c r="C51" i="20"/>
  <c r="E51" i="20"/>
  <c r="AJ45" i="2"/>
  <c r="B73" i="2"/>
  <c r="C73" i="2"/>
  <c r="D73" i="2"/>
  <c r="E73" i="2"/>
  <c r="F73" i="2"/>
  <c r="G73" i="2"/>
  <c r="H73" i="2"/>
  <c r="I73" i="2"/>
  <c r="J73" i="2"/>
  <c r="K73" i="2"/>
  <c r="L73" i="2"/>
  <c r="M73" i="2"/>
  <c r="N73" i="2"/>
  <c r="O73" i="2"/>
  <c r="P73" i="2"/>
  <c r="Q73" i="2"/>
  <c r="R73" i="2"/>
  <c r="S73" i="2"/>
  <c r="T73" i="2"/>
  <c r="U73" i="2"/>
  <c r="V73" i="2"/>
  <c r="W73" i="2"/>
  <c r="X73" i="2"/>
  <c r="Y73" i="2"/>
  <c r="Z73" i="2"/>
  <c r="AA73" i="2"/>
  <c r="AB73" i="2"/>
  <c r="AC73" i="2"/>
  <c r="AD73" i="2"/>
  <c r="AE73" i="2"/>
  <c r="AF73" i="2"/>
  <c r="AG73" i="2"/>
  <c r="AH73" i="2"/>
  <c r="AJ73" i="2"/>
  <c r="AJ34" i="2"/>
  <c r="C113" i="3"/>
  <c r="D113" i="3"/>
  <c r="E113" i="3"/>
  <c r="F113" i="3"/>
  <c r="G113" i="3"/>
  <c r="H113" i="3"/>
  <c r="I113" i="3"/>
  <c r="J113" i="3"/>
  <c r="K113" i="3"/>
  <c r="L113" i="3"/>
  <c r="M113" i="3"/>
  <c r="N113" i="3"/>
  <c r="O113" i="3"/>
  <c r="P113" i="3"/>
  <c r="B113" i="3"/>
  <c r="C63" i="7"/>
  <c r="C51" i="7"/>
  <c r="C50" i="20"/>
  <c r="E50" i="20"/>
  <c r="F51" i="20"/>
  <c r="F50" i="20"/>
  <c r="AJ33" i="2"/>
  <c r="AJ44" i="2"/>
  <c r="AJ72" i="2"/>
  <c r="C72" i="2"/>
  <c r="D72" i="2"/>
  <c r="E72" i="2"/>
  <c r="F72" i="2"/>
  <c r="G72" i="2"/>
  <c r="H72" i="2"/>
  <c r="I72" i="2"/>
  <c r="J72" i="2"/>
  <c r="K72" i="2"/>
  <c r="L72" i="2"/>
  <c r="M72" i="2"/>
  <c r="N72" i="2"/>
  <c r="O72" i="2"/>
  <c r="P72" i="2"/>
  <c r="Q72" i="2"/>
  <c r="R72" i="2"/>
  <c r="S72" i="2"/>
  <c r="T72" i="2"/>
  <c r="U72" i="2"/>
  <c r="V72" i="2"/>
  <c r="W72" i="2"/>
  <c r="X72" i="2"/>
  <c r="Y72" i="2"/>
  <c r="Z72" i="2"/>
  <c r="AA72" i="2"/>
  <c r="AB72" i="2"/>
  <c r="AC72" i="2"/>
  <c r="AD72" i="2"/>
  <c r="AE72" i="2"/>
  <c r="AF72" i="2"/>
  <c r="AG72" i="2"/>
  <c r="AH72" i="2"/>
  <c r="B72" i="2"/>
  <c r="C112" i="3"/>
  <c r="D112" i="3"/>
  <c r="E112" i="3"/>
  <c r="F112" i="3"/>
  <c r="G112" i="3"/>
  <c r="H112" i="3"/>
  <c r="I112" i="3"/>
  <c r="J112" i="3"/>
  <c r="K112" i="3"/>
  <c r="L112" i="3"/>
  <c r="M112" i="3"/>
  <c r="N112" i="3"/>
  <c r="O112" i="3"/>
  <c r="P112" i="3"/>
  <c r="B112" i="3"/>
  <c r="C49" i="20"/>
  <c r="F49" i="20"/>
  <c r="I49" i="20"/>
  <c r="C48" i="20"/>
  <c r="C47" i="20"/>
  <c r="E49" i="20"/>
  <c r="H49" i="20"/>
  <c r="C62" i="7"/>
  <c r="C61" i="7"/>
  <c r="C60" i="7"/>
  <c r="C50" i="7"/>
  <c r="C71" i="2"/>
  <c r="D71" i="2"/>
  <c r="E71" i="2"/>
  <c r="F71" i="2"/>
  <c r="H71" i="2"/>
  <c r="I71" i="2"/>
  <c r="J71" i="2"/>
  <c r="K71" i="2"/>
  <c r="L71" i="2"/>
  <c r="M71" i="2"/>
  <c r="N71" i="2"/>
  <c r="G71" i="2"/>
  <c r="V71" i="2"/>
  <c r="O71" i="2"/>
  <c r="P71" i="2"/>
  <c r="Q71" i="2"/>
  <c r="R71" i="2"/>
  <c r="S71" i="2"/>
  <c r="T71" i="2"/>
  <c r="U71" i="2"/>
  <c r="W71" i="2"/>
  <c r="X71" i="2"/>
  <c r="Y71" i="2"/>
  <c r="Z71" i="2"/>
  <c r="AA71" i="2"/>
  <c r="AB71" i="2"/>
  <c r="AC71" i="2"/>
  <c r="AD71" i="2"/>
  <c r="AE71" i="2"/>
  <c r="AF71" i="2"/>
  <c r="AG71" i="2"/>
  <c r="AH71" i="2"/>
  <c r="B71" i="2"/>
  <c r="AJ71" i="2"/>
  <c r="AJ32" i="2"/>
  <c r="AJ43" i="2"/>
  <c r="C111" i="3"/>
  <c r="D111" i="3"/>
  <c r="E111" i="3"/>
  <c r="F111" i="3"/>
  <c r="G111" i="3"/>
  <c r="H111" i="3"/>
  <c r="I111" i="3"/>
  <c r="J111" i="3"/>
  <c r="K111" i="3"/>
  <c r="L111" i="3"/>
  <c r="M111" i="3"/>
  <c r="N111" i="3"/>
  <c r="O111" i="3"/>
  <c r="P111" i="3"/>
  <c r="B111" i="3"/>
  <c r="C49" i="7"/>
  <c r="E48" i="20"/>
  <c r="H48" i="20"/>
  <c r="F47" i="20"/>
  <c r="I47" i="20"/>
  <c r="C46" i="20"/>
  <c r="E46" i="20"/>
  <c r="H46" i="20"/>
  <c r="C45" i="20"/>
  <c r="F45" i="20"/>
  <c r="I45" i="20"/>
  <c r="C44" i="20"/>
  <c r="F44" i="20"/>
  <c r="I44" i="20"/>
  <c r="C43" i="20"/>
  <c r="F43" i="20"/>
  <c r="I43" i="20"/>
  <c r="C42" i="20"/>
  <c r="E42" i="20"/>
  <c r="H42" i="20"/>
  <c r="C41" i="20"/>
  <c r="F41" i="20"/>
  <c r="I41" i="20"/>
  <c r="C40" i="20"/>
  <c r="F40" i="20"/>
  <c r="I40" i="20"/>
  <c r="C39" i="20"/>
  <c r="F39" i="20"/>
  <c r="I39" i="20"/>
  <c r="C38" i="20"/>
  <c r="E38" i="20"/>
  <c r="H38" i="20"/>
  <c r="C37" i="20"/>
  <c r="F37" i="20"/>
  <c r="I37" i="20"/>
  <c r="C36" i="20"/>
  <c r="F36" i="20"/>
  <c r="I36" i="20"/>
  <c r="C35" i="20"/>
  <c r="F35" i="20"/>
  <c r="I35" i="20"/>
  <c r="C34" i="20"/>
  <c r="E34" i="20"/>
  <c r="H34" i="20"/>
  <c r="C33" i="20"/>
  <c r="F33" i="20"/>
  <c r="I33" i="20"/>
  <c r="C32" i="20"/>
  <c r="F32" i="20"/>
  <c r="I32" i="20"/>
  <c r="C31" i="20"/>
  <c r="F31" i="20"/>
  <c r="I31" i="20"/>
  <c r="C30" i="20"/>
  <c r="E30" i="20"/>
  <c r="H30" i="20"/>
  <c r="C29" i="20"/>
  <c r="F29" i="20"/>
  <c r="I29" i="20"/>
  <c r="C28" i="20"/>
  <c r="F28" i="20"/>
  <c r="I28" i="20"/>
  <c r="C27" i="20"/>
  <c r="F27" i="20"/>
  <c r="I27" i="20"/>
  <c r="C26" i="20"/>
  <c r="E26" i="20"/>
  <c r="H26" i="20"/>
  <c r="C25" i="20"/>
  <c r="F25" i="20"/>
  <c r="I25" i="20"/>
  <c r="C24" i="20"/>
  <c r="F24" i="20"/>
  <c r="I24" i="20"/>
  <c r="C23" i="20"/>
  <c r="F23" i="20"/>
  <c r="I23" i="20"/>
  <c r="C22" i="20"/>
  <c r="E22" i="20"/>
  <c r="H22" i="20"/>
  <c r="C21" i="20"/>
  <c r="F21" i="20"/>
  <c r="I21" i="20"/>
  <c r="C20" i="20"/>
  <c r="F20" i="20"/>
  <c r="I20" i="20"/>
  <c r="C19" i="20"/>
  <c r="F19" i="20"/>
  <c r="I19" i="20"/>
  <c r="C18" i="20"/>
  <c r="E18" i="20"/>
  <c r="H18" i="20"/>
  <c r="C17" i="20"/>
  <c r="F17" i="20"/>
  <c r="I17" i="20"/>
  <c r="C16" i="20"/>
  <c r="F16" i="20"/>
  <c r="I16" i="20"/>
  <c r="C15" i="20"/>
  <c r="F15" i="20"/>
  <c r="I15" i="20"/>
  <c r="C14" i="20"/>
  <c r="E14" i="20"/>
  <c r="H14" i="20"/>
  <c r="C13" i="20"/>
  <c r="F13" i="20"/>
  <c r="I13" i="20"/>
  <c r="C12" i="20"/>
  <c r="F12" i="20"/>
  <c r="I12" i="20"/>
  <c r="C11" i="20"/>
  <c r="E11" i="20"/>
  <c r="H11" i="20"/>
  <c r="E10" i="20"/>
  <c r="H10" i="20"/>
  <c r="F46" i="20"/>
  <c r="I46" i="20"/>
  <c r="E15" i="20"/>
  <c r="H15" i="20"/>
  <c r="F22" i="20"/>
  <c r="I22" i="20"/>
  <c r="E27" i="20"/>
  <c r="H27" i="20"/>
  <c r="F30" i="20"/>
  <c r="I30" i="20"/>
  <c r="E35" i="20"/>
  <c r="H35" i="20"/>
  <c r="F38" i="20"/>
  <c r="I38" i="20"/>
  <c r="E43" i="20"/>
  <c r="H43" i="20"/>
  <c r="F11" i="20"/>
  <c r="I11" i="20"/>
  <c r="F14" i="20"/>
  <c r="I14" i="20"/>
  <c r="E23" i="20"/>
  <c r="H23" i="20"/>
  <c r="F26" i="20"/>
  <c r="I26" i="20"/>
  <c r="E31" i="20"/>
  <c r="H31" i="20"/>
  <c r="F34" i="20"/>
  <c r="I34" i="20"/>
  <c r="E39" i="20"/>
  <c r="H39" i="20"/>
  <c r="F42" i="20"/>
  <c r="I42" i="20"/>
  <c r="E44" i="20"/>
  <c r="H44" i="20"/>
  <c r="F10" i="20"/>
  <c r="I10" i="20"/>
  <c r="E19" i="20"/>
  <c r="H19" i="20"/>
  <c r="F18" i="20"/>
  <c r="I18" i="20"/>
  <c r="E24" i="20"/>
  <c r="H24" i="20"/>
  <c r="E28" i="20"/>
  <c r="H28" i="20"/>
  <c r="E32" i="20"/>
  <c r="H32" i="20"/>
  <c r="E36" i="20"/>
  <c r="H36" i="20"/>
  <c r="E40" i="20"/>
  <c r="H40" i="20"/>
  <c r="F48" i="20"/>
  <c r="I48" i="20"/>
  <c r="E12" i="20"/>
  <c r="H12" i="20"/>
  <c r="E20" i="20"/>
  <c r="H20" i="20"/>
  <c r="E16" i="20"/>
  <c r="H16" i="20"/>
  <c r="E13" i="20"/>
  <c r="H13" i="20"/>
  <c r="E17" i="20"/>
  <c r="H17" i="20"/>
  <c r="E21" i="20"/>
  <c r="H21" i="20"/>
  <c r="E25" i="20"/>
  <c r="H25" i="20"/>
  <c r="E29" i="20"/>
  <c r="H29" i="20"/>
  <c r="E33" i="20"/>
  <c r="H33" i="20"/>
  <c r="E37" i="20"/>
  <c r="H37" i="20"/>
  <c r="E41" i="20"/>
  <c r="H41" i="20"/>
  <c r="E45" i="20"/>
  <c r="H45" i="20"/>
  <c r="E47" i="20"/>
  <c r="H47" i="20"/>
  <c r="C70" i="2"/>
  <c r="D70" i="2"/>
  <c r="E70" i="2"/>
  <c r="F70" i="2"/>
  <c r="H70" i="2"/>
  <c r="I70" i="2"/>
  <c r="J70" i="2"/>
  <c r="K70" i="2"/>
  <c r="L70" i="2"/>
  <c r="M70" i="2"/>
  <c r="N70" i="2"/>
  <c r="G70" i="2"/>
  <c r="V70" i="2"/>
  <c r="O70" i="2"/>
  <c r="P70" i="2"/>
  <c r="Q70" i="2"/>
  <c r="R70" i="2"/>
  <c r="S70" i="2"/>
  <c r="T70" i="2"/>
  <c r="U70" i="2"/>
  <c r="W70" i="2"/>
  <c r="X70" i="2"/>
  <c r="Y70" i="2"/>
  <c r="Z70" i="2"/>
  <c r="AA70" i="2"/>
  <c r="AB70" i="2"/>
  <c r="AC70" i="2"/>
  <c r="AD70" i="2"/>
  <c r="AE70" i="2"/>
  <c r="AF70" i="2"/>
  <c r="AG70" i="2"/>
  <c r="AH70" i="2"/>
  <c r="B70" i="2"/>
  <c r="AJ70" i="2"/>
  <c r="AJ42" i="2"/>
  <c r="AJ31" i="2"/>
  <c r="C110" i="3"/>
  <c r="D110" i="3"/>
  <c r="E110" i="3"/>
  <c r="F110" i="3"/>
  <c r="G110" i="3"/>
  <c r="H110" i="3"/>
  <c r="I110" i="3"/>
  <c r="J110" i="3"/>
  <c r="K110" i="3"/>
  <c r="L110" i="3"/>
  <c r="M110" i="3"/>
  <c r="N110" i="3"/>
  <c r="O110" i="3"/>
  <c r="P110" i="3"/>
  <c r="B110" i="3"/>
  <c r="C48" i="7"/>
  <c r="C69" i="2"/>
  <c r="D69" i="2"/>
  <c r="E69" i="2"/>
  <c r="F69" i="2"/>
  <c r="H69" i="2"/>
  <c r="I69" i="2"/>
  <c r="J69" i="2"/>
  <c r="K69" i="2"/>
  <c r="L69" i="2"/>
  <c r="M69" i="2"/>
  <c r="N69" i="2"/>
  <c r="G69" i="2"/>
  <c r="V69" i="2"/>
  <c r="O69" i="2"/>
  <c r="P69" i="2"/>
  <c r="Q69" i="2"/>
  <c r="R69" i="2"/>
  <c r="S69" i="2"/>
  <c r="T69" i="2"/>
  <c r="U69" i="2"/>
  <c r="W69" i="2"/>
  <c r="X69" i="2"/>
  <c r="Y69" i="2"/>
  <c r="Z69" i="2"/>
  <c r="AA69" i="2"/>
  <c r="AB69" i="2"/>
  <c r="AC69" i="2"/>
  <c r="AD69" i="2"/>
  <c r="AE69" i="2"/>
  <c r="AF69" i="2"/>
  <c r="AG69" i="2"/>
  <c r="AH69" i="2"/>
  <c r="B69" i="2"/>
  <c r="AJ41" i="2"/>
  <c r="AJ30" i="2"/>
  <c r="AJ69" i="2"/>
  <c r="C109" i="3"/>
  <c r="D109" i="3"/>
  <c r="E109" i="3"/>
  <c r="F109" i="3"/>
  <c r="G109" i="3"/>
  <c r="H109" i="3"/>
  <c r="I109" i="3"/>
  <c r="J109" i="3"/>
  <c r="K109" i="3"/>
  <c r="L109" i="3"/>
  <c r="M109" i="3"/>
  <c r="N109" i="3"/>
  <c r="O109" i="3"/>
  <c r="P109" i="3"/>
  <c r="B109" i="3"/>
  <c r="C47" i="7"/>
  <c r="AJ40" i="2"/>
  <c r="C68" i="2"/>
  <c r="D68" i="2"/>
  <c r="E68" i="2"/>
  <c r="F68" i="2"/>
  <c r="H68" i="2"/>
  <c r="I68" i="2"/>
  <c r="J68" i="2"/>
  <c r="K68" i="2"/>
  <c r="L68" i="2"/>
  <c r="M68" i="2"/>
  <c r="N68" i="2"/>
  <c r="G68" i="2"/>
  <c r="V68" i="2"/>
  <c r="O68" i="2"/>
  <c r="P68" i="2"/>
  <c r="Q68" i="2"/>
  <c r="R68" i="2"/>
  <c r="S68" i="2"/>
  <c r="T68" i="2"/>
  <c r="U68" i="2"/>
  <c r="W68" i="2"/>
  <c r="X68" i="2"/>
  <c r="Y68" i="2"/>
  <c r="Z68" i="2"/>
  <c r="AA68" i="2"/>
  <c r="AB68" i="2"/>
  <c r="AC68" i="2"/>
  <c r="AD68" i="2"/>
  <c r="AE68" i="2"/>
  <c r="AF68" i="2"/>
  <c r="AG68" i="2"/>
  <c r="AH68" i="2"/>
  <c r="B68" i="2"/>
  <c r="AJ68" i="2"/>
  <c r="AJ29" i="2"/>
  <c r="B108" i="3"/>
  <c r="C108" i="3"/>
  <c r="D108" i="3"/>
  <c r="E108" i="3"/>
  <c r="F108" i="3"/>
  <c r="G108" i="3"/>
  <c r="H108" i="3"/>
  <c r="I108" i="3"/>
  <c r="J108" i="3"/>
  <c r="K108" i="3"/>
  <c r="L108" i="3"/>
  <c r="M108" i="3"/>
  <c r="N108" i="3"/>
  <c r="O108" i="3"/>
  <c r="P108" i="3"/>
  <c r="C46" i="7"/>
  <c r="B67" i="2"/>
  <c r="C67" i="2"/>
  <c r="D67" i="2"/>
  <c r="E67" i="2"/>
  <c r="F67" i="2"/>
  <c r="H67" i="2"/>
  <c r="I67" i="2"/>
  <c r="J67" i="2"/>
  <c r="K67" i="2"/>
  <c r="L67" i="2"/>
  <c r="M67" i="2"/>
  <c r="N67" i="2"/>
  <c r="G67" i="2"/>
  <c r="V67" i="2"/>
  <c r="O67" i="2"/>
  <c r="P67" i="2"/>
  <c r="Q67" i="2"/>
  <c r="R67" i="2"/>
  <c r="S67" i="2"/>
  <c r="T67" i="2"/>
  <c r="U67" i="2"/>
  <c r="W67" i="2"/>
  <c r="X67" i="2"/>
  <c r="Y67" i="2"/>
  <c r="Z67" i="2"/>
  <c r="AA67" i="2"/>
  <c r="AB67" i="2"/>
  <c r="AC67" i="2"/>
  <c r="AD67" i="2"/>
  <c r="AE67" i="2"/>
  <c r="AF67" i="2"/>
  <c r="AG67" i="2"/>
  <c r="AH67" i="2"/>
  <c r="C45" i="7"/>
  <c r="AJ67" i="2"/>
  <c r="AJ39" i="2"/>
  <c r="AJ28" i="2"/>
  <c r="B107" i="3"/>
  <c r="C107" i="3"/>
  <c r="D107" i="3"/>
  <c r="E107" i="3"/>
  <c r="F107" i="3"/>
  <c r="G107" i="3"/>
  <c r="H107" i="3"/>
  <c r="I107" i="3"/>
  <c r="J107" i="3"/>
  <c r="K107" i="3"/>
  <c r="L107" i="3"/>
  <c r="M107" i="3"/>
  <c r="N107" i="3"/>
  <c r="O107" i="3"/>
  <c r="P107" i="3"/>
  <c r="AJ38" i="2"/>
  <c r="B66" i="2"/>
  <c r="C66" i="2"/>
  <c r="D66" i="2"/>
  <c r="E66" i="2"/>
  <c r="F66" i="2"/>
  <c r="H66" i="2"/>
  <c r="I66" i="2"/>
  <c r="J66" i="2"/>
  <c r="K66" i="2"/>
  <c r="L66" i="2"/>
  <c r="M66" i="2"/>
  <c r="N66" i="2"/>
  <c r="G66" i="2"/>
  <c r="V66" i="2"/>
  <c r="O66" i="2"/>
  <c r="P66" i="2"/>
  <c r="Q66" i="2"/>
  <c r="R66" i="2"/>
  <c r="S66" i="2"/>
  <c r="T66" i="2"/>
  <c r="U66" i="2"/>
  <c r="W66" i="2"/>
  <c r="X66" i="2"/>
  <c r="Y66" i="2"/>
  <c r="Z66" i="2"/>
  <c r="AA66" i="2"/>
  <c r="AB66" i="2"/>
  <c r="AC66" i="2"/>
  <c r="AD66" i="2"/>
  <c r="AE66" i="2"/>
  <c r="AF66" i="2"/>
  <c r="AG66" i="2"/>
  <c r="AH66" i="2"/>
  <c r="B106" i="3"/>
  <c r="C106" i="3"/>
  <c r="D106" i="3"/>
  <c r="E106" i="3"/>
  <c r="F106" i="3"/>
  <c r="G106" i="3"/>
  <c r="H106" i="3"/>
  <c r="I106" i="3"/>
  <c r="J106" i="3"/>
  <c r="K106" i="3"/>
  <c r="L106" i="3"/>
  <c r="M106" i="3"/>
  <c r="N106" i="3"/>
  <c r="O106" i="3"/>
  <c r="P106" i="3"/>
  <c r="C44" i="7"/>
  <c r="AJ66" i="2"/>
  <c r="AJ27" i="2"/>
  <c r="C65" i="2"/>
  <c r="D65" i="2"/>
  <c r="E65" i="2"/>
  <c r="F65" i="2"/>
  <c r="H65" i="2"/>
  <c r="I65" i="2"/>
  <c r="J65" i="2"/>
  <c r="K65" i="2"/>
  <c r="L65" i="2"/>
  <c r="M65" i="2"/>
  <c r="N65" i="2"/>
  <c r="G65" i="2"/>
  <c r="V65" i="2"/>
  <c r="O65" i="2"/>
  <c r="P65" i="2"/>
  <c r="Q65" i="2"/>
  <c r="R65" i="2"/>
  <c r="S65" i="2"/>
  <c r="T65" i="2"/>
  <c r="U65" i="2"/>
  <c r="W65" i="2"/>
  <c r="X65" i="2"/>
  <c r="Y65" i="2"/>
  <c r="Z65" i="2"/>
  <c r="AA65" i="2"/>
  <c r="AB65" i="2"/>
  <c r="AC65" i="2"/>
  <c r="AD65" i="2"/>
  <c r="AE65" i="2"/>
  <c r="AF65" i="2"/>
  <c r="AG65" i="2"/>
  <c r="AH65" i="2"/>
  <c r="B65" i="2"/>
  <c r="B105" i="3"/>
  <c r="C105" i="3"/>
  <c r="D105" i="3"/>
  <c r="E105" i="3"/>
  <c r="F105" i="3"/>
  <c r="G105" i="3"/>
  <c r="H105" i="3"/>
  <c r="I105" i="3"/>
  <c r="J105" i="3"/>
  <c r="K105" i="3"/>
  <c r="L105" i="3"/>
  <c r="M105" i="3"/>
  <c r="N105" i="3"/>
  <c r="O105" i="3"/>
  <c r="P105" i="3"/>
  <c r="C43" i="7"/>
  <c r="AJ65" i="2"/>
  <c r="AJ26" i="2"/>
  <c r="C42" i="7"/>
  <c r="C64" i="2"/>
  <c r="D64" i="2"/>
  <c r="E64" i="2"/>
  <c r="F64" i="2"/>
  <c r="H64" i="2"/>
  <c r="I64" i="2"/>
  <c r="J64" i="2"/>
  <c r="K64" i="2"/>
  <c r="L64" i="2"/>
  <c r="M64" i="2"/>
  <c r="N64" i="2"/>
  <c r="G64" i="2"/>
  <c r="V64" i="2"/>
  <c r="O64" i="2"/>
  <c r="P64" i="2"/>
  <c r="Q64" i="2"/>
  <c r="R64" i="2"/>
  <c r="S64" i="2"/>
  <c r="T64" i="2"/>
  <c r="U64" i="2"/>
  <c r="W64" i="2"/>
  <c r="X64" i="2"/>
  <c r="Y64" i="2"/>
  <c r="Z64" i="2"/>
  <c r="AA64" i="2"/>
  <c r="AB64" i="2"/>
  <c r="AC64" i="2"/>
  <c r="AD64" i="2"/>
  <c r="AE64" i="2"/>
  <c r="AF64" i="2"/>
  <c r="AG64" i="2"/>
  <c r="AH64" i="2"/>
  <c r="B64" i="2"/>
  <c r="AJ64" i="2"/>
  <c r="AJ25" i="2"/>
  <c r="C104" i="3"/>
  <c r="D104" i="3"/>
  <c r="E104" i="3"/>
  <c r="F104" i="3"/>
  <c r="G104" i="3"/>
  <c r="H104" i="3"/>
  <c r="I104" i="3"/>
  <c r="J104" i="3"/>
  <c r="K104" i="3"/>
  <c r="L104" i="3"/>
  <c r="M104" i="3"/>
  <c r="N104" i="3"/>
  <c r="O104" i="3"/>
  <c r="P104" i="3"/>
  <c r="B104" i="3"/>
  <c r="C63" i="2"/>
  <c r="D63" i="2"/>
  <c r="E63" i="2"/>
  <c r="F63" i="2"/>
  <c r="H63" i="2"/>
  <c r="I63" i="2"/>
  <c r="J63" i="2"/>
  <c r="K63" i="2"/>
  <c r="L63" i="2"/>
  <c r="M63" i="2"/>
  <c r="N63" i="2"/>
  <c r="G63" i="2"/>
  <c r="V63" i="2"/>
  <c r="O63" i="2"/>
  <c r="P63" i="2"/>
  <c r="Q63" i="2"/>
  <c r="R63" i="2"/>
  <c r="S63" i="2"/>
  <c r="T63" i="2"/>
  <c r="U63" i="2"/>
  <c r="W63" i="2"/>
  <c r="X63" i="2"/>
  <c r="Y63" i="2"/>
  <c r="Z63" i="2"/>
  <c r="AA63" i="2"/>
  <c r="AB63" i="2"/>
  <c r="AC63" i="2"/>
  <c r="AD63" i="2"/>
  <c r="AE63" i="2"/>
  <c r="AF63" i="2"/>
  <c r="AG63" i="2"/>
  <c r="AH63" i="2"/>
  <c r="B63" i="2"/>
  <c r="AJ63" i="2"/>
  <c r="AJ24" i="2"/>
  <c r="C103" i="3"/>
  <c r="D103" i="3"/>
  <c r="E103" i="3"/>
  <c r="F103" i="3"/>
  <c r="G103" i="3"/>
  <c r="H103" i="3"/>
  <c r="I103" i="3"/>
  <c r="J103" i="3"/>
  <c r="K103" i="3"/>
  <c r="L103" i="3"/>
  <c r="M103" i="3"/>
  <c r="N103" i="3"/>
  <c r="O103" i="3"/>
  <c r="P103" i="3"/>
  <c r="B103" i="3"/>
  <c r="C41" i="7"/>
  <c r="C40" i="7"/>
  <c r="C39" i="7"/>
  <c r="C38" i="7"/>
  <c r="C37" i="7"/>
  <c r="C36" i="7"/>
  <c r="C35" i="7"/>
  <c r="C34" i="7"/>
  <c r="C33" i="7"/>
  <c r="C32" i="7"/>
  <c r="C31" i="7"/>
  <c r="C30" i="7"/>
  <c r="C29" i="7"/>
  <c r="C28" i="7"/>
  <c r="C27" i="7"/>
  <c r="C26" i="7"/>
  <c r="C25" i="7"/>
  <c r="C24" i="7"/>
  <c r="C23" i="7"/>
  <c r="C22" i="7"/>
  <c r="C21" i="7"/>
  <c r="C20" i="7"/>
  <c r="C19" i="7"/>
  <c r="C18" i="7"/>
  <c r="C17" i="7"/>
  <c r="C16" i="7"/>
  <c r="C15" i="7"/>
  <c r="C14" i="7"/>
  <c r="C13" i="7"/>
  <c r="C12" i="7"/>
  <c r="C11" i="7"/>
  <c r="AJ62" i="2"/>
  <c r="AJ61" i="2"/>
  <c r="AJ60" i="2"/>
  <c r="AJ59" i="2"/>
  <c r="AJ58" i="2"/>
  <c r="AJ57" i="2"/>
  <c r="AJ56" i="2"/>
  <c r="AJ55" i="2"/>
  <c r="AJ54" i="2"/>
  <c r="AJ53" i="2"/>
  <c r="AJ52" i="2"/>
  <c r="AJ51" i="2"/>
  <c r="AJ50" i="2"/>
  <c r="AJ49" i="2"/>
  <c r="AJ8" i="2"/>
  <c r="AJ9" i="2"/>
  <c r="AJ10" i="2"/>
  <c r="AJ11" i="2"/>
  <c r="AJ12" i="2"/>
  <c r="AJ13" i="2"/>
  <c r="AJ14" i="2"/>
  <c r="AJ15" i="2"/>
  <c r="AJ16" i="2"/>
  <c r="AJ17" i="2"/>
  <c r="AJ18" i="2"/>
  <c r="AJ19" i="2"/>
  <c r="AJ20" i="2"/>
  <c r="AJ21" i="2"/>
  <c r="AJ22" i="2"/>
  <c r="AJ23" i="2"/>
  <c r="AJ7" i="2"/>
  <c r="D73" i="3"/>
  <c r="E73" i="3"/>
  <c r="F73" i="3"/>
  <c r="G73" i="3"/>
  <c r="H73" i="3"/>
  <c r="I73" i="3"/>
  <c r="J73" i="3"/>
  <c r="K73" i="3"/>
  <c r="L73" i="3"/>
  <c r="M73" i="3"/>
  <c r="N73" i="3"/>
  <c r="O73" i="3"/>
  <c r="P73" i="3"/>
  <c r="B73" i="3"/>
  <c r="D74" i="3"/>
  <c r="E74" i="3"/>
  <c r="F74" i="3"/>
  <c r="G74" i="3"/>
  <c r="H74" i="3"/>
  <c r="I74" i="3"/>
  <c r="J74" i="3"/>
  <c r="K74" i="3"/>
  <c r="L74" i="3"/>
  <c r="M74" i="3"/>
  <c r="N74" i="3"/>
  <c r="O74" i="3"/>
  <c r="P74" i="3"/>
  <c r="B74" i="3"/>
  <c r="D75" i="3"/>
  <c r="E75" i="3"/>
  <c r="F75" i="3"/>
  <c r="G75" i="3"/>
  <c r="H75" i="3"/>
  <c r="I75" i="3"/>
  <c r="J75" i="3"/>
  <c r="K75" i="3"/>
  <c r="L75" i="3"/>
  <c r="M75" i="3"/>
  <c r="N75" i="3"/>
  <c r="O75" i="3"/>
  <c r="P75" i="3"/>
  <c r="B75" i="3"/>
  <c r="D76" i="3"/>
  <c r="E76" i="3"/>
  <c r="F76" i="3"/>
  <c r="G76" i="3"/>
  <c r="H76" i="3"/>
  <c r="I76" i="3"/>
  <c r="J76" i="3"/>
  <c r="K76" i="3"/>
  <c r="L76" i="3"/>
  <c r="M76" i="3"/>
  <c r="N76" i="3"/>
  <c r="O76" i="3"/>
  <c r="P76" i="3"/>
  <c r="B76" i="3"/>
  <c r="D77" i="3"/>
  <c r="E77" i="3"/>
  <c r="F77" i="3"/>
  <c r="G77" i="3"/>
  <c r="H77" i="3"/>
  <c r="I77" i="3"/>
  <c r="J77" i="3"/>
  <c r="K77" i="3"/>
  <c r="L77" i="3"/>
  <c r="M77" i="3"/>
  <c r="N77" i="3"/>
  <c r="O77" i="3"/>
  <c r="P77" i="3"/>
  <c r="B77" i="3"/>
  <c r="D78" i="3"/>
  <c r="E78" i="3"/>
  <c r="F78" i="3"/>
  <c r="G78" i="3"/>
  <c r="H78" i="3"/>
  <c r="I78" i="3"/>
  <c r="J78" i="3"/>
  <c r="K78" i="3"/>
  <c r="L78" i="3"/>
  <c r="M78" i="3"/>
  <c r="N78" i="3"/>
  <c r="O78" i="3"/>
  <c r="P78" i="3"/>
  <c r="B78" i="3"/>
  <c r="D79" i="3"/>
  <c r="E79" i="3"/>
  <c r="F79" i="3"/>
  <c r="G79" i="3"/>
  <c r="H79" i="3"/>
  <c r="I79" i="3"/>
  <c r="J79" i="3"/>
  <c r="K79" i="3"/>
  <c r="L79" i="3"/>
  <c r="M79" i="3"/>
  <c r="N79" i="3"/>
  <c r="O79" i="3"/>
  <c r="P79" i="3"/>
  <c r="B79" i="3"/>
  <c r="D80" i="3"/>
  <c r="E80" i="3"/>
  <c r="F80" i="3"/>
  <c r="G80" i="3"/>
  <c r="H80" i="3"/>
  <c r="I80" i="3"/>
  <c r="J80" i="3"/>
  <c r="K80" i="3"/>
  <c r="L80" i="3"/>
  <c r="M80" i="3"/>
  <c r="N80" i="3"/>
  <c r="O80" i="3"/>
  <c r="P80" i="3"/>
  <c r="B80" i="3"/>
  <c r="D81" i="3"/>
  <c r="E81" i="3"/>
  <c r="F81" i="3"/>
  <c r="G81" i="3"/>
  <c r="H81" i="3"/>
  <c r="I81" i="3"/>
  <c r="J81" i="3"/>
  <c r="K81" i="3"/>
  <c r="L81" i="3"/>
  <c r="M81" i="3"/>
  <c r="N81" i="3"/>
  <c r="O81" i="3"/>
  <c r="P81" i="3"/>
  <c r="B81" i="3"/>
  <c r="D82" i="3"/>
  <c r="E82" i="3"/>
  <c r="F82" i="3"/>
  <c r="G82" i="3"/>
  <c r="H82" i="3"/>
  <c r="I82" i="3"/>
  <c r="J82" i="3"/>
  <c r="K82" i="3"/>
  <c r="L82" i="3"/>
  <c r="M82" i="3"/>
  <c r="N82" i="3"/>
  <c r="O82" i="3"/>
  <c r="P82" i="3"/>
  <c r="B82" i="3"/>
  <c r="D83" i="3"/>
  <c r="E83" i="3"/>
  <c r="F83" i="3"/>
  <c r="G83" i="3"/>
  <c r="H83" i="3"/>
  <c r="I83" i="3"/>
  <c r="J83" i="3"/>
  <c r="K83" i="3"/>
  <c r="L83" i="3"/>
  <c r="M83" i="3"/>
  <c r="N83" i="3"/>
  <c r="O83" i="3"/>
  <c r="P83" i="3"/>
  <c r="B83" i="3"/>
  <c r="D84" i="3"/>
  <c r="E84" i="3"/>
  <c r="F84" i="3"/>
  <c r="G84" i="3"/>
  <c r="H84" i="3"/>
  <c r="I84" i="3"/>
  <c r="J84" i="3"/>
  <c r="K84" i="3"/>
  <c r="L84" i="3"/>
  <c r="M84" i="3"/>
  <c r="N84" i="3"/>
  <c r="O84" i="3"/>
  <c r="P84" i="3"/>
  <c r="B84" i="3"/>
  <c r="D85" i="3"/>
  <c r="E85" i="3"/>
  <c r="F85" i="3"/>
  <c r="G85" i="3"/>
  <c r="H85" i="3"/>
  <c r="I85" i="3"/>
  <c r="J85" i="3"/>
  <c r="K85" i="3"/>
  <c r="L85" i="3"/>
  <c r="M85" i="3"/>
  <c r="N85" i="3"/>
  <c r="O85" i="3"/>
  <c r="P85" i="3"/>
  <c r="B85" i="3"/>
  <c r="D86" i="3"/>
  <c r="E86" i="3"/>
  <c r="F86" i="3"/>
  <c r="G86" i="3"/>
  <c r="H86" i="3"/>
  <c r="I86" i="3"/>
  <c r="J86" i="3"/>
  <c r="K86" i="3"/>
  <c r="L86" i="3"/>
  <c r="M86" i="3"/>
  <c r="N86" i="3"/>
  <c r="O86" i="3"/>
  <c r="P86" i="3"/>
  <c r="B86" i="3"/>
  <c r="D87" i="3"/>
  <c r="E87" i="3"/>
  <c r="F87" i="3"/>
  <c r="G87" i="3"/>
  <c r="H87" i="3"/>
  <c r="I87" i="3"/>
  <c r="J87" i="3"/>
  <c r="K87" i="3"/>
  <c r="L87" i="3"/>
  <c r="M87" i="3"/>
  <c r="N87" i="3"/>
  <c r="O87" i="3"/>
  <c r="P87" i="3"/>
  <c r="B87" i="3"/>
  <c r="D88" i="3"/>
  <c r="E88" i="3"/>
  <c r="F88" i="3"/>
  <c r="G88" i="3"/>
  <c r="H88" i="3"/>
  <c r="I88" i="3"/>
  <c r="J88" i="3"/>
  <c r="K88" i="3"/>
  <c r="L88" i="3"/>
  <c r="M88" i="3"/>
  <c r="N88" i="3"/>
  <c r="O88" i="3"/>
  <c r="P88" i="3"/>
  <c r="B88" i="3"/>
  <c r="D89" i="3"/>
  <c r="E89" i="3"/>
  <c r="F89" i="3"/>
  <c r="G89" i="3"/>
  <c r="H89" i="3"/>
  <c r="I89" i="3"/>
  <c r="J89" i="3"/>
  <c r="K89" i="3"/>
  <c r="L89" i="3"/>
  <c r="M89" i="3"/>
  <c r="N89" i="3"/>
  <c r="O89" i="3"/>
  <c r="P89" i="3"/>
  <c r="B89" i="3"/>
  <c r="D90" i="3"/>
  <c r="E90" i="3"/>
  <c r="F90" i="3"/>
  <c r="G90" i="3"/>
  <c r="H90" i="3"/>
  <c r="I90" i="3"/>
  <c r="J90" i="3"/>
  <c r="K90" i="3"/>
  <c r="L90" i="3"/>
  <c r="M90" i="3"/>
  <c r="N90" i="3"/>
  <c r="O90" i="3"/>
  <c r="P90" i="3"/>
  <c r="B90" i="3"/>
  <c r="D91" i="3"/>
  <c r="E91" i="3"/>
  <c r="F91" i="3"/>
  <c r="G91" i="3"/>
  <c r="H91" i="3"/>
  <c r="I91" i="3"/>
  <c r="J91" i="3"/>
  <c r="K91" i="3"/>
  <c r="L91" i="3"/>
  <c r="M91" i="3"/>
  <c r="N91" i="3"/>
  <c r="O91" i="3"/>
  <c r="P91" i="3"/>
  <c r="B91" i="3"/>
  <c r="D92" i="3"/>
  <c r="E92" i="3"/>
  <c r="F92" i="3"/>
  <c r="G92" i="3"/>
  <c r="H92" i="3"/>
  <c r="I92" i="3"/>
  <c r="J92" i="3"/>
  <c r="K92" i="3"/>
  <c r="L92" i="3"/>
  <c r="M92" i="3"/>
  <c r="N92" i="3"/>
  <c r="O92" i="3"/>
  <c r="P92" i="3"/>
  <c r="B92" i="3"/>
  <c r="D93" i="3"/>
  <c r="E93" i="3"/>
  <c r="F93" i="3"/>
  <c r="G93" i="3"/>
  <c r="H93" i="3"/>
  <c r="I93" i="3"/>
  <c r="J93" i="3"/>
  <c r="K93" i="3"/>
  <c r="L93" i="3"/>
  <c r="M93" i="3"/>
  <c r="N93" i="3"/>
  <c r="O93" i="3"/>
  <c r="P93" i="3"/>
  <c r="B93" i="3"/>
  <c r="D94" i="3"/>
  <c r="E94" i="3"/>
  <c r="F94" i="3"/>
  <c r="G94" i="3"/>
  <c r="H94" i="3"/>
  <c r="I94" i="3"/>
  <c r="J94" i="3"/>
  <c r="K94" i="3"/>
  <c r="L94" i="3"/>
  <c r="M94" i="3"/>
  <c r="N94" i="3"/>
  <c r="O94" i="3"/>
  <c r="P94" i="3"/>
  <c r="B94" i="3"/>
  <c r="D95" i="3"/>
  <c r="E95" i="3"/>
  <c r="F95" i="3"/>
  <c r="G95" i="3"/>
  <c r="H95" i="3"/>
  <c r="I95" i="3"/>
  <c r="J95" i="3"/>
  <c r="K95" i="3"/>
  <c r="L95" i="3"/>
  <c r="M95" i="3"/>
  <c r="N95" i="3"/>
  <c r="O95" i="3"/>
  <c r="P95" i="3"/>
  <c r="B95" i="3"/>
  <c r="D96" i="3"/>
  <c r="E96" i="3"/>
  <c r="F96" i="3"/>
  <c r="G96" i="3"/>
  <c r="H96" i="3"/>
  <c r="I96" i="3"/>
  <c r="J96" i="3"/>
  <c r="K96" i="3"/>
  <c r="L96" i="3"/>
  <c r="M96" i="3"/>
  <c r="N96" i="3"/>
  <c r="O96" i="3"/>
  <c r="P96" i="3"/>
  <c r="B96" i="3"/>
  <c r="D97" i="3"/>
  <c r="E97" i="3"/>
  <c r="F97" i="3"/>
  <c r="G97" i="3"/>
  <c r="H97" i="3"/>
  <c r="I97" i="3"/>
  <c r="J97" i="3"/>
  <c r="K97" i="3"/>
  <c r="L97" i="3"/>
  <c r="M97" i="3"/>
  <c r="N97" i="3"/>
  <c r="O97" i="3"/>
  <c r="P97" i="3"/>
  <c r="B97" i="3"/>
  <c r="D98" i="3"/>
  <c r="E98" i="3"/>
  <c r="F98" i="3"/>
  <c r="G98" i="3"/>
  <c r="H98" i="3"/>
  <c r="I98" i="3"/>
  <c r="J98" i="3"/>
  <c r="K98" i="3"/>
  <c r="L98" i="3"/>
  <c r="M98" i="3"/>
  <c r="N98" i="3"/>
  <c r="O98" i="3"/>
  <c r="P98" i="3"/>
  <c r="B98" i="3"/>
  <c r="D99" i="3"/>
  <c r="E99" i="3"/>
  <c r="F99" i="3"/>
  <c r="G99" i="3"/>
  <c r="H99" i="3"/>
  <c r="I99" i="3"/>
  <c r="J99" i="3"/>
  <c r="K99" i="3"/>
  <c r="L99" i="3"/>
  <c r="M99" i="3"/>
  <c r="N99" i="3"/>
  <c r="O99" i="3"/>
  <c r="P99" i="3"/>
  <c r="B99" i="3"/>
  <c r="D100" i="3"/>
  <c r="E100" i="3"/>
  <c r="F100" i="3"/>
  <c r="G100" i="3"/>
  <c r="H100" i="3"/>
  <c r="I100" i="3"/>
  <c r="J100" i="3"/>
  <c r="K100" i="3"/>
  <c r="L100" i="3"/>
  <c r="M100" i="3"/>
  <c r="N100" i="3"/>
  <c r="O100" i="3"/>
  <c r="P100" i="3"/>
  <c r="B100" i="3"/>
  <c r="D101" i="3"/>
  <c r="E101" i="3"/>
  <c r="F101" i="3"/>
  <c r="G101" i="3"/>
  <c r="H101" i="3"/>
  <c r="I101" i="3"/>
  <c r="J101" i="3"/>
  <c r="K101" i="3"/>
  <c r="L101" i="3"/>
  <c r="M101" i="3"/>
  <c r="N101" i="3"/>
  <c r="O101" i="3"/>
  <c r="P101" i="3"/>
  <c r="B101" i="3"/>
  <c r="D102" i="3"/>
  <c r="E102" i="3"/>
  <c r="F102" i="3"/>
  <c r="G102" i="3"/>
  <c r="H102" i="3"/>
  <c r="I102" i="3"/>
  <c r="J102" i="3"/>
  <c r="K102" i="3"/>
  <c r="L102" i="3"/>
  <c r="M102" i="3"/>
  <c r="N102" i="3"/>
  <c r="O102" i="3"/>
  <c r="P102" i="3"/>
  <c r="B102" i="3"/>
  <c r="C74" i="3"/>
  <c r="C75" i="3"/>
  <c r="C76" i="3"/>
  <c r="C77" i="3"/>
  <c r="C78" i="3"/>
  <c r="C79" i="3"/>
  <c r="C80" i="3"/>
  <c r="C81" i="3"/>
  <c r="C82" i="3"/>
  <c r="C83" i="3"/>
  <c r="C84" i="3"/>
  <c r="C85" i="3"/>
  <c r="C86" i="3"/>
  <c r="C87" i="3"/>
  <c r="C88" i="3"/>
  <c r="C89" i="3"/>
  <c r="C90" i="3"/>
  <c r="C91" i="3"/>
  <c r="C92" i="3"/>
  <c r="C93" i="3"/>
  <c r="C94" i="3"/>
  <c r="C95" i="3"/>
  <c r="C96" i="3"/>
  <c r="C97" i="3"/>
  <c r="C98" i="3"/>
  <c r="C99" i="3"/>
  <c r="C100" i="3"/>
  <c r="C101" i="3"/>
  <c r="C102" i="3"/>
  <c r="C73" i="3"/>
  <c r="D50" i="2"/>
  <c r="E50" i="2"/>
  <c r="F50" i="2"/>
  <c r="H50" i="2"/>
  <c r="I50" i="2"/>
  <c r="J50" i="2"/>
  <c r="K50" i="2"/>
  <c r="L50" i="2"/>
  <c r="M50" i="2"/>
  <c r="N50" i="2"/>
  <c r="G50" i="2"/>
  <c r="V50" i="2"/>
  <c r="O50" i="2"/>
  <c r="P50" i="2"/>
  <c r="Q50" i="2"/>
  <c r="R50" i="2"/>
  <c r="S50" i="2"/>
  <c r="T50" i="2"/>
  <c r="U50" i="2"/>
  <c r="W50" i="2"/>
  <c r="X50" i="2"/>
  <c r="Y50" i="2"/>
  <c r="Z50" i="2"/>
  <c r="AA50" i="2"/>
  <c r="AB50" i="2"/>
  <c r="AC50" i="2"/>
  <c r="AD50" i="2"/>
  <c r="AE50" i="2"/>
  <c r="AF50" i="2"/>
  <c r="AG50" i="2"/>
  <c r="AH50" i="2"/>
  <c r="B50" i="2"/>
  <c r="D51" i="2"/>
  <c r="E51" i="2"/>
  <c r="F51" i="2"/>
  <c r="H51" i="2"/>
  <c r="I51" i="2"/>
  <c r="J51" i="2"/>
  <c r="K51" i="2"/>
  <c r="L51" i="2"/>
  <c r="M51" i="2"/>
  <c r="N51" i="2"/>
  <c r="G51" i="2"/>
  <c r="V51" i="2"/>
  <c r="O51" i="2"/>
  <c r="P51" i="2"/>
  <c r="Q51" i="2"/>
  <c r="R51" i="2"/>
  <c r="S51" i="2"/>
  <c r="T51" i="2"/>
  <c r="U51" i="2"/>
  <c r="W51" i="2"/>
  <c r="X51" i="2"/>
  <c r="Y51" i="2"/>
  <c r="Z51" i="2"/>
  <c r="AA51" i="2"/>
  <c r="AB51" i="2"/>
  <c r="AC51" i="2"/>
  <c r="AD51" i="2"/>
  <c r="AE51" i="2"/>
  <c r="AF51" i="2"/>
  <c r="AG51" i="2"/>
  <c r="AH51" i="2"/>
  <c r="B51" i="2"/>
  <c r="D52" i="2"/>
  <c r="E52" i="2"/>
  <c r="F52" i="2"/>
  <c r="H52" i="2"/>
  <c r="I52" i="2"/>
  <c r="J52" i="2"/>
  <c r="K52" i="2"/>
  <c r="L52" i="2"/>
  <c r="M52" i="2"/>
  <c r="N52" i="2"/>
  <c r="G52" i="2"/>
  <c r="V52" i="2"/>
  <c r="O52" i="2"/>
  <c r="P52" i="2"/>
  <c r="Q52" i="2"/>
  <c r="R52" i="2"/>
  <c r="S52" i="2"/>
  <c r="T52" i="2"/>
  <c r="U52" i="2"/>
  <c r="W52" i="2"/>
  <c r="X52" i="2"/>
  <c r="Y52" i="2"/>
  <c r="Z52" i="2"/>
  <c r="AA52" i="2"/>
  <c r="AB52" i="2"/>
  <c r="AC52" i="2"/>
  <c r="AD52" i="2"/>
  <c r="AE52" i="2"/>
  <c r="AF52" i="2"/>
  <c r="AG52" i="2"/>
  <c r="AH52" i="2"/>
  <c r="B52" i="2"/>
  <c r="D53" i="2"/>
  <c r="E53" i="2"/>
  <c r="F53" i="2"/>
  <c r="H53" i="2"/>
  <c r="I53" i="2"/>
  <c r="J53" i="2"/>
  <c r="K53" i="2"/>
  <c r="L53" i="2"/>
  <c r="M53" i="2"/>
  <c r="N53" i="2"/>
  <c r="G53" i="2"/>
  <c r="V53" i="2"/>
  <c r="O53" i="2"/>
  <c r="P53" i="2"/>
  <c r="Q53" i="2"/>
  <c r="R53" i="2"/>
  <c r="S53" i="2"/>
  <c r="T53" i="2"/>
  <c r="U53" i="2"/>
  <c r="W53" i="2"/>
  <c r="X53" i="2"/>
  <c r="Y53" i="2"/>
  <c r="Z53" i="2"/>
  <c r="AA53" i="2"/>
  <c r="AB53" i="2"/>
  <c r="AC53" i="2"/>
  <c r="AD53" i="2"/>
  <c r="AE53" i="2"/>
  <c r="AF53" i="2"/>
  <c r="AG53" i="2"/>
  <c r="AH53" i="2"/>
  <c r="B53" i="2"/>
  <c r="D54" i="2"/>
  <c r="E54" i="2"/>
  <c r="F54" i="2"/>
  <c r="H54" i="2"/>
  <c r="I54" i="2"/>
  <c r="J54" i="2"/>
  <c r="K54" i="2"/>
  <c r="L54" i="2"/>
  <c r="M54" i="2"/>
  <c r="N54" i="2"/>
  <c r="G54" i="2"/>
  <c r="V54" i="2"/>
  <c r="O54" i="2"/>
  <c r="P54" i="2"/>
  <c r="Q54" i="2"/>
  <c r="R54" i="2"/>
  <c r="S54" i="2"/>
  <c r="T54" i="2"/>
  <c r="U54" i="2"/>
  <c r="W54" i="2"/>
  <c r="X54" i="2"/>
  <c r="Y54" i="2"/>
  <c r="Z54" i="2"/>
  <c r="AA54" i="2"/>
  <c r="AB54" i="2"/>
  <c r="AC54" i="2"/>
  <c r="AD54" i="2"/>
  <c r="AE54" i="2"/>
  <c r="AF54" i="2"/>
  <c r="AG54" i="2"/>
  <c r="AH54" i="2"/>
  <c r="B54" i="2"/>
  <c r="D55" i="2"/>
  <c r="E55" i="2"/>
  <c r="F55" i="2"/>
  <c r="H55" i="2"/>
  <c r="I55" i="2"/>
  <c r="J55" i="2"/>
  <c r="K55" i="2"/>
  <c r="L55" i="2"/>
  <c r="M55" i="2"/>
  <c r="N55" i="2"/>
  <c r="G55" i="2"/>
  <c r="V55" i="2"/>
  <c r="O55" i="2"/>
  <c r="P55" i="2"/>
  <c r="Q55" i="2"/>
  <c r="R55" i="2"/>
  <c r="S55" i="2"/>
  <c r="T55" i="2"/>
  <c r="U55" i="2"/>
  <c r="W55" i="2"/>
  <c r="X55" i="2"/>
  <c r="Y55" i="2"/>
  <c r="Z55" i="2"/>
  <c r="AA55" i="2"/>
  <c r="AB55" i="2"/>
  <c r="AC55" i="2"/>
  <c r="AD55" i="2"/>
  <c r="AE55" i="2"/>
  <c r="AF55" i="2"/>
  <c r="AG55" i="2"/>
  <c r="AH55" i="2"/>
  <c r="B55" i="2"/>
  <c r="D56" i="2"/>
  <c r="E56" i="2"/>
  <c r="F56" i="2"/>
  <c r="H56" i="2"/>
  <c r="I56" i="2"/>
  <c r="J56" i="2"/>
  <c r="K56" i="2"/>
  <c r="L56" i="2"/>
  <c r="M56" i="2"/>
  <c r="N56" i="2"/>
  <c r="G56" i="2"/>
  <c r="V56" i="2"/>
  <c r="O56" i="2"/>
  <c r="P56" i="2"/>
  <c r="Q56" i="2"/>
  <c r="R56" i="2"/>
  <c r="S56" i="2"/>
  <c r="T56" i="2"/>
  <c r="U56" i="2"/>
  <c r="W56" i="2"/>
  <c r="X56" i="2"/>
  <c r="Y56" i="2"/>
  <c r="Z56" i="2"/>
  <c r="AA56" i="2"/>
  <c r="AB56" i="2"/>
  <c r="AC56" i="2"/>
  <c r="AD56" i="2"/>
  <c r="AE56" i="2"/>
  <c r="AF56" i="2"/>
  <c r="AG56" i="2"/>
  <c r="AH56" i="2"/>
  <c r="B56" i="2"/>
  <c r="D57" i="2"/>
  <c r="E57" i="2"/>
  <c r="F57" i="2"/>
  <c r="H57" i="2"/>
  <c r="I57" i="2"/>
  <c r="J57" i="2"/>
  <c r="K57" i="2"/>
  <c r="L57" i="2"/>
  <c r="M57" i="2"/>
  <c r="N57" i="2"/>
  <c r="G57" i="2"/>
  <c r="V57" i="2"/>
  <c r="O57" i="2"/>
  <c r="P57" i="2"/>
  <c r="Q57" i="2"/>
  <c r="R57" i="2"/>
  <c r="S57" i="2"/>
  <c r="T57" i="2"/>
  <c r="U57" i="2"/>
  <c r="W57" i="2"/>
  <c r="X57" i="2"/>
  <c r="Y57" i="2"/>
  <c r="Z57" i="2"/>
  <c r="AA57" i="2"/>
  <c r="AB57" i="2"/>
  <c r="AC57" i="2"/>
  <c r="AD57" i="2"/>
  <c r="AE57" i="2"/>
  <c r="AF57" i="2"/>
  <c r="AG57" i="2"/>
  <c r="AH57" i="2"/>
  <c r="B57" i="2"/>
  <c r="D58" i="2"/>
  <c r="E58" i="2"/>
  <c r="F58" i="2"/>
  <c r="H58" i="2"/>
  <c r="I58" i="2"/>
  <c r="J58" i="2"/>
  <c r="K58" i="2"/>
  <c r="L58" i="2"/>
  <c r="M58" i="2"/>
  <c r="N58" i="2"/>
  <c r="G58" i="2"/>
  <c r="V58" i="2"/>
  <c r="O58" i="2"/>
  <c r="P58" i="2"/>
  <c r="Q58" i="2"/>
  <c r="R58" i="2"/>
  <c r="S58" i="2"/>
  <c r="T58" i="2"/>
  <c r="U58" i="2"/>
  <c r="W58" i="2"/>
  <c r="X58" i="2"/>
  <c r="Y58" i="2"/>
  <c r="Z58" i="2"/>
  <c r="AA58" i="2"/>
  <c r="AB58" i="2"/>
  <c r="AC58" i="2"/>
  <c r="AD58" i="2"/>
  <c r="AE58" i="2"/>
  <c r="AF58" i="2"/>
  <c r="AG58" i="2"/>
  <c r="AH58" i="2"/>
  <c r="B58" i="2"/>
  <c r="D59" i="2"/>
  <c r="E59" i="2"/>
  <c r="F59" i="2"/>
  <c r="H59" i="2"/>
  <c r="I59" i="2"/>
  <c r="J59" i="2"/>
  <c r="K59" i="2"/>
  <c r="L59" i="2"/>
  <c r="M59" i="2"/>
  <c r="N59" i="2"/>
  <c r="G59" i="2"/>
  <c r="V59" i="2"/>
  <c r="O59" i="2"/>
  <c r="P59" i="2"/>
  <c r="Q59" i="2"/>
  <c r="R59" i="2"/>
  <c r="S59" i="2"/>
  <c r="T59" i="2"/>
  <c r="U59" i="2"/>
  <c r="W59" i="2"/>
  <c r="X59" i="2"/>
  <c r="Y59" i="2"/>
  <c r="Z59" i="2"/>
  <c r="AA59" i="2"/>
  <c r="AB59" i="2"/>
  <c r="AC59" i="2"/>
  <c r="AD59" i="2"/>
  <c r="AE59" i="2"/>
  <c r="AF59" i="2"/>
  <c r="AG59" i="2"/>
  <c r="AH59" i="2"/>
  <c r="B59" i="2"/>
  <c r="D60" i="2"/>
  <c r="E60" i="2"/>
  <c r="F60" i="2"/>
  <c r="H60" i="2"/>
  <c r="I60" i="2"/>
  <c r="J60" i="2"/>
  <c r="K60" i="2"/>
  <c r="L60" i="2"/>
  <c r="M60" i="2"/>
  <c r="N60" i="2"/>
  <c r="G60" i="2"/>
  <c r="V60" i="2"/>
  <c r="O60" i="2"/>
  <c r="P60" i="2"/>
  <c r="Q60" i="2"/>
  <c r="R60" i="2"/>
  <c r="S60" i="2"/>
  <c r="T60" i="2"/>
  <c r="U60" i="2"/>
  <c r="W60" i="2"/>
  <c r="X60" i="2"/>
  <c r="Y60" i="2"/>
  <c r="Z60" i="2"/>
  <c r="AA60" i="2"/>
  <c r="AB60" i="2"/>
  <c r="AC60" i="2"/>
  <c r="AD60" i="2"/>
  <c r="AE60" i="2"/>
  <c r="AF60" i="2"/>
  <c r="AG60" i="2"/>
  <c r="AH60" i="2"/>
  <c r="B60" i="2"/>
  <c r="D61" i="2"/>
  <c r="E61" i="2"/>
  <c r="F61" i="2"/>
  <c r="H61" i="2"/>
  <c r="I61" i="2"/>
  <c r="J61" i="2"/>
  <c r="K61" i="2"/>
  <c r="L61" i="2"/>
  <c r="M61" i="2"/>
  <c r="N61" i="2"/>
  <c r="G61" i="2"/>
  <c r="V61" i="2"/>
  <c r="O61" i="2"/>
  <c r="P61" i="2"/>
  <c r="Q61" i="2"/>
  <c r="R61" i="2"/>
  <c r="S61" i="2"/>
  <c r="T61" i="2"/>
  <c r="U61" i="2"/>
  <c r="W61" i="2"/>
  <c r="X61" i="2"/>
  <c r="Y61" i="2"/>
  <c r="Z61" i="2"/>
  <c r="AA61" i="2"/>
  <c r="AB61" i="2"/>
  <c r="AC61" i="2"/>
  <c r="AD61" i="2"/>
  <c r="AE61" i="2"/>
  <c r="AF61" i="2"/>
  <c r="AG61" i="2"/>
  <c r="AH61" i="2"/>
  <c r="B61" i="2"/>
  <c r="D62" i="2"/>
  <c r="E62" i="2"/>
  <c r="F62" i="2"/>
  <c r="H62" i="2"/>
  <c r="I62" i="2"/>
  <c r="J62" i="2"/>
  <c r="K62" i="2"/>
  <c r="L62" i="2"/>
  <c r="M62" i="2"/>
  <c r="N62" i="2"/>
  <c r="G62" i="2"/>
  <c r="V62" i="2"/>
  <c r="O62" i="2"/>
  <c r="P62" i="2"/>
  <c r="Q62" i="2"/>
  <c r="R62" i="2"/>
  <c r="S62" i="2"/>
  <c r="T62" i="2"/>
  <c r="U62" i="2"/>
  <c r="W62" i="2"/>
  <c r="X62" i="2"/>
  <c r="Y62" i="2"/>
  <c r="Z62" i="2"/>
  <c r="AA62" i="2"/>
  <c r="AB62" i="2"/>
  <c r="AC62" i="2"/>
  <c r="AD62" i="2"/>
  <c r="AE62" i="2"/>
  <c r="AF62" i="2"/>
  <c r="AG62" i="2"/>
  <c r="AH62" i="2"/>
  <c r="B62" i="2"/>
  <c r="C51" i="2"/>
  <c r="C52" i="2"/>
  <c r="C53" i="2"/>
  <c r="C54" i="2"/>
  <c r="C55" i="2"/>
  <c r="C56" i="2"/>
  <c r="C57" i="2"/>
  <c r="C58" i="2"/>
  <c r="C59" i="2"/>
  <c r="C60" i="2"/>
  <c r="C61" i="2"/>
  <c r="C62" i="2"/>
  <c r="C50" i="2"/>
</calcChain>
</file>

<file path=xl/sharedStrings.xml><?xml version="1.0" encoding="utf-8"?>
<sst xmlns="http://schemas.openxmlformats.org/spreadsheetml/2006/main" count="1065" uniqueCount="365">
  <si>
    <t>Sex</t>
  </si>
  <si>
    <t>Poison</t>
  </si>
  <si>
    <t>Not known</t>
  </si>
  <si>
    <t>Year</t>
  </si>
  <si>
    <t>Males</t>
  </si>
  <si>
    <t>Females</t>
  </si>
  <si>
    <t>Intentional self-harm</t>
  </si>
  <si>
    <t>Method</t>
  </si>
  <si>
    <t>Hanging, strangu-lation, suffocation</t>
  </si>
  <si>
    <t>Drowning, submersion</t>
  </si>
  <si>
    <t>Firearms, explosives</t>
  </si>
  <si>
    <t>Jumping or falling from a high place</t>
  </si>
  <si>
    <t xml:space="preserve">Other and undeter-mined </t>
  </si>
  <si>
    <t>All methods</t>
  </si>
  <si>
    <t>Place of usual residence</t>
  </si>
  <si>
    <t>Scotland</t>
  </si>
  <si>
    <t>10-14</t>
  </si>
  <si>
    <t>15-19</t>
  </si>
  <si>
    <t>20-24</t>
  </si>
  <si>
    <t>25-29</t>
  </si>
  <si>
    <t>30-34</t>
  </si>
  <si>
    <t>35-39</t>
  </si>
  <si>
    <t>40-44</t>
  </si>
  <si>
    <t>45-49</t>
  </si>
  <si>
    <t>50-54</t>
  </si>
  <si>
    <t>55-59</t>
  </si>
  <si>
    <t>60-64</t>
  </si>
  <si>
    <t>65-69</t>
  </si>
  <si>
    <t>70-74</t>
  </si>
  <si>
    <t>75-79</t>
  </si>
  <si>
    <t>80-84</t>
  </si>
  <si>
    <t>85+</t>
  </si>
  <si>
    <t>Age at death</t>
  </si>
  <si>
    <t>Registered in year</t>
  </si>
  <si>
    <t>5-year moving average</t>
  </si>
  <si>
    <t>Borders</t>
  </si>
  <si>
    <t>Fife</t>
  </si>
  <si>
    <t>Forth Valley</t>
  </si>
  <si>
    <t>Grampian</t>
  </si>
  <si>
    <t>Lothian</t>
  </si>
  <si>
    <t>Orkney</t>
  </si>
  <si>
    <t>Shetland</t>
  </si>
  <si>
    <t>Tayside</t>
  </si>
  <si>
    <t>Western Isles</t>
  </si>
  <si>
    <t>Highland</t>
  </si>
  <si>
    <t>Lanark-shire</t>
  </si>
  <si>
    <t>Aberdeen City</t>
  </si>
  <si>
    <t>Angus</t>
  </si>
  <si>
    <t>Dundee City</t>
  </si>
  <si>
    <t>East Ayrshire</t>
  </si>
  <si>
    <t>East Lothian</t>
  </si>
  <si>
    <t>Falkirk</t>
  </si>
  <si>
    <t>Glasgow City</t>
  </si>
  <si>
    <t>Inverclyde</t>
  </si>
  <si>
    <t>Moray</t>
  </si>
  <si>
    <t>North Ayrshire</t>
  </si>
  <si>
    <t>Orkney Islands</t>
  </si>
  <si>
    <t>Scottish Borders</t>
  </si>
  <si>
    <t>Shetland Islands</t>
  </si>
  <si>
    <t>South Ayrshire</t>
  </si>
  <si>
    <t>Stirling</t>
  </si>
  <si>
    <t>West Lothian</t>
  </si>
  <si>
    <t>South Lanark-shire</t>
  </si>
  <si>
    <t>West Dunbart-onshire</t>
  </si>
  <si>
    <t>Renfrew-shire</t>
  </si>
  <si>
    <t>North Lanark-shire</t>
  </si>
  <si>
    <t>Mid-lothian</t>
  </si>
  <si>
    <t>East Renfrew-shire</t>
  </si>
  <si>
    <t>East Dunbart-onshire</t>
  </si>
  <si>
    <t>Aberdeen-shire</t>
  </si>
  <si>
    <t>Clackma-nnanshire</t>
  </si>
  <si>
    <t>1991-1995</t>
  </si>
  <si>
    <t>1992-1996</t>
  </si>
  <si>
    <t>1993-1997</t>
  </si>
  <si>
    <t>1994-1998</t>
  </si>
  <si>
    <t>1995-1999</t>
  </si>
  <si>
    <t>1996-2000</t>
  </si>
  <si>
    <t>1997-2001</t>
  </si>
  <si>
    <t>1998-2002</t>
  </si>
  <si>
    <t>1999-2003</t>
  </si>
  <si>
    <t>2000-2004</t>
  </si>
  <si>
    <t>2001-2005</t>
  </si>
  <si>
    <t>2002-2006</t>
  </si>
  <si>
    <t>2003-2007</t>
  </si>
  <si>
    <t>1974-1978</t>
  </si>
  <si>
    <t>1975-1979</t>
  </si>
  <si>
    <t>1976-1980</t>
  </si>
  <si>
    <t>1977-1981</t>
  </si>
  <si>
    <t>1978-1982</t>
  </si>
  <si>
    <t>1979-1983</t>
  </si>
  <si>
    <t>1980-1984</t>
  </si>
  <si>
    <t>1981-1985</t>
  </si>
  <si>
    <t>1982-1986</t>
  </si>
  <si>
    <t>1983-1987</t>
  </si>
  <si>
    <t>1984-1988</t>
  </si>
  <si>
    <t>1985-1989</t>
  </si>
  <si>
    <t>1986-1990</t>
  </si>
  <si>
    <t>1987-1991</t>
  </si>
  <si>
    <t>1988-1992</t>
  </si>
  <si>
    <t>1989-1993</t>
  </si>
  <si>
    <t>1990-1994</t>
  </si>
  <si>
    <t>Number registered in year</t>
  </si>
  <si>
    <t>All such deaths</t>
  </si>
  <si>
    <t>All Scotland</t>
  </si>
  <si>
    <t>2004-2008</t>
  </si>
  <si>
    <t>2005-2009</t>
  </si>
  <si>
    <t>likely lower</t>
  </si>
  <si>
    <t>likely upper</t>
  </si>
  <si>
    <t>5-year moving averages</t>
  </si>
  <si>
    <t>2006-2010</t>
  </si>
  <si>
    <t>2011 - new coding rules</t>
  </si>
  <si>
    <t>2011 - old coding rules</t>
  </si>
  <si>
    <t>2007-2011 (old coding rules)</t>
  </si>
  <si>
    <t>Other coun-tries</t>
  </si>
  <si>
    <t>2011 - old coding rules (est'd)</t>
  </si>
  <si>
    <t>2012 - old coding rules (est'd)</t>
  </si>
  <si>
    <t>2012 - new coding rules</t>
  </si>
  <si>
    <t>2011 - old</t>
  </si>
  <si>
    <t>2011 - new</t>
  </si>
  <si>
    <t>2012 - old</t>
  </si>
  <si>
    <t>2012 - new</t>
  </si>
  <si>
    <t>2012 - old coding rules</t>
  </si>
  <si>
    <t>2008-2012 (old coding rules)</t>
  </si>
  <si>
    <t>2011 - old coding rules (estimated)</t>
  </si>
  <si>
    <t>2012 - old coding rules (estimated)</t>
  </si>
  <si>
    <t>2013 - old coding rules (estimated)</t>
  </si>
  <si>
    <t>2013 - new coding rules</t>
  </si>
  <si>
    <t>2013 - old coding rules (est'd)</t>
  </si>
  <si>
    <t>2013 - old</t>
  </si>
  <si>
    <t>2013 - new</t>
  </si>
  <si>
    <t>2013 - old coding rules</t>
  </si>
  <si>
    <t>2009-2013 (old coding rules)</t>
  </si>
  <si>
    <t>2014 - old coding rules (estimated)</t>
  </si>
  <si>
    <t>2014 - new coding rules</t>
  </si>
  <si>
    <t>2014 - old coding rules (est'd)</t>
  </si>
  <si>
    <t>2014 - old</t>
  </si>
  <si>
    <t>2014 - new</t>
  </si>
  <si>
    <t>2010-2014 (old coding rules)</t>
  </si>
  <si>
    <t>2014 - old coding rules</t>
  </si>
  <si>
    <t>Footnotes</t>
  </si>
  <si>
    <r>
      <t xml:space="preserve">Table 3 </t>
    </r>
    <r>
      <rPr>
        <sz val="10"/>
        <rFont val="Arial"/>
        <family val="2"/>
      </rPr>
      <t>(continued)</t>
    </r>
    <r>
      <rPr>
        <b/>
        <sz val="10"/>
        <rFont val="Arial"/>
        <family val="2"/>
      </rPr>
      <t xml:space="preserve">   </t>
    </r>
  </si>
  <si>
    <r>
      <t xml:space="preserve">Table 3 </t>
    </r>
    <r>
      <rPr>
        <sz val="10"/>
        <rFont val="Arial"/>
        <family val="2"/>
      </rPr>
      <t>(continued)</t>
    </r>
    <r>
      <rPr>
        <b/>
        <sz val="10"/>
        <rFont val="Arial"/>
        <family val="2"/>
      </rPr>
      <t xml:space="preserve">  </t>
    </r>
  </si>
  <si>
    <r>
      <t>All</t>
    </r>
    <r>
      <rPr>
        <b/>
        <vertAlign val="superscript"/>
        <sz val="10"/>
        <rFont val="Arial"/>
        <family val="2"/>
      </rPr>
      <t>3</t>
    </r>
    <r>
      <rPr>
        <b/>
        <sz val="10"/>
        <rFont val="Arial"/>
        <family val="2"/>
      </rPr>
      <t xml:space="preserve"> ages</t>
    </r>
  </si>
  <si>
    <r>
      <t xml:space="preserve">2011 </t>
    </r>
    <r>
      <rPr>
        <vertAlign val="superscript"/>
        <sz val="10"/>
        <rFont val="Arial"/>
        <family val="2"/>
      </rPr>
      <t>5</t>
    </r>
  </si>
  <si>
    <r>
      <t xml:space="preserve">2012 </t>
    </r>
    <r>
      <rPr>
        <vertAlign val="superscript"/>
        <sz val="10"/>
        <rFont val="Arial"/>
        <family val="2"/>
      </rPr>
      <t>5</t>
    </r>
  </si>
  <si>
    <r>
      <t xml:space="preserve">2013 </t>
    </r>
    <r>
      <rPr>
        <vertAlign val="superscript"/>
        <sz val="10"/>
        <rFont val="Arial"/>
        <family val="2"/>
      </rPr>
      <t>5</t>
    </r>
  </si>
  <si>
    <r>
      <t xml:space="preserve">2014 </t>
    </r>
    <r>
      <rPr>
        <vertAlign val="superscript"/>
        <sz val="10"/>
        <rFont val="Arial"/>
        <family val="2"/>
      </rPr>
      <t>5</t>
    </r>
  </si>
  <si>
    <t>Footnote</t>
  </si>
  <si>
    <t>2015 - old coding rules (estimated)</t>
  </si>
  <si>
    <t>2015 - new coding rules</t>
  </si>
  <si>
    <t>2015 - old coding rules (est'd)</t>
  </si>
  <si>
    <t>2015 - old</t>
  </si>
  <si>
    <t>2015 - new</t>
  </si>
  <si>
    <r>
      <t xml:space="preserve">2015 </t>
    </r>
    <r>
      <rPr>
        <vertAlign val="superscript"/>
        <sz val="10"/>
        <rFont val="Arial"/>
        <family val="2"/>
      </rPr>
      <t>5</t>
    </r>
  </si>
  <si>
    <t>2015 - old coding rules</t>
  </si>
  <si>
    <t>2011-2015 (old coding rules)</t>
  </si>
  <si>
    <t>Undetermined intent</t>
  </si>
  <si>
    <t xml:space="preserve">1) Following a World Health Organisation (WHO) update to the International Statistical Classification of Diseases and Related Health Problems, which National Records of Scotland (NRS) implemented for 2011, 'drug abuse' deaths from 'acute intoxication' with undetermined intent, that would previously have been counted under 'mental and behavioural disorders', are now counted under 'poisoning', so some of them will be counted as 'probable suicides'. </t>
  </si>
  <si>
    <r>
      <t xml:space="preserve">A note on the changes to the coding can be found in the </t>
    </r>
    <r>
      <rPr>
        <u/>
        <sz val="8"/>
        <color indexed="12"/>
        <rFont val="Arial"/>
        <family val="2"/>
      </rPr>
      <t>Background Information</t>
    </r>
    <r>
      <rPr>
        <sz val="8"/>
        <rFont val="Arial"/>
        <family val="2"/>
      </rPr>
      <t xml:space="preserve"> section of the NRS website.</t>
    </r>
  </si>
  <si>
    <t>2) In mid-2009, the balance between 'intentional self-harm' and 'undetermined intent' was altered by a change in how the Crown Office and Procurator Fiscal Service (COPFS) provides information about suicides.</t>
  </si>
  <si>
    <r>
      <rPr>
        <sz val="8"/>
        <rFont val="Arial"/>
        <family val="2"/>
      </rPr>
      <t xml:space="preserve">More information can be found in the </t>
    </r>
    <r>
      <rPr>
        <u/>
        <sz val="8"/>
        <color indexed="12"/>
        <rFont val="Arial"/>
        <family val="2"/>
      </rPr>
      <t>Suicides</t>
    </r>
    <r>
      <rPr>
        <sz val="8"/>
        <rFont val="Arial"/>
        <family val="2"/>
      </rPr>
      <t xml:space="preserve"> section of the NRS website.</t>
    </r>
  </si>
  <si>
    <t>3) Calculated using the 'old coding rules' figures for 2011 onwards.</t>
  </si>
  <si>
    <t>1) From 2011, 'drug abuse' deaths from 'acute intoxication' with undetermined intent that would previously have been counted under 'mental and behavioural disorders' are counted as 'poisoning', so some of them will be counted as 'probable suicides' - refer to Footnote 1 in Table 1.</t>
  </si>
  <si>
    <t>England, Wales, Northern Ireland, Isle of Man, Channel Islands</t>
  </si>
  <si>
    <t>(a) all such deaths</t>
  </si>
  <si>
    <t>5-9</t>
  </si>
  <si>
    <r>
      <t>0-4</t>
    </r>
    <r>
      <rPr>
        <b/>
        <vertAlign val="superscript"/>
        <sz val="10"/>
        <rFont val="Arial"/>
        <family val="2"/>
      </rPr>
      <t>4</t>
    </r>
  </si>
  <si>
    <r>
      <t>(b) those classified to 'intentional self-harm'</t>
    </r>
    <r>
      <rPr>
        <b/>
        <vertAlign val="superscript"/>
        <sz val="10"/>
        <rFont val="Arial"/>
        <family val="2"/>
      </rPr>
      <t xml:space="preserve"> 1</t>
    </r>
  </si>
  <si>
    <r>
      <t xml:space="preserve">(c) those classified to 'event of undetermined intent' </t>
    </r>
    <r>
      <rPr>
        <b/>
        <vertAlign val="superscript"/>
        <sz val="10"/>
        <rFont val="Arial"/>
        <family val="2"/>
      </rPr>
      <t>2</t>
    </r>
  </si>
  <si>
    <t>0-4</t>
  </si>
  <si>
    <t>1) In mid-2009, the balance between 'intentional self-harm' and 'undetermined intent' was altered - refer to Footnote 2 in Table 1.</t>
  </si>
  <si>
    <t>2) From 2011, 'drug abuse' deaths from 'acute intoxication' with undetermined intent that would previously have been counted under 'mental and behavioural disorders', are counted as 'poisoning', so some of them will be counted as 'probable suicides' - refer to Footnote 1 in Table 1.</t>
  </si>
  <si>
    <t>3) Includes any cases for which the age-group is not known.</t>
  </si>
  <si>
    <t>4) The other parts of the table show that all the deaths of 0-4 year olds were all due to events of undetermined intent (rather than intentional self-harm).</t>
  </si>
  <si>
    <t>5) There is no difference between the 'old coding rules' and 'new coding rules' figures for 'intentional self-harm' deaths because the change referred to in footnote 2 affected only 'undetermined intent' deaths.</t>
  </si>
  <si>
    <t>(a) all such male deaths</t>
  </si>
  <si>
    <t xml:space="preserve">Table 3M (continued) </t>
  </si>
  <si>
    <r>
      <t xml:space="preserve">(b) male deaths classified to 'intentional self-harm' </t>
    </r>
    <r>
      <rPr>
        <b/>
        <vertAlign val="superscript"/>
        <sz val="10"/>
        <rFont val="Arial"/>
        <family val="2"/>
      </rPr>
      <t>1</t>
    </r>
  </si>
  <si>
    <r>
      <t xml:space="preserve">(c) male deaths classified to 'event of undetermined intent' </t>
    </r>
    <r>
      <rPr>
        <b/>
        <vertAlign val="superscript"/>
        <sz val="10"/>
        <rFont val="Arial"/>
        <family val="2"/>
      </rPr>
      <t>2</t>
    </r>
  </si>
  <si>
    <t>2) From 2011, 'drug abuse' deaths from 'acute intoxication' with undetermined intent that would previously have been counted under 'mental and behavioural disorders' are counted as 'poisoning', so some of them will be counted as 'probable suicides' - refer to Footnote 1 in Table 1.</t>
  </si>
  <si>
    <t xml:space="preserve">Table 3F (continued) </t>
  </si>
  <si>
    <r>
      <t xml:space="preserve">(b) female deaths classified to 'intentional self-harm' </t>
    </r>
    <r>
      <rPr>
        <b/>
        <vertAlign val="superscript"/>
        <sz val="10"/>
        <rFont val="Arial"/>
        <family val="2"/>
      </rPr>
      <t>1</t>
    </r>
  </si>
  <si>
    <r>
      <t xml:space="preserve">(c) female deaths classified to 'event of undetermined intent' </t>
    </r>
    <r>
      <rPr>
        <b/>
        <vertAlign val="superscript"/>
        <sz val="10"/>
        <rFont val="Arial"/>
        <family val="2"/>
      </rPr>
      <t>2</t>
    </r>
  </si>
  <si>
    <t>(a) all such female deaths</t>
  </si>
  <si>
    <t xml:space="preserve">Table 4 (continued)  </t>
  </si>
  <si>
    <r>
      <t>Current Health Board</t>
    </r>
    <r>
      <rPr>
        <b/>
        <vertAlign val="superscript"/>
        <sz val="10"/>
        <rFont val="Arial"/>
        <family val="2"/>
      </rPr>
      <t>2</t>
    </r>
  </si>
  <si>
    <t>Table 1</t>
  </si>
  <si>
    <t>Table 4</t>
  </si>
  <si>
    <t>Table 5</t>
  </si>
  <si>
    <r>
      <t xml:space="preserve">5-year moving average </t>
    </r>
    <r>
      <rPr>
        <i/>
        <vertAlign val="superscript"/>
        <sz val="10"/>
        <rFont val="Arial"/>
        <family val="2"/>
      </rPr>
      <t>3</t>
    </r>
  </si>
  <si>
    <r>
      <t xml:space="preserve">Nature of death </t>
    </r>
    <r>
      <rPr>
        <b/>
        <vertAlign val="superscript"/>
        <sz val="10"/>
        <rFont val="Arial"/>
        <family val="2"/>
      </rPr>
      <t>2</t>
    </r>
  </si>
  <si>
    <t xml:space="preserve">2) The statistics for each Health Board's area are based on the Board boundaries that apply with effect from 1 April 2014. Figures for earlier years show what the numbers would have been, had the new boundaries applied in those years (and up to 2012 have been revised from what was published previously in the versions of the table that covered only the years from 1974 to 2012, or earlier). </t>
  </si>
  <si>
    <t>2016 - old coding rules (estimated)</t>
  </si>
  <si>
    <t>2016 - new coding rules</t>
  </si>
  <si>
    <t>2016 - old coding rules (est'd)</t>
  </si>
  <si>
    <t>2016 - old</t>
  </si>
  <si>
    <t>2016 - new</t>
  </si>
  <si>
    <r>
      <t xml:space="preserve">2016 </t>
    </r>
    <r>
      <rPr>
        <vertAlign val="superscript"/>
        <sz val="10"/>
        <rFont val="Arial"/>
        <family val="2"/>
      </rPr>
      <t>5</t>
    </r>
  </si>
  <si>
    <t>2016 - old coding rules</t>
  </si>
  <si>
    <t>2012-2016 (old coding rules)</t>
  </si>
  <si>
    <t>City of Edinburgh</t>
  </si>
  <si>
    <t>Na h-Eileanan Siar</t>
  </si>
  <si>
    <t>Table 2b</t>
  </si>
  <si>
    <t>approximate '95% C.I.'</t>
  </si>
  <si>
    <t>outwith '95% CI'?</t>
  </si>
  <si>
    <t>2017 - old coding rules (estimated)</t>
  </si>
  <si>
    <t>2017 - new coding rules</t>
  </si>
  <si>
    <t>2017 - old coding rules (est'd)</t>
  </si>
  <si>
    <t>2017 - old</t>
  </si>
  <si>
    <t>2017 - new</t>
  </si>
  <si>
    <r>
      <t xml:space="preserve">2017 </t>
    </r>
    <r>
      <rPr>
        <vertAlign val="superscript"/>
        <sz val="10"/>
        <rFont val="Arial"/>
        <family val="2"/>
      </rPr>
      <t>5</t>
    </r>
  </si>
  <si>
    <t>2017 - old coding rules</t>
  </si>
  <si>
    <t>2013-2017 (old coding rules)</t>
  </si>
  <si>
    <t xml:space="preserve">        </t>
  </si>
  <si>
    <t>Ayrshire and Arran</t>
  </si>
  <si>
    <t>Dumfries and Galloway</t>
  </si>
  <si>
    <t>Greater Glasgow and Clyde</t>
  </si>
  <si>
    <t>Argyll and Bute</t>
  </si>
  <si>
    <t>Perth and Kinross</t>
  </si>
  <si>
    <t>back to contents</t>
  </si>
  <si>
    <t xml:space="preserve">back to contents </t>
  </si>
  <si>
    <t>2018 - old coding rules (estimated)</t>
  </si>
  <si>
    <t>2018 - new coding rules</t>
  </si>
  <si>
    <t>2018 - old coding rules (est'd)</t>
  </si>
  <si>
    <t>2018 - old</t>
  </si>
  <si>
    <t>2018 - new</t>
  </si>
  <si>
    <r>
      <t xml:space="preserve">2018 </t>
    </r>
    <r>
      <rPr>
        <vertAlign val="superscript"/>
        <sz val="10"/>
        <rFont val="Arial"/>
        <family val="2"/>
      </rPr>
      <t>5</t>
    </r>
  </si>
  <si>
    <t>2018 - old coding rules</t>
  </si>
  <si>
    <t>2014-2018 (old coding rules)</t>
  </si>
  <si>
    <t>2019 - old coding rules (estimated)</t>
  </si>
  <si>
    <t>2019 - new coding rules</t>
  </si>
  <si>
    <t>2019 - old coding rules (est'd)</t>
  </si>
  <si>
    <t>2019 - old</t>
  </si>
  <si>
    <t>2019 - new</t>
  </si>
  <si>
    <r>
      <t xml:space="preserve">2019 </t>
    </r>
    <r>
      <rPr>
        <vertAlign val="superscript"/>
        <sz val="10"/>
        <rFont val="Arial"/>
        <family val="2"/>
      </rPr>
      <t>5</t>
    </r>
  </si>
  <si>
    <t>2019 - old coding rules</t>
  </si>
  <si>
    <t>2015-2019 (old coding rules)</t>
  </si>
  <si>
    <t>Old definition</t>
  </si>
  <si>
    <t>New definition</t>
  </si>
  <si>
    <t>© Crown Copyright 2021</t>
  </si>
  <si>
    <t>Figure 1</t>
  </si>
  <si>
    <r>
      <t>Table 1: Deaths for which the underlying cause was classified as 'intentional self-harm' or 'event of undetermined intent'</t>
    </r>
    <r>
      <rPr>
        <b/>
        <vertAlign val="superscript"/>
        <sz val="12"/>
        <rFont val="Arial"/>
        <family val="2"/>
      </rPr>
      <t>1</t>
    </r>
    <r>
      <rPr>
        <b/>
        <sz val="12"/>
        <rFont val="Arial"/>
        <family val="2"/>
      </rPr>
      <t xml:space="preserve"> by sex and by nature of death: registered in Scotland, 1974 to 2020</t>
    </r>
  </si>
  <si>
    <r>
      <t>Table 2b: Deaths for which the underlying cause was classified as 'intentional self-harm' or 'event of undetermined intent'</t>
    </r>
    <r>
      <rPr>
        <b/>
        <vertAlign val="superscript"/>
        <sz val="12"/>
        <rFont val="Arial"/>
        <family val="2"/>
      </rPr>
      <t xml:space="preserve">1 </t>
    </r>
    <r>
      <rPr>
        <b/>
        <sz val="12"/>
        <rFont val="Arial"/>
        <family val="2"/>
      </rPr>
      <t>by nature of death and by method: registered in Scotland, 1974 to 2020</t>
    </r>
  </si>
  <si>
    <r>
      <t xml:space="preserve">Table 3: Deaths for which the underlying cause was classified as 'intentional self-harm' </t>
    </r>
    <r>
      <rPr>
        <b/>
        <vertAlign val="superscript"/>
        <sz val="12"/>
        <rFont val="Arial"/>
        <family val="2"/>
      </rPr>
      <t xml:space="preserve">1 </t>
    </r>
    <r>
      <rPr>
        <b/>
        <sz val="12"/>
        <rFont val="Arial"/>
        <family val="2"/>
      </rPr>
      <t xml:space="preserve">or 'event of undetermined intent' </t>
    </r>
    <r>
      <rPr>
        <b/>
        <vertAlign val="superscript"/>
        <sz val="12"/>
        <rFont val="Arial"/>
        <family val="2"/>
      </rPr>
      <t>2</t>
    </r>
    <r>
      <rPr>
        <b/>
        <sz val="12"/>
        <rFont val="Arial"/>
        <family val="2"/>
      </rPr>
      <t xml:space="preserve"> by age-group: registered in Scotland, 1974 to 2020</t>
    </r>
  </si>
  <si>
    <r>
      <t xml:space="preserve">Table 3F: Female deaths for which the underlying cause was classified as 'intentional self-harm' </t>
    </r>
    <r>
      <rPr>
        <b/>
        <vertAlign val="superscript"/>
        <sz val="12"/>
        <rFont val="Arial"/>
        <family val="2"/>
      </rPr>
      <t>1</t>
    </r>
    <r>
      <rPr>
        <b/>
        <sz val="12"/>
        <rFont val="Arial"/>
        <family val="2"/>
      </rPr>
      <t xml:space="preserve"> or 'event of undetermined intent' </t>
    </r>
    <r>
      <rPr>
        <b/>
        <vertAlign val="superscript"/>
        <sz val="12"/>
        <rFont val="Arial"/>
        <family val="2"/>
      </rPr>
      <t>2</t>
    </r>
    <r>
      <rPr>
        <b/>
        <sz val="12"/>
        <rFont val="Arial"/>
        <family val="2"/>
      </rPr>
      <t xml:space="preserve"> by age-group: registered in Scotland, 1974 to 2020</t>
    </r>
  </si>
  <si>
    <r>
      <t xml:space="preserve">Table 3M: Male deaths for which the underlying cause was classified as 'intentional self-harm' </t>
    </r>
    <r>
      <rPr>
        <b/>
        <vertAlign val="superscript"/>
        <sz val="12"/>
        <rFont val="Arial"/>
        <family val="2"/>
      </rPr>
      <t xml:space="preserve">1 </t>
    </r>
    <r>
      <rPr>
        <b/>
        <sz val="12"/>
        <rFont val="Arial"/>
        <family val="2"/>
      </rPr>
      <t xml:space="preserve">or 'event of undetermined intent' </t>
    </r>
    <r>
      <rPr>
        <b/>
        <vertAlign val="superscript"/>
        <sz val="12"/>
        <rFont val="Arial"/>
        <family val="2"/>
      </rPr>
      <t>2</t>
    </r>
    <r>
      <rPr>
        <b/>
        <sz val="12"/>
        <rFont val="Arial"/>
        <family val="2"/>
      </rPr>
      <t xml:space="preserve"> by age-group: registered in Scotland, 1974 to 2020</t>
    </r>
  </si>
  <si>
    <r>
      <t xml:space="preserve">Table 4: Deaths for which the underlying cause was classified as 'intentional self-harm' or 'event of undetermined intent' </t>
    </r>
    <r>
      <rPr>
        <b/>
        <vertAlign val="superscript"/>
        <sz val="12"/>
        <rFont val="Arial"/>
        <family val="2"/>
      </rPr>
      <t>1</t>
    </r>
    <r>
      <rPr>
        <b/>
        <sz val="12"/>
        <rFont val="Arial"/>
        <family val="2"/>
      </rPr>
      <t xml:space="preserve"> by current Health Board area</t>
    </r>
    <r>
      <rPr>
        <b/>
        <vertAlign val="superscript"/>
        <sz val="12"/>
        <rFont val="Arial"/>
        <family val="2"/>
      </rPr>
      <t>2</t>
    </r>
    <r>
      <rPr>
        <b/>
        <sz val="12"/>
        <rFont val="Arial"/>
        <family val="2"/>
      </rPr>
      <t>: registered in Scotland, 1974 to 2020, with five-year moving averages</t>
    </r>
  </si>
  <si>
    <r>
      <t xml:space="preserve">Table 5: Deaths for which the underlying cause was classified as 'intentional self-harm' or 'event of undetermined intent' </t>
    </r>
    <r>
      <rPr>
        <b/>
        <vertAlign val="superscript"/>
        <sz val="12"/>
        <rFont val="Arial"/>
        <family val="2"/>
      </rPr>
      <t>1</t>
    </r>
    <r>
      <rPr>
        <b/>
        <sz val="12"/>
        <rFont val="Arial"/>
        <family val="2"/>
      </rPr>
      <t xml:space="preserve"> by current Local Authority area: registered in Scotland, 1991 to 2020, with five-year moving averages</t>
    </r>
  </si>
  <si>
    <t xml:space="preserve">Deaths for which the underlying cause was classified as 'intentional self-harm' or 'event of undetermined intent' registered in Scotland, 1974 to 2020 </t>
  </si>
  <si>
    <t>2020 - old coding rules (estimated)</t>
  </si>
  <si>
    <t>2020 - old coding rules (est'd)</t>
  </si>
  <si>
    <t>2020 - new coding rules</t>
  </si>
  <si>
    <t>2020 - old</t>
  </si>
  <si>
    <t>2020 - new</t>
  </si>
  <si>
    <r>
      <t xml:space="preserve">2020 </t>
    </r>
    <r>
      <rPr>
        <vertAlign val="superscript"/>
        <sz val="10"/>
        <rFont val="Arial"/>
        <family val="2"/>
      </rPr>
      <t>5</t>
    </r>
  </si>
  <si>
    <t>2020 - old coding rules</t>
  </si>
  <si>
    <t>2016-2020 (old coding rules)</t>
  </si>
  <si>
    <t>Jumping or lying in front of a moving object</t>
  </si>
  <si>
    <t>Sharp object</t>
  </si>
  <si>
    <t>All</t>
  </si>
  <si>
    <t>age standardised rate</t>
  </si>
  <si>
    <t>lower confidence interval</t>
  </si>
  <si>
    <t>upper confidence interval</t>
  </si>
  <si>
    <t>number of deaths</t>
  </si>
  <si>
    <t>SIMD Quintile</t>
  </si>
  <si>
    <t>1 - Most deprived</t>
  </si>
  <si>
    <t>5 - Least deprived</t>
  </si>
  <si>
    <t>Male</t>
  </si>
  <si>
    <t>Female</t>
  </si>
  <si>
    <t>:</t>
  </si>
  <si>
    <t>January</t>
  </si>
  <si>
    <t>February</t>
  </si>
  <si>
    <t>March</t>
  </si>
  <si>
    <t>April</t>
  </si>
  <si>
    <t>May</t>
  </si>
  <si>
    <t>June</t>
  </si>
  <si>
    <t>July</t>
  </si>
  <si>
    <t>August</t>
  </si>
  <si>
    <t>September</t>
  </si>
  <si>
    <t>October</t>
  </si>
  <si>
    <t>November</t>
  </si>
  <si>
    <t>December</t>
  </si>
  <si>
    <t>Month</t>
  </si>
  <si>
    <t>2015-2019 comparisons</t>
  </si>
  <si>
    <t>Five year average</t>
  </si>
  <si>
    <t>Five year maximum</t>
  </si>
  <si>
    <t>Five year minimum</t>
  </si>
  <si>
    <t>Excess (2020-avg)</t>
  </si>
  <si>
    <t>Aberdeenshire</t>
  </si>
  <si>
    <t>Clackmannanshire</t>
  </si>
  <si>
    <t>East Dunbartonshire</t>
  </si>
  <si>
    <t>East Renfrewshire</t>
  </si>
  <si>
    <t>Midlothian</t>
  </si>
  <si>
    <t>North Lanarkshire</t>
  </si>
  <si>
    <t>Renfrewshire</t>
  </si>
  <si>
    <t>South Lanarkshire</t>
  </si>
  <si>
    <t>West Dunbartonshire</t>
  </si>
  <si>
    <t>Area</t>
  </si>
  <si>
    <t>Large Urban Areas (UR1)</t>
  </si>
  <si>
    <t>Other Urban Areas (UR2)</t>
  </si>
  <si>
    <t>Accessible Small Towns (UR3)</t>
  </si>
  <si>
    <t>Remote Small Towns (UR4)</t>
  </si>
  <si>
    <t>Accessible Rural Areas (UR5)</t>
  </si>
  <si>
    <t>Remote Rural Areas (UR6)</t>
  </si>
  <si>
    <t>Hanging, strangulation, suffocation</t>
  </si>
  <si>
    <t>All other methods</t>
  </si>
  <si>
    <t>id</t>
  </si>
  <si>
    <t>change</t>
  </si>
  <si>
    <t>2016-2020</t>
  </si>
  <si>
    <t>Probable suicides in Scotland, 1974 to 2020</t>
  </si>
  <si>
    <t>Publication charts</t>
  </si>
  <si>
    <t>Figure 2</t>
  </si>
  <si>
    <t>Figure 3</t>
  </si>
  <si>
    <t>Figure 4</t>
  </si>
  <si>
    <t>Figure 5</t>
  </si>
  <si>
    <t>Figure 6</t>
  </si>
  <si>
    <t>Figure 7</t>
  </si>
  <si>
    <t>Figure 10</t>
  </si>
  <si>
    <t>Figure 8a</t>
  </si>
  <si>
    <t>Figure 8b</t>
  </si>
  <si>
    <t>Figure 9b</t>
  </si>
  <si>
    <t>Figure 9c</t>
  </si>
  <si>
    <t>Figure 9a</t>
  </si>
  <si>
    <t>Tables</t>
  </si>
  <si>
    <t>Table 2a</t>
  </si>
  <si>
    <t>Suicide deaths in Scotland, 1974-2020</t>
  </si>
  <si>
    <t>Suicide deaths in Scotland, age-standardised rate, 1994-2020</t>
  </si>
  <si>
    <t>Suicide deaths by month, 2020 and five year average, Scotland</t>
  </si>
  <si>
    <t>Age-standardised death rates from suicide by sex, 1994-2020</t>
  </si>
  <si>
    <t>Suicide deaths in Scotland by age and sex, 2020</t>
  </si>
  <si>
    <t>Changes in suicide rates, between 2000-04 and 2016-20, by local authority</t>
  </si>
  <si>
    <t>Suicide rates by Scottish Index of Multiple Deprivation quintiles, 2001-2020</t>
  </si>
  <si>
    <t>Suicide mortality rates, urban and rural areas, 2011 to 2020</t>
  </si>
  <si>
    <t>Suicide mortality rates, urban and rural areas, 2020</t>
  </si>
  <si>
    <t>Suicides by method (% of all suicides), Scotland, 1974-2020</t>
  </si>
  <si>
    <t>England</t>
  </si>
  <si>
    <t>Wales</t>
  </si>
  <si>
    <t>Northern Ireland</t>
  </si>
  <si>
    <t>Figure 3: Suicide deaths by month, 2020 and five year average, Scotland</t>
  </si>
  <si>
    <r>
      <rPr>
        <sz val="8"/>
        <color theme="1"/>
        <rFont val="Calibri"/>
        <family val="2"/>
      </rPr>
      <t>©</t>
    </r>
    <r>
      <rPr>
        <sz val="8"/>
        <color theme="1"/>
        <rFont val="Arial"/>
        <family val="2"/>
      </rPr>
      <t xml:space="preserve"> Crown Copyright 2021</t>
    </r>
  </si>
  <si>
    <t>Figure 4: Age-standardised death rates from suicide by sex, 1994-2020</t>
  </si>
  <si>
    <r>
      <rPr>
        <sz val="8"/>
        <rFont val="Calibri"/>
        <family val="2"/>
      </rPr>
      <t>©</t>
    </r>
    <r>
      <rPr>
        <sz val="8"/>
        <rFont val="Arial"/>
        <family val="2"/>
      </rPr>
      <t xml:space="preserve"> Crown Copyright 2021</t>
    </r>
  </si>
  <si>
    <t>Figure 5: Suicide deaths in Scotland by age and sex, 2020</t>
  </si>
  <si>
    <t>Figure 6: Changes in suicide rates, between 2000-04 and 2016-20, by local authority</t>
  </si>
  <si>
    <t>Figure 7: Suicide rates by Scottish Index of Multiple Deprivation quintiles, 2001-2020</t>
  </si>
  <si>
    <t>Figure 8: Suicide mortality rates, urban and rural areas</t>
  </si>
  <si>
    <t>Figure 9: Suicide mortality rates, OECD countries and UK constituent countries, latest year</t>
  </si>
  <si>
    <t>Figure 10: Suicides by method (% of all suicides), Scotland, 1974-2020</t>
  </si>
  <si>
    <t>Deaths for which the underlying cause was classified as 'intentional self-harm' or 'event of undetermined intent'1 by sex and by nature of death: registered in Scotland, 1974 to 2020</t>
  </si>
  <si>
    <t>Deaths for which the underlying cause was classified as 'intentional self-harm' or 'event of undetermined intent' 1 by method and by place of usual residence: registered in Scotland, 1974 to 2020</t>
  </si>
  <si>
    <r>
      <t xml:space="preserve">Table 2a: Deaths for which the underlying cause was classified as 'intentional self-harm' or 'event of undetermined intent' </t>
    </r>
    <r>
      <rPr>
        <b/>
        <vertAlign val="superscript"/>
        <sz val="12"/>
        <rFont val="Arial"/>
        <family val="2"/>
      </rPr>
      <t>1</t>
    </r>
    <r>
      <rPr>
        <b/>
        <sz val="12"/>
        <rFont val="Arial"/>
        <family val="2"/>
      </rPr>
      <t xml:space="preserve"> by method and by place of usual residence: registered in Scotland, 1974 to 2020</t>
    </r>
  </si>
  <si>
    <t>Deaths for which the underlying cause was classified as 'intentional self-harm' or 'event of undetermined intent'1 by nature of death and by method: registered in Scotland, 1974 to 2020</t>
  </si>
  <si>
    <t>Deaths for which the underlying cause was classified as 'intentional self-harm' 1 or 'event of undetermined intent' 2 by age-group: registered in Scotland, 1974 to 2020</t>
  </si>
  <si>
    <t>Table 3</t>
  </si>
  <si>
    <t>Table 3f</t>
  </si>
  <si>
    <t>Table 3m</t>
  </si>
  <si>
    <t>Female deaths for which the underlying cause was classified as 'intentional self-harm' 1 or 'event of undetermined intent' 2 by age-group: registered in Scotland, 1974 to 2020</t>
  </si>
  <si>
    <t>Male deaths for which the underlying cause was classified as 'intentional self-harm' 1 or 'event of undetermined intent' 2 by age-group: registered in Scotland, 1974 to 2020</t>
  </si>
  <si>
    <t>Deaths for which the underlying cause was classified as 'intentional self-harm' or 'event of undetermined intent' 1 by current Health Board area2: registered in Scotland, 1974 to 2020, with five-year moving averages</t>
  </si>
  <si>
    <t>Deaths for which the underlying cause was classified as 'intentional self-harm' or 'event of undetermined intent' 1 by current Local Authority area: registered in Scotland, 1991 to 2020, with five-year moving averages</t>
  </si>
  <si>
    <t>Age group</t>
  </si>
  <si>
    <t>Deaths</t>
  </si>
  <si>
    <t>Suicide mortality rates, UK constituent countries, Persons</t>
  </si>
  <si>
    <t>Suicide mortality rates, UK constituent countries, Females</t>
  </si>
  <si>
    <t>Suicide mortality rates, UK constituent countries, Males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</si>
</sst>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00_);_(* \(#,##0.00\);_(* &quot;-&quot;??_);_(@_)"/>
    <numFmt numFmtId="165" formatCode="0.0%"/>
    <numFmt numFmtId="166" formatCode="###########0"/>
    <numFmt numFmtId="167" formatCode="#####0.0"/>
    <numFmt numFmtId="168" formatCode="#######0"/>
    <numFmt numFmtId="169" formatCode="#####0"/>
    <numFmt numFmtId="170" formatCode="0.0"/>
  </numFmts>
  <fonts count="59" x14ac:knownFonts="1">
    <font>
      <sz val="10"/>
      <name val="Arial"/>
    </font>
    <font>
      <sz val="10"/>
      <name val="Arial"/>
      <family val="2"/>
    </font>
    <font>
      <sz val="10"/>
      <name val="Arial"/>
      <family val="2"/>
    </font>
    <font>
      <sz val="10"/>
      <color theme="1"/>
      <name val="Arial"/>
      <family val="2"/>
    </font>
    <font>
      <sz val="10"/>
      <name val="Arial"/>
      <family val="2"/>
    </font>
    <font>
      <sz val="10"/>
      <name val="Arial"/>
      <family val="2"/>
    </font>
    <font>
      <sz val="10"/>
      <color theme="1"/>
      <name val="Arial"/>
      <family val="2"/>
    </font>
    <font>
      <sz val="10"/>
      <color theme="1"/>
      <name val="Arial"/>
      <family val="2"/>
    </font>
    <font>
      <sz val="10"/>
      <name val="Arial"/>
      <family val="2"/>
    </font>
    <font>
      <sz val="8"/>
      <name val="Arial"/>
      <family val="2"/>
    </font>
    <font>
      <b/>
      <sz val="10"/>
      <name val="Arial"/>
      <family val="2"/>
    </font>
    <font>
      <sz val="10"/>
      <name val="Arial"/>
      <family val="2"/>
    </font>
    <font>
      <i/>
      <sz val="10"/>
      <name val="Arial"/>
      <family val="2"/>
    </font>
    <font>
      <sz val="8"/>
      <name val="Arial"/>
      <family val="2"/>
    </font>
    <font>
      <b/>
      <vertAlign val="superscript"/>
      <sz val="10"/>
      <name val="Arial"/>
      <family val="2"/>
    </font>
    <font>
      <u/>
      <sz val="10"/>
      <color indexed="12"/>
      <name val="Arial"/>
      <family val="2"/>
    </font>
    <font>
      <u/>
      <sz val="8"/>
      <color indexed="12"/>
      <name val="Arial"/>
      <family val="2"/>
    </font>
    <font>
      <i/>
      <vertAlign val="superscript"/>
      <sz val="10"/>
      <name val="Arial"/>
      <family val="2"/>
    </font>
    <font>
      <vertAlign val="superscript"/>
      <sz val="10"/>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u/>
      <sz val="10"/>
      <color rgb="FF0000FF"/>
      <name val="Arial"/>
      <family val="2"/>
    </font>
    <font>
      <u/>
      <sz val="10"/>
      <color rgb="FF800080"/>
      <name val="Arial"/>
      <family val="2"/>
    </font>
    <font>
      <b/>
      <sz val="8"/>
      <name val="Arial"/>
      <family val="2"/>
    </font>
    <font>
      <b/>
      <sz val="12"/>
      <name val="Arial"/>
      <family val="2"/>
    </font>
    <font>
      <b/>
      <vertAlign val="superscript"/>
      <sz val="12"/>
      <name val="Arial"/>
      <family val="2"/>
    </font>
    <font>
      <sz val="9"/>
      <name val="Arial"/>
      <family val="2"/>
    </font>
    <font>
      <sz val="12"/>
      <name val="Arial"/>
      <family val="2"/>
    </font>
    <font>
      <sz val="11.5"/>
      <name val="Arial"/>
      <family val="2"/>
    </font>
    <font>
      <sz val="9.5"/>
      <name val="Arial"/>
      <family val="2"/>
    </font>
    <font>
      <b/>
      <sz val="10"/>
      <color rgb="FFFF0000"/>
      <name val="Arial"/>
      <family val="2"/>
    </font>
    <font>
      <i/>
      <sz val="10"/>
      <color rgb="FFFF0000"/>
      <name val="Arial"/>
      <family val="2"/>
    </font>
    <font>
      <b/>
      <sz val="9.5"/>
      <name val="Arial"/>
      <family val="2"/>
    </font>
    <font>
      <sz val="9.5"/>
      <color theme="1"/>
      <name val="Arial"/>
      <family val="2"/>
    </font>
    <font>
      <sz val="9.5"/>
      <color rgb="FF000000"/>
      <name val="Arial"/>
      <family val="2"/>
    </font>
    <font>
      <sz val="9.5"/>
      <color rgb="FF000000"/>
      <name val="Arial"/>
      <family val="2"/>
    </font>
    <font>
      <b/>
      <u/>
      <sz val="9.5"/>
      <color theme="1"/>
      <name val="Arial"/>
      <family val="2"/>
    </font>
    <font>
      <sz val="11"/>
      <color theme="1"/>
      <name val="Calibri"/>
      <family val="2"/>
      <scheme val="minor"/>
    </font>
    <font>
      <u/>
      <sz val="11"/>
      <color theme="10"/>
      <name val="Calibri"/>
      <family val="2"/>
      <scheme val="minor"/>
    </font>
    <font>
      <u/>
      <sz val="10"/>
      <color theme="10"/>
      <name val="Arial"/>
      <family val="2"/>
    </font>
    <font>
      <u/>
      <sz val="11"/>
      <color theme="10"/>
      <name val="Calibri"/>
      <family val="2"/>
    </font>
    <font>
      <b/>
      <sz val="12"/>
      <color theme="1"/>
      <name val="Arial"/>
      <family val="2"/>
    </font>
    <font>
      <sz val="8"/>
      <color theme="1"/>
      <name val="Arial"/>
      <family val="2"/>
    </font>
    <font>
      <sz val="8"/>
      <color theme="1"/>
      <name val="Calibri"/>
      <family val="2"/>
    </font>
    <font>
      <sz val="8"/>
      <name val="Calibri"/>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26">
    <border>
      <left/>
      <right/>
      <top/>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45">
    <xf numFmtId="0" fontId="0" fillId="0" borderId="0"/>
    <xf numFmtId="0" fontId="15" fillId="0" borderId="0" applyNumberFormat="0" applyFill="0" applyBorder="0" applyAlignment="0" applyProtection="0">
      <alignment vertical="top"/>
      <protection locked="0"/>
    </xf>
    <xf numFmtId="9" fontId="8" fillId="0" borderId="0" applyFont="0" applyFill="0" applyBorder="0" applyAlignment="0" applyProtection="0"/>
    <xf numFmtId="0" fontId="19" fillId="0" borderId="0" applyNumberFormat="0" applyFill="0" applyBorder="0" applyAlignment="0" applyProtection="0"/>
    <xf numFmtId="0" fontId="20" fillId="0" borderId="5" applyNumberFormat="0" applyFill="0" applyAlignment="0" applyProtection="0"/>
    <xf numFmtId="0" fontId="21" fillId="0" borderId="6" applyNumberFormat="0" applyFill="0" applyAlignment="0" applyProtection="0"/>
    <xf numFmtId="0" fontId="22" fillId="0" borderId="7" applyNumberFormat="0" applyFill="0" applyAlignment="0" applyProtection="0"/>
    <xf numFmtId="0" fontId="22" fillId="0" borderId="0" applyNumberFormat="0" applyFill="0" applyBorder="0" applyAlignment="0" applyProtection="0"/>
    <xf numFmtId="0" fontId="23" fillId="2" borderId="0" applyNumberFormat="0" applyBorder="0" applyAlignment="0" applyProtection="0"/>
    <xf numFmtId="0" fontId="24" fillId="3" borderId="0" applyNumberFormat="0" applyBorder="0" applyAlignment="0" applyProtection="0"/>
    <xf numFmtId="0" fontId="25" fillId="4" borderId="0" applyNumberFormat="0" applyBorder="0" applyAlignment="0" applyProtection="0"/>
    <xf numFmtId="0" fontId="26" fillId="5" borderId="8" applyNumberFormat="0" applyAlignment="0" applyProtection="0"/>
    <xf numFmtId="0" fontId="27" fillId="6" borderId="9" applyNumberFormat="0" applyAlignment="0" applyProtection="0"/>
    <xf numFmtId="0" fontId="28" fillId="6" borderId="8" applyNumberFormat="0" applyAlignment="0" applyProtection="0"/>
    <xf numFmtId="0" fontId="29" fillId="0" borderId="10" applyNumberFormat="0" applyFill="0" applyAlignment="0" applyProtection="0"/>
    <xf numFmtId="0" fontId="30" fillId="7" borderId="11" applyNumberFormat="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3" fillId="0" borderId="13" applyNumberFormat="0" applyFill="0" applyAlignment="0" applyProtection="0"/>
    <xf numFmtId="0" fontId="34"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34" fillId="12" borderId="0" applyNumberFormat="0" applyBorder="0" applyAlignment="0" applyProtection="0"/>
    <xf numFmtId="0" fontId="34"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34" fillId="16" borderId="0" applyNumberFormat="0" applyBorder="0" applyAlignment="0" applyProtection="0"/>
    <xf numFmtId="0" fontId="34"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34" fillId="20" borderId="0" applyNumberFormat="0" applyBorder="0" applyAlignment="0" applyProtection="0"/>
    <xf numFmtId="0" fontId="34"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34" fillId="24" borderId="0" applyNumberFormat="0" applyBorder="0" applyAlignment="0" applyProtection="0"/>
    <xf numFmtId="0" fontId="34" fillId="25"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34" fillId="28" borderId="0" applyNumberFormat="0" applyBorder="0" applyAlignment="0" applyProtection="0"/>
    <xf numFmtId="0" fontId="34" fillId="29"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34" fillId="32" borderId="0" applyNumberFormat="0" applyBorder="0" applyAlignment="0" applyProtection="0"/>
    <xf numFmtId="0" fontId="7" fillId="0" borderId="0"/>
    <xf numFmtId="0" fontId="7" fillId="8" borderId="12" applyNumberFormat="0" applyFont="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8" fillId="0" borderId="0"/>
    <xf numFmtId="0" fontId="8" fillId="0" borderId="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0" borderId="0"/>
    <xf numFmtId="0" fontId="6" fillId="0" borderId="0"/>
    <xf numFmtId="0" fontId="6" fillId="0" borderId="0"/>
    <xf numFmtId="0" fontId="6" fillId="0" borderId="0"/>
    <xf numFmtId="0" fontId="8" fillId="0" borderId="0"/>
    <xf numFmtId="0" fontId="6" fillId="8" borderId="12" applyNumberFormat="0" applyFont="0" applyAlignment="0" applyProtection="0"/>
    <xf numFmtId="0" fontId="6" fillId="8" borderId="12" applyNumberFormat="0" applyFont="0" applyAlignment="0" applyProtection="0"/>
    <xf numFmtId="0" fontId="6" fillId="8" borderId="12" applyNumberFormat="0" applyFont="0" applyAlignment="0" applyProtection="0"/>
    <xf numFmtId="0" fontId="6" fillId="8" borderId="12" applyNumberFormat="0" applyFont="0" applyAlignment="0" applyProtection="0"/>
    <xf numFmtId="0" fontId="48" fillId="0" borderId="0"/>
    <xf numFmtId="0" fontId="49" fillId="0" borderId="0"/>
    <xf numFmtId="0" fontId="51" fillId="0" borderId="0"/>
    <xf numFmtId="0" fontId="4" fillId="0" borderId="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4" fillId="12" borderId="0" applyNumberFormat="0" applyBorder="0" applyAlignment="0" applyProtection="0"/>
    <xf numFmtId="0" fontId="34" fillId="16" borderId="0" applyNumberFormat="0" applyBorder="0" applyAlignment="0" applyProtection="0"/>
    <xf numFmtId="0" fontId="34" fillId="20" borderId="0" applyNumberFormat="0" applyBorder="0" applyAlignment="0" applyProtection="0"/>
    <xf numFmtId="0" fontId="34" fillId="24" borderId="0" applyNumberFormat="0" applyBorder="0" applyAlignment="0" applyProtection="0"/>
    <xf numFmtId="0" fontId="34" fillId="28" borderId="0" applyNumberFormat="0" applyBorder="0" applyAlignment="0" applyProtection="0"/>
    <xf numFmtId="0" fontId="34" fillId="32" borderId="0" applyNumberFormat="0" applyBorder="0" applyAlignment="0" applyProtection="0"/>
    <xf numFmtId="0" fontId="34" fillId="9" borderId="0" applyNumberFormat="0" applyBorder="0" applyAlignment="0" applyProtection="0"/>
    <xf numFmtId="0" fontId="34" fillId="13" borderId="0" applyNumberFormat="0" applyBorder="0" applyAlignment="0" applyProtection="0"/>
    <xf numFmtId="0" fontId="34" fillId="17" borderId="0" applyNumberFormat="0" applyBorder="0" applyAlignment="0" applyProtection="0"/>
    <xf numFmtId="0" fontId="34" fillId="21" borderId="0" applyNumberFormat="0" applyBorder="0" applyAlignment="0" applyProtection="0"/>
    <xf numFmtId="0" fontId="34" fillId="25" borderId="0" applyNumberFormat="0" applyBorder="0" applyAlignment="0" applyProtection="0"/>
    <xf numFmtId="0" fontId="34" fillId="29" borderId="0" applyNumberFormat="0" applyBorder="0" applyAlignment="0" applyProtection="0"/>
    <xf numFmtId="0" fontId="24" fillId="3" borderId="0" applyNumberFormat="0" applyBorder="0" applyAlignment="0" applyProtection="0"/>
    <xf numFmtId="0" fontId="28" fillId="6" borderId="8" applyNumberFormat="0" applyAlignment="0" applyProtection="0"/>
    <xf numFmtId="0" fontId="30" fillId="7" borderId="11" applyNumberFormat="0" applyAlignment="0" applyProtection="0"/>
    <xf numFmtId="164" fontId="51"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51" fillId="0" borderId="0" applyFont="0" applyFill="0" applyBorder="0" applyAlignment="0" applyProtection="0"/>
    <xf numFmtId="164" fontId="51" fillId="0" borderId="0" applyFont="0" applyFill="0" applyBorder="0" applyAlignment="0" applyProtection="0"/>
    <xf numFmtId="164" fontId="51" fillId="0" borderId="0" applyFont="0" applyFill="0" applyBorder="0" applyAlignment="0" applyProtection="0"/>
    <xf numFmtId="0" fontId="32" fillId="0" borderId="0" applyNumberFormat="0" applyFill="0" applyBorder="0" applyAlignment="0" applyProtection="0"/>
    <xf numFmtId="0" fontId="23" fillId="2" borderId="0" applyNumberFormat="0" applyBorder="0" applyAlignment="0" applyProtection="0"/>
    <xf numFmtId="0" fontId="20" fillId="0" borderId="5" applyNumberFormat="0" applyFill="0" applyAlignment="0" applyProtection="0"/>
    <xf numFmtId="0" fontId="21" fillId="0" borderId="6" applyNumberFormat="0" applyFill="0" applyAlignment="0" applyProtection="0"/>
    <xf numFmtId="0" fontId="22" fillId="0" borderId="7" applyNumberFormat="0" applyFill="0" applyAlignment="0" applyProtection="0"/>
    <xf numFmtId="0" fontId="22" fillId="0" borderId="0" applyNumberFormat="0" applyFill="0" applyBorder="0" applyAlignment="0" applyProtection="0"/>
    <xf numFmtId="0" fontId="52" fillId="0" borderId="0" applyNumberFormat="0" applyFill="0" applyBorder="0" applyAlignment="0" applyProtection="0"/>
    <xf numFmtId="0" fontId="15"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54" fillId="0" borderId="0" applyNumberFormat="0" applyFill="0" applyBorder="0" applyAlignment="0" applyProtection="0">
      <alignment vertical="top"/>
      <protection locked="0"/>
    </xf>
    <xf numFmtId="0" fontId="52" fillId="0" borderId="0" applyNumberFormat="0" applyFill="0" applyBorder="0" applyAlignment="0" applyProtection="0"/>
    <xf numFmtId="0" fontId="26" fillId="5" borderId="8" applyNumberFormat="0" applyAlignment="0" applyProtection="0"/>
    <xf numFmtId="0" fontId="29" fillId="0" borderId="10" applyNumberFormat="0" applyFill="0" applyAlignment="0" applyProtection="0"/>
    <xf numFmtId="0" fontId="25" fillId="4" borderId="0" applyNumberFormat="0" applyBorder="0" applyAlignment="0" applyProtection="0"/>
    <xf numFmtId="0" fontId="4" fillId="0" borderId="0"/>
    <xf numFmtId="0" fontId="4" fillId="0" borderId="0"/>
    <xf numFmtId="0" fontId="41" fillId="0" borderId="0"/>
    <xf numFmtId="0" fontId="4" fillId="0" borderId="0"/>
    <xf numFmtId="0" fontId="4" fillId="0" borderId="0"/>
    <xf numFmtId="0" fontId="41" fillId="0" borderId="0"/>
    <xf numFmtId="0" fontId="4" fillId="0" borderId="0"/>
    <xf numFmtId="0" fontId="3" fillId="0" borderId="0"/>
    <xf numFmtId="0" fontId="3" fillId="0" borderId="0"/>
    <xf numFmtId="0" fontId="4" fillId="0" borderId="0"/>
    <xf numFmtId="0" fontId="3" fillId="0" borderId="0"/>
    <xf numFmtId="0" fontId="4" fillId="0" borderId="0"/>
    <xf numFmtId="0" fontId="3" fillId="0" borderId="0"/>
    <xf numFmtId="0" fontId="4" fillId="0" borderId="0"/>
    <xf numFmtId="0" fontId="3" fillId="0" borderId="0"/>
    <xf numFmtId="0" fontId="51" fillId="0" borderId="0"/>
    <xf numFmtId="0" fontId="4" fillId="0" borderId="0"/>
    <xf numFmtId="0" fontId="4" fillId="0" borderId="0"/>
    <xf numFmtId="0" fontId="41" fillId="0" borderId="0"/>
    <xf numFmtId="0" fontId="4" fillId="0" borderId="0"/>
    <xf numFmtId="0" fontId="41" fillId="0" borderId="0"/>
    <xf numFmtId="0" fontId="51" fillId="0" borderId="0"/>
    <xf numFmtId="0" fontId="4" fillId="0" borderId="0"/>
    <xf numFmtId="0" fontId="4" fillId="0" borderId="0"/>
    <xf numFmtId="0" fontId="41" fillId="0" borderId="0"/>
    <xf numFmtId="0" fontId="4" fillId="0" borderId="0"/>
    <xf numFmtId="0" fontId="4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1" fillId="0" borderId="0"/>
    <xf numFmtId="0" fontId="51" fillId="0" borderId="0"/>
    <xf numFmtId="0" fontId="51" fillId="0" borderId="0"/>
    <xf numFmtId="0" fontId="51" fillId="0" borderId="0"/>
    <xf numFmtId="0" fontId="41" fillId="0" borderId="0"/>
    <xf numFmtId="0" fontId="41" fillId="0" borderId="0"/>
    <xf numFmtId="0" fontId="3" fillId="0" borderId="0"/>
    <xf numFmtId="0" fontId="3" fillId="8" borderId="12" applyNumberFormat="0" applyFont="0" applyAlignment="0" applyProtection="0"/>
    <xf numFmtId="0" fontId="3" fillId="8" borderId="12" applyNumberFormat="0" applyFont="0" applyAlignment="0" applyProtection="0"/>
    <xf numFmtId="0" fontId="3" fillId="8" borderId="12" applyNumberFormat="0" applyFont="0" applyAlignment="0" applyProtection="0"/>
    <xf numFmtId="0" fontId="3" fillId="8" borderId="12" applyNumberFormat="0" applyFont="0" applyAlignment="0" applyProtection="0"/>
    <xf numFmtId="0" fontId="3" fillId="8" borderId="12" applyNumberFormat="0" applyFont="0" applyAlignment="0" applyProtection="0"/>
    <xf numFmtId="0" fontId="27" fillId="6" borderId="9" applyNumberFormat="0" applyAlignment="0" applyProtection="0"/>
    <xf numFmtId="9" fontId="4" fillId="0" borderId="0" applyFont="0" applyFill="0" applyBorder="0" applyAlignment="0" applyProtection="0"/>
    <xf numFmtId="9" fontId="41" fillId="0" borderId="0" applyFont="0" applyFill="0" applyBorder="0" applyAlignment="0" applyProtection="0"/>
    <xf numFmtId="0" fontId="33" fillId="0" borderId="13" applyNumberFormat="0" applyFill="0" applyAlignment="0" applyProtection="0"/>
    <xf numFmtId="0" fontId="31" fillId="0" borderId="0" applyNumberFormat="0" applyFill="0" applyBorder="0" applyAlignment="0" applyProtection="0"/>
  </cellStyleXfs>
  <cellXfs count="482">
    <xf numFmtId="0" fontId="0" fillId="0" borderId="0" xfId="0"/>
    <xf numFmtId="0" fontId="11" fillId="33" borderId="0" xfId="0" applyFont="1" applyFill="1"/>
    <xf numFmtId="0" fontId="10" fillId="33" borderId="0" xfId="0" applyFont="1" applyFill="1"/>
    <xf numFmtId="0" fontId="11" fillId="33" borderId="0" xfId="0" applyFont="1" applyFill="1" applyAlignment="1">
      <alignment horizontal="left" vertical="top"/>
    </xf>
    <xf numFmtId="0" fontId="11" fillId="33" borderId="1" xfId="0" applyFont="1" applyFill="1" applyBorder="1" applyAlignment="1">
      <alignment horizontal="right" vertical="top" wrapText="1"/>
    </xf>
    <xf numFmtId="0" fontId="11" fillId="33" borderId="0" xfId="0" applyFont="1" applyFill="1" applyAlignment="1">
      <alignment horizontal="right" vertical="top" wrapText="1"/>
    </xf>
    <xf numFmtId="0" fontId="10" fillId="33" borderId="1" xfId="0" applyFont="1" applyFill="1" applyBorder="1" applyAlignment="1">
      <alignment vertical="top"/>
    </xf>
    <xf numFmtId="0" fontId="10" fillId="33" borderId="0" xfId="0" applyFont="1" applyFill="1" applyBorder="1" applyAlignment="1">
      <alignment horizontal="left" vertical="top"/>
    </xf>
    <xf numFmtId="0" fontId="12" fillId="33" borderId="0" xfId="0" applyFont="1" applyFill="1" applyAlignment="1">
      <alignment horizontal="right" vertical="top" wrapText="1"/>
    </xf>
    <xf numFmtId="0" fontId="11" fillId="33" borderId="0" xfId="0" applyFont="1" applyFill="1" applyAlignment="1">
      <alignment horizontal="right" vertical="top"/>
    </xf>
    <xf numFmtId="0" fontId="12" fillId="33" borderId="0" xfId="0" applyFont="1" applyFill="1" applyAlignment="1">
      <alignment horizontal="right" vertical="top"/>
    </xf>
    <xf numFmtId="1" fontId="12" fillId="33" borderId="0" xfId="0" applyNumberFormat="1" applyFont="1" applyFill="1" applyAlignment="1">
      <alignment horizontal="right" vertical="top" wrapText="1"/>
    </xf>
    <xf numFmtId="1" fontId="12" fillId="33" borderId="0" xfId="0" applyNumberFormat="1" applyFont="1" applyFill="1" applyBorder="1" applyAlignment="1">
      <alignment horizontal="right" vertical="top" wrapText="1"/>
    </xf>
    <xf numFmtId="0" fontId="11" fillId="33" borderId="2" xfId="0" applyFont="1" applyFill="1" applyBorder="1" applyAlignment="1">
      <alignment horizontal="right" vertical="top" wrapText="1"/>
    </xf>
    <xf numFmtId="0" fontId="11" fillId="33" borderId="3" xfId="0" applyFont="1" applyFill="1" applyBorder="1" applyAlignment="1">
      <alignment horizontal="right" vertical="top" wrapText="1"/>
    </xf>
    <xf numFmtId="0" fontId="11" fillId="33" borderId="0" xfId="0" applyFont="1" applyFill="1" applyBorder="1" applyAlignment="1">
      <alignment horizontal="left" vertical="top"/>
    </xf>
    <xf numFmtId="0" fontId="11" fillId="33" borderId="0" xfId="0" applyFont="1" applyFill="1" applyBorder="1" applyAlignment="1">
      <alignment horizontal="right" vertical="top" wrapText="1"/>
    </xf>
    <xf numFmtId="0" fontId="11" fillId="33" borderId="4" xfId="0" applyFont="1" applyFill="1" applyBorder="1" applyAlignment="1">
      <alignment horizontal="right" vertical="top" wrapText="1"/>
    </xf>
    <xf numFmtId="0" fontId="11" fillId="33" borderId="0" xfId="0" applyFont="1" applyFill="1" applyBorder="1" applyAlignment="1">
      <alignment horizontal="left" vertical="top" wrapText="1"/>
    </xf>
    <xf numFmtId="0" fontId="11" fillId="33" borderId="0" xfId="0" applyFont="1" applyFill="1" applyBorder="1"/>
    <xf numFmtId="0" fontId="12" fillId="33" borderId="0" xfId="0" applyFont="1" applyFill="1"/>
    <xf numFmtId="0" fontId="11" fillId="33" borderId="1" xfId="0" applyFont="1" applyFill="1" applyBorder="1" applyAlignment="1">
      <alignment horizontal="left" vertical="top" wrapText="1"/>
    </xf>
    <xf numFmtId="0" fontId="11" fillId="33" borderId="0" xfId="0" applyFont="1" applyFill="1" applyAlignment="1">
      <alignment horizontal="left" wrapText="1"/>
    </xf>
    <xf numFmtId="0" fontId="11" fillId="33" borderId="0" xfId="0" applyFont="1" applyFill="1" applyAlignment="1">
      <alignment horizontal="right" wrapText="1"/>
    </xf>
    <xf numFmtId="0" fontId="12" fillId="33" borderId="0" xfId="0" applyFont="1" applyFill="1" applyAlignment="1"/>
    <xf numFmtId="0" fontId="11" fillId="33" borderId="0" xfId="0" applyFont="1" applyFill="1" applyAlignment="1"/>
    <xf numFmtId="0" fontId="11" fillId="33" borderId="0" xfId="0" applyFont="1" applyFill="1" applyBorder="1" applyAlignment="1">
      <alignment horizontal="right" wrapText="1"/>
    </xf>
    <xf numFmtId="0" fontId="11" fillId="33" borderId="1" xfId="0" applyFont="1" applyFill="1" applyBorder="1" applyAlignment="1">
      <alignment horizontal="left" vertical="top"/>
    </xf>
    <xf numFmtId="0" fontId="12" fillId="33" borderId="1" xfId="0" applyFont="1" applyFill="1" applyBorder="1"/>
    <xf numFmtId="0" fontId="11" fillId="33" borderId="1" xfId="0" applyFont="1" applyFill="1" applyBorder="1"/>
    <xf numFmtId="0" fontId="8" fillId="33" borderId="0" xfId="0" applyFont="1" applyFill="1"/>
    <xf numFmtId="0" fontId="37" fillId="33" borderId="0" xfId="0" applyFont="1" applyFill="1"/>
    <xf numFmtId="0" fontId="9" fillId="33" borderId="0" xfId="0" applyFont="1" applyFill="1"/>
    <xf numFmtId="165" fontId="11" fillId="33" borderId="0" xfId="0" applyNumberFormat="1" applyFont="1" applyFill="1"/>
    <xf numFmtId="0" fontId="11" fillId="33" borderId="0" xfId="0" applyFont="1" applyFill="1" applyAlignment="1">
      <alignment horizontal="right" vertical="top" indent="2"/>
    </xf>
    <xf numFmtId="0" fontId="11" fillId="33" borderId="0" xfId="0" applyFont="1" applyFill="1" applyAlignment="1">
      <alignment horizontal="right" vertical="top" indent="1"/>
    </xf>
    <xf numFmtId="9" fontId="11" fillId="33" borderId="0" xfId="2" applyFont="1" applyFill="1"/>
    <xf numFmtId="0" fontId="11" fillId="33" borderId="0" xfId="0" applyFont="1" applyFill="1" applyAlignment="1">
      <alignment horizontal="right" vertical="top" wrapText="1" indent="2"/>
    </xf>
    <xf numFmtId="0" fontId="11" fillId="33" borderId="0" xfId="0" applyFont="1" applyFill="1" applyAlignment="1">
      <alignment horizontal="right" vertical="top" wrapText="1" indent="1"/>
    </xf>
    <xf numFmtId="0" fontId="11" fillId="33" borderId="0" xfId="0" applyFont="1" applyFill="1" applyBorder="1" applyAlignment="1">
      <alignment horizontal="right" vertical="top" wrapText="1" indent="2"/>
    </xf>
    <xf numFmtId="0" fontId="11" fillId="33" borderId="0" xfId="0" applyFont="1" applyFill="1" applyBorder="1" applyAlignment="1">
      <alignment horizontal="right" vertical="top" wrapText="1" indent="1"/>
    </xf>
    <xf numFmtId="0" fontId="11" fillId="33" borderId="1" xfId="0" applyFont="1" applyFill="1" applyBorder="1" applyAlignment="1">
      <alignment horizontal="right" vertical="top" wrapText="1" indent="2"/>
    </xf>
    <xf numFmtId="0" fontId="11" fillId="33" borderId="1" xfId="0" applyFont="1" applyFill="1" applyBorder="1" applyAlignment="1">
      <alignment horizontal="right" vertical="top" wrapText="1" indent="1"/>
    </xf>
    <xf numFmtId="0" fontId="11" fillId="33" borderId="0" xfId="0" applyFont="1" applyFill="1" applyAlignment="1">
      <alignment horizontal="right" wrapText="1" indent="2"/>
    </xf>
    <xf numFmtId="0" fontId="11" fillId="33" borderId="0" xfId="0" applyFont="1" applyFill="1" applyAlignment="1">
      <alignment horizontal="right" wrapText="1" indent="1"/>
    </xf>
    <xf numFmtId="0" fontId="13" fillId="33" borderId="0" xfId="0" applyFont="1" applyFill="1"/>
    <xf numFmtId="0" fontId="11" fillId="33" borderId="0" xfId="0" applyFont="1" applyFill="1" applyBorder="1" applyAlignment="1">
      <alignment vertical="top"/>
    </xf>
    <xf numFmtId="0" fontId="11" fillId="33" borderId="0" xfId="0" applyFont="1" applyFill="1" applyBorder="1" applyAlignment="1">
      <alignment vertical="top" wrapText="1"/>
    </xf>
    <xf numFmtId="0" fontId="11" fillId="33" borderId="1" xfId="0" applyFont="1" applyFill="1" applyBorder="1" applyAlignment="1">
      <alignment vertical="top"/>
    </xf>
    <xf numFmtId="0" fontId="11" fillId="33" borderId="0" xfId="0" applyFont="1" applyFill="1" applyBorder="1" applyAlignment="1">
      <alignment horizontal="left" wrapText="1"/>
    </xf>
    <xf numFmtId="0" fontId="11" fillId="33" borderId="0" xfId="0" applyFont="1" applyFill="1" applyAlignment="1">
      <alignment horizontal="left" vertical="top" wrapText="1"/>
    </xf>
    <xf numFmtId="0" fontId="11" fillId="33" borderId="2" xfId="0" applyFont="1" applyFill="1" applyBorder="1" applyAlignment="1">
      <alignment horizontal="left" vertical="top" wrapText="1"/>
    </xf>
    <xf numFmtId="0" fontId="11" fillId="33" borderId="3" xfId="0" applyFont="1" applyFill="1" applyBorder="1" applyAlignment="1">
      <alignment horizontal="left" vertical="top" wrapText="1"/>
    </xf>
    <xf numFmtId="0" fontId="11" fillId="33" borderId="4" xfId="0" applyFont="1" applyFill="1" applyBorder="1" applyAlignment="1">
      <alignment horizontal="left" vertical="top" wrapText="1"/>
    </xf>
    <xf numFmtId="0" fontId="11" fillId="33" borderId="4" xfId="0" applyFont="1" applyFill="1" applyBorder="1" applyAlignment="1">
      <alignment vertical="top"/>
    </xf>
    <xf numFmtId="0" fontId="8" fillId="33" borderId="0" xfId="0" applyFont="1" applyFill="1" applyBorder="1" applyAlignment="1">
      <alignment horizontal="left" vertical="top" wrapText="1"/>
    </xf>
    <xf numFmtId="0" fontId="11" fillId="33" borderId="0" xfId="0" applyFont="1" applyFill="1" applyBorder="1" applyAlignment="1"/>
    <xf numFmtId="0" fontId="38" fillId="33" borderId="0" xfId="0" applyFont="1" applyFill="1"/>
    <xf numFmtId="0" fontId="8" fillId="33" borderId="0" xfId="0" applyFont="1" applyFill="1" applyAlignment="1">
      <alignment horizontal="left" vertical="top"/>
    </xf>
    <xf numFmtId="0" fontId="9" fillId="33" borderId="0" xfId="0" applyFont="1" applyFill="1" applyAlignment="1">
      <alignment horizontal="left" vertical="top" wrapText="1"/>
    </xf>
    <xf numFmtId="0" fontId="9" fillId="33" borderId="0" xfId="0" applyFont="1" applyFill="1" applyAlignment="1">
      <alignment vertical="top"/>
    </xf>
    <xf numFmtId="0" fontId="8" fillId="33" borderId="0" xfId="0" applyFont="1" applyFill="1" applyBorder="1" applyAlignment="1">
      <alignment vertical="top"/>
    </xf>
    <xf numFmtId="0" fontId="8" fillId="33" borderId="0" xfId="0" applyFont="1" applyFill="1" applyBorder="1"/>
    <xf numFmtId="0" fontId="8" fillId="33" borderId="1" xfId="0" applyFont="1" applyFill="1" applyBorder="1"/>
    <xf numFmtId="0" fontId="8" fillId="33" borderId="0" xfId="0" applyFont="1" applyFill="1" applyAlignment="1">
      <alignment horizontal="right" vertical="top"/>
    </xf>
    <xf numFmtId="0" fontId="8" fillId="33" borderId="0" xfId="0" applyFont="1" applyFill="1" applyAlignment="1">
      <alignment horizontal="right" vertical="top" wrapText="1"/>
    </xf>
    <xf numFmtId="0" fontId="8" fillId="33" borderId="0" xfId="0" applyFont="1" applyFill="1" applyBorder="1" applyAlignment="1">
      <alignment horizontal="left" vertical="top"/>
    </xf>
    <xf numFmtId="0" fontId="8" fillId="33" borderId="0" xfId="0" applyFont="1" applyFill="1" applyBorder="1" applyAlignment="1">
      <alignment vertical="top" wrapText="1"/>
    </xf>
    <xf numFmtId="0" fontId="8" fillId="33" borderId="0" xfId="0" applyFont="1" applyFill="1" applyBorder="1" applyAlignment="1">
      <alignment horizontal="right" vertical="top" wrapText="1"/>
    </xf>
    <xf numFmtId="0" fontId="8" fillId="33" borderId="1" xfId="0" applyFont="1" applyFill="1" applyBorder="1" applyAlignment="1">
      <alignment vertical="top"/>
    </xf>
    <xf numFmtId="0" fontId="8" fillId="33" borderId="0" xfId="0" applyFont="1" applyFill="1" applyBorder="1" applyAlignment="1">
      <alignment horizontal="left" wrapText="1"/>
    </xf>
    <xf numFmtId="0" fontId="8" fillId="33" borderId="0" xfId="0" applyFont="1" applyFill="1" applyAlignment="1">
      <alignment horizontal="right" wrapText="1"/>
    </xf>
    <xf numFmtId="0" fontId="8" fillId="33" borderId="0" xfId="0" applyFont="1" applyFill="1" applyAlignment="1"/>
    <xf numFmtId="0" fontId="8" fillId="33" borderId="1" xfId="0" applyFont="1" applyFill="1" applyBorder="1" applyAlignment="1">
      <alignment horizontal="left" vertical="top"/>
    </xf>
    <xf numFmtId="0" fontId="8" fillId="33" borderId="1" xfId="0" applyFont="1" applyFill="1" applyBorder="1" applyAlignment="1">
      <alignment horizontal="right" vertical="top" wrapText="1"/>
    </xf>
    <xf numFmtId="0" fontId="8" fillId="33" borderId="0" xfId="0" applyFont="1" applyFill="1" applyAlignment="1">
      <alignment horizontal="left" vertical="top" wrapText="1"/>
    </xf>
    <xf numFmtId="0" fontId="8" fillId="33" borderId="2" xfId="0" applyFont="1" applyFill="1" applyBorder="1" applyAlignment="1">
      <alignment horizontal="left" vertical="top" wrapText="1"/>
    </xf>
    <xf numFmtId="0" fontId="8" fillId="33" borderId="2" xfId="0" applyFont="1" applyFill="1" applyBorder="1" applyAlignment="1">
      <alignment horizontal="right" vertical="top" wrapText="1"/>
    </xf>
    <xf numFmtId="0" fontId="8" fillId="33" borderId="3" xfId="0" applyFont="1" applyFill="1" applyBorder="1" applyAlignment="1">
      <alignment horizontal="left" vertical="top" wrapText="1"/>
    </xf>
    <xf numFmtId="0" fontId="8" fillId="33" borderId="3" xfId="0" applyFont="1" applyFill="1" applyBorder="1" applyAlignment="1">
      <alignment horizontal="right" vertical="top" wrapText="1"/>
    </xf>
    <xf numFmtId="0" fontId="8" fillId="33" borderId="4" xfId="0" applyFont="1" applyFill="1" applyBorder="1" applyAlignment="1">
      <alignment horizontal="left" vertical="top" wrapText="1"/>
    </xf>
    <xf numFmtId="0" fontId="8" fillId="33" borderId="4" xfId="0" applyFont="1" applyFill="1" applyBorder="1" applyAlignment="1">
      <alignment horizontal="right" vertical="top" wrapText="1"/>
    </xf>
    <xf numFmtId="0" fontId="8" fillId="33" borderId="4" xfId="0" applyFont="1" applyFill="1" applyBorder="1" applyAlignment="1">
      <alignment vertical="top"/>
    </xf>
    <xf numFmtId="0" fontId="8" fillId="33" borderId="1" xfId="0" applyFont="1" applyFill="1" applyBorder="1" applyAlignment="1">
      <alignment vertical="top" wrapText="1"/>
    </xf>
    <xf numFmtId="0" fontId="8" fillId="33" borderId="0" xfId="0" applyFont="1" applyFill="1" applyBorder="1" applyAlignment="1">
      <alignment horizontal="right" wrapText="1"/>
    </xf>
    <xf numFmtId="0" fontId="8" fillId="33" borderId="0" xfId="0" applyFont="1" applyFill="1" applyBorder="1" applyAlignment="1"/>
    <xf numFmtId="0" fontId="40" fillId="33" borderId="0" xfId="0" applyFont="1" applyFill="1"/>
    <xf numFmtId="0" fontId="11" fillId="33" borderId="0" xfId="0" applyNumberFormat="1" applyFont="1" applyFill="1" applyBorder="1" applyAlignment="1">
      <alignment vertical="top"/>
    </xf>
    <xf numFmtId="0" fontId="11" fillId="33" borderId="1" xfId="0" applyNumberFormat="1" applyFont="1" applyFill="1" applyBorder="1" applyAlignment="1">
      <alignment vertical="top"/>
    </xf>
    <xf numFmtId="0" fontId="11" fillId="33" borderId="0" xfId="0" applyNumberFormat="1" applyFont="1" applyFill="1" applyAlignment="1"/>
    <xf numFmtId="1" fontId="11" fillId="33" borderId="0" xfId="0" applyNumberFormat="1" applyFont="1" applyFill="1"/>
    <xf numFmtId="1" fontId="11" fillId="33" borderId="0" xfId="0" applyNumberFormat="1" applyFont="1" applyFill="1" applyBorder="1"/>
    <xf numFmtId="1" fontId="11" fillId="33" borderId="0" xfId="0" applyNumberFormat="1" applyFont="1" applyFill="1" applyBorder="1" applyAlignment="1">
      <alignment vertical="top"/>
    </xf>
    <xf numFmtId="1" fontId="11" fillId="33" borderId="1" xfId="0" applyNumberFormat="1" applyFont="1" applyFill="1" applyBorder="1"/>
    <xf numFmtId="1" fontId="8" fillId="33" borderId="0" xfId="0" applyNumberFormat="1" applyFont="1" applyFill="1" applyBorder="1"/>
    <xf numFmtId="0" fontId="42" fillId="33" borderId="0" xfId="0" applyFont="1" applyFill="1"/>
    <xf numFmtId="0" fontId="43" fillId="33" borderId="0" xfId="0" applyFont="1" applyFill="1" applyBorder="1" applyAlignment="1">
      <alignment horizontal="left" vertical="top"/>
    </xf>
    <xf numFmtId="1" fontId="43" fillId="33" borderId="0" xfId="0" applyNumberFormat="1" applyFont="1" applyFill="1" applyBorder="1"/>
    <xf numFmtId="1" fontId="43" fillId="33" borderId="1" xfId="0" applyNumberFormat="1" applyFont="1" applyFill="1" applyBorder="1"/>
    <xf numFmtId="0" fontId="11" fillId="33" borderId="0" xfId="0" applyFont="1" applyFill="1" applyAlignment="1">
      <alignment vertical="top" wrapText="1"/>
    </xf>
    <xf numFmtId="0" fontId="8" fillId="33" borderId="0" xfId="0" applyFont="1" applyFill="1" applyAlignment="1">
      <alignment vertical="top" wrapText="1"/>
    </xf>
    <xf numFmtId="0" fontId="10" fillId="33" borderId="0" xfId="0" applyFont="1" applyFill="1" applyBorder="1" applyAlignment="1">
      <alignment horizontal="left"/>
    </xf>
    <xf numFmtId="0" fontId="8" fillId="0" borderId="0" xfId="0" applyFont="1"/>
    <xf numFmtId="0" fontId="9" fillId="33" borderId="0" xfId="0" applyFont="1" applyFill="1" applyAlignment="1">
      <alignment horizontal="left" vertical="top" wrapText="1"/>
    </xf>
    <xf numFmtId="0" fontId="10" fillId="33" borderId="1" xfId="0" applyFont="1" applyFill="1" applyBorder="1" applyAlignment="1">
      <alignment horizontal="center" vertical="center"/>
    </xf>
    <xf numFmtId="0" fontId="11" fillId="33" borderId="1" xfId="0" applyFont="1" applyFill="1" applyBorder="1" applyAlignment="1">
      <alignment horizontal="center" vertical="center"/>
    </xf>
    <xf numFmtId="0" fontId="8" fillId="33" borderId="0" xfId="0" applyNumberFormat="1" applyFont="1" applyFill="1" applyAlignment="1"/>
    <xf numFmtId="1" fontId="8" fillId="33" borderId="0" xfId="0" applyNumberFormat="1" applyFont="1" applyFill="1"/>
    <xf numFmtId="0" fontId="8" fillId="33" borderId="1" xfId="0" applyNumberFormat="1" applyFont="1" applyFill="1" applyBorder="1" applyAlignment="1">
      <alignment vertical="top"/>
    </xf>
    <xf numFmtId="0" fontId="8" fillId="33" borderId="0" xfId="0" applyNumberFormat="1" applyFont="1" applyFill="1" applyBorder="1" applyAlignment="1">
      <alignment vertical="top"/>
    </xf>
    <xf numFmtId="0" fontId="8" fillId="33" borderId="0" xfId="89" applyFont="1" applyFill="1" applyAlignment="1">
      <alignment horizontal="right" vertical="top" wrapText="1"/>
    </xf>
    <xf numFmtId="0" fontId="8" fillId="0" borderId="0" xfId="89"/>
    <xf numFmtId="0" fontId="10" fillId="33" borderId="0" xfId="0" applyFont="1" applyFill="1" applyAlignment="1">
      <alignment horizontal="left"/>
    </xf>
    <xf numFmtId="0" fontId="8" fillId="0" borderId="0" xfId="89"/>
    <xf numFmtId="0" fontId="9" fillId="33" borderId="0" xfId="89" applyFont="1" applyFill="1"/>
    <xf numFmtId="0" fontId="9" fillId="33" borderId="0" xfId="89" applyFont="1" applyFill="1" applyAlignment="1">
      <alignment horizontal="left" vertical="top" wrapText="1"/>
    </xf>
    <xf numFmtId="0" fontId="8" fillId="33" borderId="1" xfId="0" applyFont="1" applyFill="1" applyBorder="1" applyAlignment="1">
      <alignment horizontal="left" vertical="top" wrapText="1"/>
    </xf>
    <xf numFmtId="1" fontId="8" fillId="33" borderId="0" xfId="0" applyNumberFormat="1" applyFont="1" applyFill="1" applyBorder="1" applyAlignment="1">
      <alignment vertical="top"/>
    </xf>
    <xf numFmtId="1" fontId="9" fillId="33" borderId="0" xfId="89" applyNumberFormat="1" applyFont="1" applyFill="1" applyBorder="1"/>
    <xf numFmtId="0" fontId="38" fillId="0" borderId="0" xfId="0" applyFont="1" applyBorder="1" applyAlignment="1">
      <alignment horizontal="left"/>
    </xf>
    <xf numFmtId="0" fontId="8" fillId="0" borderId="0" xfId="0" applyFont="1" applyBorder="1"/>
    <xf numFmtId="0" fontId="31" fillId="0" borderId="0" xfId="0" applyFont="1" applyBorder="1"/>
    <xf numFmtId="0" fontId="9" fillId="0" borderId="0" xfId="0" applyFont="1" applyBorder="1"/>
    <xf numFmtId="0" fontId="8" fillId="0" borderId="0" xfId="0" applyFont="1" applyFill="1" applyBorder="1"/>
    <xf numFmtId="0" fontId="9" fillId="33" borderId="0" xfId="89" applyFont="1" applyFill="1"/>
    <xf numFmtId="0" fontId="10" fillId="33" borderId="0" xfId="0" applyFont="1" applyFill="1"/>
    <xf numFmtId="0" fontId="9" fillId="33" borderId="0" xfId="89" applyFont="1" applyFill="1" applyAlignment="1">
      <alignment horizontal="left" vertical="top" wrapText="1"/>
    </xf>
    <xf numFmtId="0" fontId="10" fillId="33" borderId="0" xfId="89" applyFont="1" applyFill="1"/>
    <xf numFmtId="0" fontId="8" fillId="33" borderId="0" xfId="89" applyFont="1" applyFill="1"/>
    <xf numFmtId="0" fontId="8" fillId="33" borderId="1" xfId="89" applyFont="1" applyFill="1" applyBorder="1"/>
    <xf numFmtId="0" fontId="8" fillId="33" borderId="0" xfId="89" applyFont="1" applyFill="1" applyBorder="1" applyAlignment="1"/>
    <xf numFmtId="0" fontId="8" fillId="33" borderId="0" xfId="89" applyFont="1" applyFill="1" applyBorder="1" applyAlignment="1">
      <alignment horizontal="right" wrapText="1"/>
    </xf>
    <xf numFmtId="0" fontId="8" fillId="33" borderId="0" xfId="89" applyFont="1" applyFill="1" applyBorder="1" applyAlignment="1">
      <alignment horizontal="left" wrapText="1"/>
    </xf>
    <xf numFmtId="0" fontId="8" fillId="33" borderId="0" xfId="89" applyFont="1" applyFill="1" applyBorder="1" applyAlignment="1">
      <alignment vertical="top"/>
    </xf>
    <xf numFmtId="0" fontId="8" fillId="33" borderId="0" xfId="89" applyFont="1" applyFill="1" applyBorder="1" applyAlignment="1">
      <alignment vertical="top" wrapText="1"/>
    </xf>
    <xf numFmtId="0" fontId="8" fillId="33" borderId="1" xfId="89" applyFont="1" applyFill="1" applyBorder="1" applyAlignment="1">
      <alignment vertical="top"/>
    </xf>
    <xf numFmtId="0" fontId="8" fillId="33" borderId="1" xfId="89" applyFont="1" applyFill="1" applyBorder="1" applyAlignment="1">
      <alignment vertical="top" wrapText="1"/>
    </xf>
    <xf numFmtId="0" fontId="8" fillId="33" borderId="0" xfId="89" applyFont="1" applyFill="1" applyBorder="1" applyAlignment="1">
      <alignment horizontal="left" vertical="top" wrapText="1"/>
    </xf>
    <xf numFmtId="0" fontId="8" fillId="33" borderId="3" xfId="89" applyFont="1" applyFill="1" applyBorder="1"/>
    <xf numFmtId="0" fontId="8" fillId="33" borderId="3" xfId="89" applyFont="1" applyFill="1" applyBorder="1" applyAlignment="1">
      <alignment horizontal="left" vertical="top" wrapText="1"/>
    </xf>
    <xf numFmtId="0" fontId="8" fillId="33" borderId="2" xfId="89" applyFont="1" applyFill="1" applyBorder="1"/>
    <xf numFmtId="0" fontId="8" fillId="33" borderId="2" xfId="89" applyFont="1" applyFill="1" applyBorder="1" applyAlignment="1">
      <alignment horizontal="left" vertical="top" wrapText="1"/>
    </xf>
    <xf numFmtId="0" fontId="8" fillId="33" borderId="0" xfId="89" applyFont="1" applyFill="1" applyAlignment="1">
      <alignment horizontal="left" vertical="top" wrapText="1"/>
    </xf>
    <xf numFmtId="0" fontId="10" fillId="33" borderId="0" xfId="89" applyFont="1" applyFill="1" applyBorder="1" applyAlignment="1">
      <alignment horizontal="left"/>
    </xf>
    <xf numFmtId="0" fontId="8" fillId="33" borderId="1" xfId="89" applyFont="1" applyFill="1" applyBorder="1" applyAlignment="1">
      <alignment horizontal="right" vertical="top" wrapText="1"/>
    </xf>
    <xf numFmtId="0" fontId="8" fillId="33" borderId="0" xfId="89" applyFont="1" applyFill="1" applyBorder="1" applyAlignment="1">
      <alignment horizontal="right" vertical="top" wrapText="1"/>
    </xf>
    <xf numFmtId="0" fontId="8" fillId="33" borderId="4" xfId="89" applyFont="1" applyFill="1" applyBorder="1" applyAlignment="1">
      <alignment vertical="top"/>
    </xf>
    <xf numFmtId="0" fontId="8" fillId="33" borderId="4" xfId="89" applyFont="1" applyFill="1" applyBorder="1" applyAlignment="1">
      <alignment horizontal="right" vertical="top" wrapText="1"/>
    </xf>
    <xf numFmtId="0" fontId="8" fillId="33" borderId="4" xfId="89" applyFont="1" applyFill="1" applyBorder="1" applyAlignment="1">
      <alignment horizontal="left" vertical="top" wrapText="1"/>
    </xf>
    <xf numFmtId="0" fontId="8" fillId="33" borderId="3" xfId="89" applyFont="1" applyFill="1" applyBorder="1" applyAlignment="1">
      <alignment horizontal="right" vertical="top" wrapText="1"/>
    </xf>
    <xf numFmtId="0" fontId="8" fillId="33" borderId="2" xfId="89" applyFont="1" applyFill="1" applyBorder="1" applyAlignment="1">
      <alignment horizontal="right" vertical="top" wrapText="1"/>
    </xf>
    <xf numFmtId="0" fontId="8" fillId="33" borderId="0" xfId="89" applyFont="1" applyFill="1" applyAlignment="1">
      <alignment horizontal="left" vertical="top"/>
    </xf>
    <xf numFmtId="0" fontId="8" fillId="33" borderId="1" xfId="89" applyFont="1" applyFill="1" applyBorder="1" applyAlignment="1">
      <alignment horizontal="left" vertical="top"/>
    </xf>
    <xf numFmtId="0" fontId="8" fillId="33" borderId="0" xfId="89" applyFont="1" applyFill="1" applyAlignment="1">
      <alignment horizontal="right" wrapText="1"/>
    </xf>
    <xf numFmtId="0" fontId="8" fillId="33" borderId="0" xfId="89" applyFont="1" applyFill="1" applyAlignment="1"/>
    <xf numFmtId="0" fontId="8" fillId="33" borderId="0" xfId="89" applyFont="1" applyFill="1" applyBorder="1" applyAlignment="1">
      <alignment horizontal="left" vertical="top"/>
    </xf>
    <xf numFmtId="0" fontId="10" fillId="33" borderId="0" xfId="89" applyFont="1" applyFill="1" applyAlignment="1">
      <alignment horizontal="right" vertical="top" wrapText="1"/>
    </xf>
    <xf numFmtId="17" fontId="10" fillId="33" borderId="0" xfId="89" quotePrefix="1" applyNumberFormat="1" applyFont="1" applyFill="1" applyAlignment="1">
      <alignment horizontal="right" vertical="top" wrapText="1"/>
    </xf>
    <xf numFmtId="16" fontId="10" fillId="33" borderId="0" xfId="89" quotePrefix="1" applyNumberFormat="1" applyFont="1" applyFill="1" applyAlignment="1">
      <alignment horizontal="right" vertical="top" wrapText="1"/>
    </xf>
    <xf numFmtId="0" fontId="8" fillId="33" borderId="0" xfId="89" applyFont="1" applyFill="1" applyBorder="1"/>
    <xf numFmtId="0" fontId="41" fillId="33" borderId="0" xfId="89" applyFont="1" applyFill="1"/>
    <xf numFmtId="0" fontId="38" fillId="33" borderId="0" xfId="89" applyFont="1" applyFill="1"/>
    <xf numFmtId="0" fontId="8" fillId="0" borderId="0" xfId="89" applyFont="1"/>
    <xf numFmtId="0" fontId="8" fillId="0" borderId="0" xfId="89" applyFont="1" applyAlignment="1">
      <alignment horizontal="left" vertical="top"/>
    </xf>
    <xf numFmtId="0" fontId="10" fillId="0" borderId="1" xfId="89" applyFont="1" applyBorder="1" applyAlignment="1">
      <alignment horizontal="left" vertical="top"/>
    </xf>
    <xf numFmtId="0" fontId="8" fillId="0" borderId="1" xfId="89" applyFont="1" applyBorder="1" applyAlignment="1">
      <alignment horizontal="right" vertical="top" wrapText="1"/>
    </xf>
    <xf numFmtId="0" fontId="10" fillId="0" borderId="0" xfId="89" applyFont="1" applyBorder="1" applyAlignment="1">
      <alignment horizontal="left" vertical="top"/>
    </xf>
    <xf numFmtId="0" fontId="12" fillId="0" borderId="0" xfId="89" applyFont="1" applyAlignment="1">
      <alignment horizontal="right" vertical="top"/>
    </xf>
    <xf numFmtId="1" fontId="12" fillId="0" borderId="0" xfId="89" applyNumberFormat="1" applyFont="1" applyAlignment="1">
      <alignment horizontal="right" vertical="top" wrapText="1"/>
    </xf>
    <xf numFmtId="1" fontId="9" fillId="0" borderId="0" xfId="89" applyNumberFormat="1" applyFont="1" applyAlignment="1">
      <alignment horizontal="center" vertical="top" wrapText="1"/>
    </xf>
    <xf numFmtId="1" fontId="12" fillId="0" borderId="0" xfId="89" applyNumberFormat="1" applyFont="1" applyBorder="1" applyAlignment="1">
      <alignment horizontal="right" vertical="top" wrapText="1"/>
    </xf>
    <xf numFmtId="0" fontId="12" fillId="0" borderId="0" xfId="89" applyFont="1"/>
    <xf numFmtId="0" fontId="38" fillId="33" borderId="0" xfId="89" applyFont="1" applyFill="1" applyAlignment="1">
      <alignment vertical="center" wrapText="1"/>
    </xf>
    <xf numFmtId="0" fontId="38" fillId="33" borderId="0" xfId="89" applyFont="1" applyFill="1" applyAlignment="1">
      <alignment vertical="top" wrapText="1"/>
    </xf>
    <xf numFmtId="0" fontId="9" fillId="33" borderId="0" xfId="0" applyFont="1" applyFill="1" applyAlignment="1">
      <alignment horizontal="left" vertical="top" wrapText="1"/>
    </xf>
    <xf numFmtId="0" fontId="9" fillId="33" borderId="0" xfId="0" applyFont="1" applyFill="1"/>
    <xf numFmtId="0" fontId="12" fillId="0" borderId="1" xfId="89" applyFont="1" applyBorder="1" applyAlignment="1">
      <alignment horizontal="left" vertical="top"/>
    </xf>
    <xf numFmtId="0" fontId="9" fillId="33" borderId="0" xfId="89" applyFont="1" applyFill="1" applyAlignment="1">
      <alignment vertical="top"/>
    </xf>
    <xf numFmtId="0" fontId="9" fillId="33" borderId="0" xfId="0" applyFont="1" applyFill="1" applyAlignment="1">
      <alignment horizontal="left" vertical="top" wrapText="1"/>
    </xf>
    <xf numFmtId="0" fontId="9" fillId="33" borderId="0" xfId="0" applyFont="1" applyFill="1" applyAlignment="1">
      <alignment horizontal="left" vertical="top"/>
    </xf>
    <xf numFmtId="0" fontId="9" fillId="33" borderId="0" xfId="89" applyFont="1" applyFill="1" applyAlignment="1">
      <alignment horizontal="left" vertical="top" wrapText="1"/>
    </xf>
    <xf numFmtId="0" fontId="38" fillId="33" borderId="0" xfId="0" applyFont="1" applyFill="1" applyAlignment="1">
      <alignment vertical="top"/>
    </xf>
    <xf numFmtId="0" fontId="11" fillId="33" borderId="0" xfId="0" applyFont="1" applyFill="1" applyAlignment="1">
      <alignment wrapText="1"/>
    </xf>
    <xf numFmtId="0" fontId="10" fillId="33" borderId="0" xfId="0" applyFont="1" applyFill="1" applyAlignment="1">
      <alignment wrapText="1"/>
    </xf>
    <xf numFmtId="0" fontId="9" fillId="33" borderId="0" xfId="89" applyFont="1" applyFill="1" applyAlignment="1"/>
    <xf numFmtId="0" fontId="10" fillId="33" borderId="0" xfId="89" applyFont="1" applyFill="1" applyAlignment="1"/>
    <xf numFmtId="0" fontId="10" fillId="33" borderId="0" xfId="89" applyFont="1" applyFill="1" applyAlignment="1">
      <alignment vertical="top"/>
    </xf>
    <xf numFmtId="0" fontId="12" fillId="0" borderId="0" xfId="89" applyFont="1" applyBorder="1"/>
    <xf numFmtId="0" fontId="38" fillId="33" borderId="0" xfId="89" applyFont="1" applyFill="1" applyAlignment="1">
      <alignment wrapText="1"/>
    </xf>
    <xf numFmtId="0" fontId="10" fillId="33" borderId="0" xfId="0" applyFont="1" applyFill="1"/>
    <xf numFmtId="0" fontId="8" fillId="0" borderId="2" xfId="89" applyFont="1" applyBorder="1"/>
    <xf numFmtId="0" fontId="44" fillId="0" borderId="0" xfId="0" applyFont="1" applyBorder="1"/>
    <xf numFmtId="0" fontId="11" fillId="0" borderId="0" xfId="0" applyFont="1" applyFill="1" applyBorder="1" applyAlignment="1">
      <alignment horizontal="right" vertical="top" wrapText="1"/>
    </xf>
    <xf numFmtId="0" fontId="10" fillId="0" borderId="0" xfId="89" applyFont="1" applyAlignment="1">
      <alignment vertical="top" wrapText="1"/>
    </xf>
    <xf numFmtId="0" fontId="15" fillId="33" borderId="0" xfId="1" applyFont="1" applyFill="1" applyBorder="1" applyAlignment="1" applyProtection="1">
      <alignment horizontal="left"/>
    </xf>
    <xf numFmtId="0" fontId="45" fillId="33" borderId="0" xfId="0" applyFont="1" applyFill="1"/>
    <xf numFmtId="0" fontId="10" fillId="33" borderId="0" xfId="0" applyFont="1" applyFill="1" applyAlignment="1">
      <alignment horizontal="left" vertical="top"/>
    </xf>
    <xf numFmtId="0" fontId="9" fillId="33" borderId="0" xfId="0" applyFont="1" applyFill="1" applyAlignment="1">
      <alignment vertical="top"/>
    </xf>
    <xf numFmtId="0" fontId="11" fillId="0" borderId="0" xfId="0" applyFont="1" applyFill="1" applyAlignment="1">
      <alignment horizontal="right" vertical="top" wrapText="1"/>
    </xf>
    <xf numFmtId="0" fontId="11" fillId="0" borderId="0" xfId="0" applyFont="1" applyFill="1" applyAlignment="1">
      <alignment horizontal="right" wrapText="1"/>
    </xf>
    <xf numFmtId="0" fontId="11" fillId="0" borderId="0" xfId="0" applyFont="1" applyFill="1" applyBorder="1" applyAlignment="1">
      <alignment horizontal="right" wrapText="1"/>
    </xf>
    <xf numFmtId="0" fontId="11" fillId="0" borderId="0" xfId="0" applyFont="1" applyFill="1" applyAlignment="1">
      <alignment horizontal="right" wrapText="1" indent="2"/>
    </xf>
    <xf numFmtId="9" fontId="11" fillId="33" borderId="1" xfId="2" applyFont="1" applyFill="1" applyBorder="1" applyAlignment="1">
      <alignment horizontal="right" vertical="top" wrapText="1"/>
    </xf>
    <xf numFmtId="0" fontId="9" fillId="33" borderId="0" xfId="0" applyFont="1" applyFill="1" applyAlignment="1">
      <alignment horizontal="left"/>
    </xf>
    <xf numFmtId="0" fontId="10" fillId="33" borderId="0" xfId="0" applyFont="1" applyFill="1" applyAlignment="1">
      <alignment horizontal="left"/>
    </xf>
    <xf numFmtId="0" fontId="38" fillId="33" borderId="0" xfId="89" applyFont="1" applyFill="1" applyAlignment="1">
      <alignment vertical="top" wrapText="1"/>
    </xf>
    <xf numFmtId="0" fontId="11" fillId="33" borderId="0" xfId="0" applyFont="1" applyFill="1" applyAlignment="1">
      <alignment horizontal="right" vertical="top" wrapText="1"/>
    </xf>
    <xf numFmtId="0" fontId="11" fillId="33" borderId="0" xfId="0" applyFont="1" applyFill="1" applyBorder="1" applyAlignment="1">
      <alignment horizontal="right" vertical="top" wrapText="1"/>
    </xf>
    <xf numFmtId="0" fontId="11" fillId="33" borderId="0" xfId="0" applyFont="1" applyFill="1"/>
    <xf numFmtId="0" fontId="10" fillId="33" borderId="0" xfId="89" applyFont="1" applyFill="1" applyBorder="1" applyAlignment="1">
      <alignment horizontal="center" vertical="top"/>
    </xf>
    <xf numFmtId="0" fontId="11" fillId="33" borderId="0" xfId="0" applyFont="1" applyFill="1" applyBorder="1" applyAlignment="1">
      <alignment horizontal="right" vertical="top" wrapText="1"/>
    </xf>
    <xf numFmtId="0" fontId="11" fillId="33" borderId="0" xfId="0" applyFont="1" applyFill="1"/>
    <xf numFmtId="0" fontId="8" fillId="0" borderId="0" xfId="89" applyFont="1" applyAlignment="1">
      <alignment horizontal="left"/>
    </xf>
    <xf numFmtId="0" fontId="8" fillId="33" borderId="0" xfId="0" applyFont="1" applyFill="1" applyAlignment="1">
      <alignment horizontal="left" wrapText="1"/>
    </xf>
    <xf numFmtId="0" fontId="45" fillId="33" borderId="0" xfId="0" applyFont="1" applyFill="1" applyBorder="1"/>
    <xf numFmtId="0" fontId="8" fillId="0" borderId="0" xfId="0" applyFont="1" applyFill="1" applyBorder="1" applyAlignment="1">
      <alignment horizontal="right" vertical="top"/>
    </xf>
    <xf numFmtId="0" fontId="8" fillId="33" borderId="1" xfId="89" applyFont="1" applyFill="1" applyBorder="1" applyAlignment="1">
      <alignment horizontal="left" vertical="top" wrapText="1"/>
    </xf>
    <xf numFmtId="0" fontId="12" fillId="0" borderId="0" xfId="89" applyFont="1" applyAlignment="1">
      <alignment horizontal="right" vertical="top" wrapText="1"/>
    </xf>
    <xf numFmtId="0" fontId="11" fillId="33" borderId="0" xfId="0" applyFont="1" applyFill="1" applyBorder="1" applyAlignment="1">
      <alignment horizontal="right" vertical="top" wrapText="1"/>
    </xf>
    <xf numFmtId="0" fontId="10" fillId="33" borderId="1" xfId="0" applyFont="1" applyFill="1" applyBorder="1" applyAlignment="1">
      <alignment horizontal="center" vertical="center"/>
    </xf>
    <xf numFmtId="0" fontId="9" fillId="33" borderId="0" xfId="89" applyFont="1" applyFill="1" applyAlignment="1">
      <alignment vertical="top" wrapText="1"/>
    </xf>
    <xf numFmtId="0" fontId="11" fillId="33" borderId="0" xfId="0" applyFont="1" applyFill="1"/>
    <xf numFmtId="0" fontId="38" fillId="33" borderId="0" xfId="0" applyFont="1" applyFill="1" applyAlignment="1">
      <alignment vertical="top" wrapText="1"/>
    </xf>
    <xf numFmtId="0" fontId="11" fillId="33" borderId="0" xfId="0" applyFont="1" applyFill="1"/>
    <xf numFmtId="0" fontId="8" fillId="0" borderId="0" xfId="89" applyFont="1" applyAlignment="1">
      <alignment horizontal="right" vertical="top"/>
    </xf>
    <xf numFmtId="0" fontId="11" fillId="33" borderId="0" xfId="0" applyFont="1" applyFill="1" applyBorder="1" applyAlignment="1">
      <alignment horizontal="right" wrapText="1" indent="2"/>
    </xf>
    <xf numFmtId="0" fontId="11" fillId="33" borderId="0" xfId="0" applyFont="1" applyFill="1" applyAlignment="1">
      <alignment vertical="top"/>
    </xf>
    <xf numFmtId="0" fontId="11" fillId="0" borderId="0" xfId="0" applyFont="1" applyFill="1" applyAlignment="1">
      <alignment vertical="top"/>
    </xf>
    <xf numFmtId="0" fontId="11" fillId="0" borderId="0" xfId="0" applyFont="1" applyFill="1" applyAlignment="1">
      <alignment vertical="top" wrapText="1"/>
    </xf>
    <xf numFmtId="0" fontId="11" fillId="33" borderId="1" xfId="0" applyFont="1" applyFill="1" applyBorder="1" applyAlignment="1">
      <alignment vertical="top" wrapText="1"/>
    </xf>
    <xf numFmtId="0" fontId="11" fillId="0" borderId="0" xfId="0" applyFont="1" applyFill="1" applyAlignment="1"/>
    <xf numFmtId="0" fontId="11" fillId="0" borderId="0" xfId="0" applyFont="1" applyFill="1" applyBorder="1" applyAlignment="1">
      <alignment vertical="top" wrapText="1"/>
    </xf>
    <xf numFmtId="0" fontId="11" fillId="33" borderId="1" xfId="0" applyFont="1" applyFill="1" applyBorder="1" applyAlignment="1"/>
    <xf numFmtId="0" fontId="11" fillId="0" borderId="0" xfId="0" applyFont="1" applyFill="1" applyAlignment="1">
      <alignment wrapText="1"/>
    </xf>
    <xf numFmtId="3" fontId="11" fillId="33" borderId="0" xfId="0" applyNumberFormat="1" applyFont="1" applyFill="1" applyAlignment="1">
      <alignment horizontal="right" wrapText="1"/>
    </xf>
    <xf numFmtId="3" fontId="11" fillId="33" borderId="0" xfId="0" applyNumberFormat="1" applyFont="1" applyFill="1" applyAlignment="1"/>
    <xf numFmtId="3" fontId="11" fillId="33" borderId="0" xfId="0" applyNumberFormat="1" applyFont="1" applyFill="1"/>
    <xf numFmtId="3" fontId="11" fillId="33" borderId="1" xfId="0" applyNumberFormat="1" applyFont="1" applyFill="1" applyBorder="1" applyAlignment="1">
      <alignment horizontal="right" vertical="top" wrapText="1"/>
    </xf>
    <xf numFmtId="3" fontId="11" fillId="33" borderId="1" xfId="2" applyNumberFormat="1" applyFont="1" applyFill="1" applyBorder="1" applyAlignment="1">
      <alignment horizontal="right" vertical="top" wrapText="1"/>
    </xf>
    <xf numFmtId="0" fontId="8" fillId="0" borderId="0" xfId="0" applyFont="1" applyFill="1" applyBorder="1" applyAlignment="1">
      <alignment horizontal="left"/>
    </xf>
    <xf numFmtId="167" fontId="8" fillId="0" borderId="0" xfId="0" applyNumberFormat="1" applyFont="1" applyFill="1" applyBorder="1" applyAlignment="1"/>
    <xf numFmtId="167" fontId="8" fillId="0" borderId="0" xfId="0" applyNumberFormat="1" applyFont="1" applyFill="1" applyBorder="1" applyAlignment="1">
      <alignment horizontal="right"/>
    </xf>
    <xf numFmtId="0" fontId="46" fillId="0" borderId="0" xfId="0" applyFont="1" applyFill="1" applyBorder="1" applyAlignment="1">
      <alignment vertical="center"/>
    </xf>
    <xf numFmtId="168" fontId="8" fillId="0" borderId="18" xfId="0" applyNumberFormat="1" applyFont="1" applyFill="1" applyBorder="1" applyAlignment="1"/>
    <xf numFmtId="167" fontId="8" fillId="0" borderId="17" xfId="0" applyNumberFormat="1" applyFont="1" applyFill="1" applyBorder="1" applyAlignment="1">
      <alignment horizontal="right"/>
    </xf>
    <xf numFmtId="168" fontId="8" fillId="0" borderId="18" xfId="0" applyNumberFormat="1" applyFont="1" applyFill="1" applyBorder="1" applyAlignment="1">
      <alignment horizontal="right"/>
    </xf>
    <xf numFmtId="167" fontId="8" fillId="0" borderId="19" xfId="0" applyNumberFormat="1" applyFont="1" applyFill="1" applyBorder="1" applyAlignment="1">
      <alignment horizontal="right"/>
    </xf>
    <xf numFmtId="167" fontId="8" fillId="0" borderId="2" xfId="0" applyNumberFormat="1" applyFont="1" applyFill="1" applyBorder="1" applyAlignment="1">
      <alignment horizontal="right"/>
    </xf>
    <xf numFmtId="168" fontId="8" fillId="0" borderId="20" xfId="0" applyNumberFormat="1" applyFont="1" applyFill="1" applyBorder="1" applyAlignment="1">
      <alignment horizontal="right"/>
    </xf>
    <xf numFmtId="0" fontId="46" fillId="0" borderId="0" xfId="0" applyFont="1" applyFill="1" applyBorder="1" applyAlignment="1"/>
    <xf numFmtId="9" fontId="8" fillId="0" borderId="0" xfId="89" applyNumberFormat="1" applyFont="1"/>
    <xf numFmtId="13" fontId="8" fillId="33" borderId="0" xfId="0" applyNumberFormat="1" applyFont="1" applyFill="1"/>
    <xf numFmtId="0" fontId="8" fillId="0" borderId="0" xfId="89" applyFont="1" applyAlignment="1">
      <alignment horizontal="right" wrapText="1"/>
    </xf>
    <xf numFmtId="168" fontId="8" fillId="0" borderId="0" xfId="0" applyNumberFormat="1" applyFont="1" applyFill="1" applyBorder="1" applyAlignment="1">
      <alignment horizontal="right"/>
    </xf>
    <xf numFmtId="167" fontId="8" fillId="0" borderId="15" xfId="0" applyNumberFormat="1" applyFont="1" applyFill="1" applyBorder="1" applyAlignment="1"/>
    <xf numFmtId="167" fontId="8" fillId="0" borderId="4" xfId="0" applyNumberFormat="1" applyFont="1" applyFill="1" applyBorder="1" applyAlignment="1"/>
    <xf numFmtId="168" fontId="8" fillId="0" borderId="16" xfId="0" applyNumberFormat="1" applyFont="1" applyFill="1" applyBorder="1" applyAlignment="1"/>
    <xf numFmtId="168" fontId="8" fillId="0" borderId="0" xfId="0" applyNumberFormat="1" applyFont="1" applyFill="1" applyBorder="1" applyAlignment="1"/>
    <xf numFmtId="168" fontId="8" fillId="0" borderId="2" xfId="0" applyNumberFormat="1" applyFont="1" applyFill="1" applyBorder="1" applyAlignment="1">
      <alignment horizontal="right"/>
    </xf>
    <xf numFmtId="169" fontId="43" fillId="0" borderId="23" xfId="0" applyNumberFormat="1" applyFont="1" applyFill="1" applyBorder="1" applyAlignment="1">
      <alignment horizontal="left" vertical="top"/>
    </xf>
    <xf numFmtId="169" fontId="43" fillId="0" borderId="24" xfId="0" applyNumberFormat="1" applyFont="1" applyFill="1" applyBorder="1" applyAlignment="1">
      <alignment horizontal="left" vertical="top"/>
    </xf>
    <xf numFmtId="169" fontId="43" fillId="0" borderId="25" xfId="0" applyNumberFormat="1" applyFont="1" applyFill="1" applyBorder="1" applyAlignment="1">
      <alignment horizontal="left" vertical="top"/>
    </xf>
    <xf numFmtId="0" fontId="5" fillId="33" borderId="0" xfId="0" applyFont="1" applyFill="1" applyAlignment="1">
      <alignment horizontal="right" vertical="top" indent="2"/>
    </xf>
    <xf numFmtId="0" fontId="5" fillId="33" borderId="0" xfId="0" applyFont="1" applyFill="1" applyAlignment="1">
      <alignment vertical="top"/>
    </xf>
    <xf numFmtId="0" fontId="5" fillId="33" borderId="0" xfId="0" applyFont="1" applyFill="1" applyAlignment="1">
      <alignment horizontal="right" vertical="top"/>
    </xf>
    <xf numFmtId="0" fontId="47" fillId="0" borderId="0" xfId="94" applyFont="1" applyFill="1" applyBorder="1" applyAlignment="1">
      <alignment horizontal="left"/>
    </xf>
    <xf numFmtId="166" fontId="47" fillId="0" borderId="0" xfId="94" applyNumberFormat="1" applyFont="1" applyFill="1" applyBorder="1" applyAlignment="1"/>
    <xf numFmtId="169" fontId="47" fillId="0" borderId="0" xfId="94" applyNumberFormat="1" applyFont="1" applyFill="1" applyBorder="1" applyAlignment="1">
      <alignment horizontal="left" vertical="top"/>
    </xf>
    <xf numFmtId="166" fontId="47" fillId="0" borderId="0" xfId="94" applyNumberFormat="1" applyFont="1" applyFill="1" applyBorder="1" applyAlignment="1">
      <alignment horizontal="right"/>
    </xf>
    <xf numFmtId="0" fontId="47" fillId="0" borderId="0" xfId="94" applyFont="1" applyFill="1" applyBorder="1" applyAlignment="1">
      <alignment horizontal="right"/>
    </xf>
    <xf numFmtId="0" fontId="47" fillId="0" borderId="2" xfId="94" applyFont="1" applyFill="1" applyBorder="1" applyAlignment="1">
      <alignment horizontal="right"/>
    </xf>
    <xf numFmtId="0" fontId="47" fillId="0" borderId="22" xfId="94" applyFont="1" applyFill="1" applyBorder="1" applyAlignment="1">
      <alignment horizontal="left" vertical="top"/>
    </xf>
    <xf numFmtId="169" fontId="47" fillId="0" borderId="18" xfId="94" applyNumberFormat="1" applyFont="1" applyFill="1" applyBorder="1" applyAlignment="1">
      <alignment horizontal="left" vertical="top"/>
    </xf>
    <xf numFmtId="0" fontId="47" fillId="0" borderId="21" xfId="94" applyFont="1" applyFill="1" applyBorder="1" applyAlignment="1">
      <alignment horizontal="right"/>
    </xf>
    <xf numFmtId="166" fontId="47" fillId="0" borderId="17" xfId="94" applyNumberFormat="1" applyFont="1" applyFill="1" applyBorder="1" applyAlignment="1"/>
    <xf numFmtId="166" fontId="47" fillId="0" borderId="17" xfId="94" applyNumberFormat="1" applyFont="1" applyFill="1" applyBorder="1" applyAlignment="1">
      <alignment horizontal="right"/>
    </xf>
    <xf numFmtId="0" fontId="47" fillId="0" borderId="3" xfId="94" applyFont="1" applyFill="1" applyBorder="1" applyAlignment="1">
      <alignment vertical="center"/>
    </xf>
    <xf numFmtId="0" fontId="47" fillId="0" borderId="17" xfId="94" applyFont="1" applyFill="1" applyBorder="1" applyAlignment="1">
      <alignment horizontal="right"/>
    </xf>
    <xf numFmtId="16" fontId="5" fillId="0" borderId="0" xfId="0" applyNumberFormat="1" applyFont="1" applyFill="1" applyBorder="1"/>
    <xf numFmtId="169" fontId="43" fillId="0" borderId="0" xfId="0" applyNumberFormat="1" applyFont="1" applyFill="1" applyBorder="1" applyAlignment="1">
      <alignment horizontal="left" vertical="top"/>
    </xf>
    <xf numFmtId="166" fontId="47" fillId="0" borderId="0" xfId="94" applyNumberFormat="1" applyFont="1" applyFill="1" applyBorder="1" applyAlignment="1">
      <alignment horizontal="left"/>
    </xf>
    <xf numFmtId="169" fontId="47" fillId="0" borderId="0" xfId="94" applyNumberFormat="1" applyFont="1" applyFill="1" applyBorder="1" applyAlignment="1">
      <alignment horizontal="left"/>
    </xf>
    <xf numFmtId="0" fontId="11" fillId="33" borderId="0" xfId="0" applyFont="1" applyFill="1"/>
    <xf numFmtId="12" fontId="0" fillId="0" borderId="0" xfId="0" applyNumberFormat="1"/>
    <xf numFmtId="0" fontId="4" fillId="33" borderId="0" xfId="0" applyFont="1" applyFill="1"/>
    <xf numFmtId="170" fontId="8" fillId="0" borderId="0" xfId="0" applyNumberFormat="1" applyFont="1" applyFill="1" applyBorder="1"/>
    <xf numFmtId="9" fontId="0" fillId="0" borderId="0" xfId="0" applyNumberFormat="1"/>
    <xf numFmtId="0" fontId="4" fillId="0" borderId="0" xfId="97"/>
    <xf numFmtId="0" fontId="4" fillId="0" borderId="0" xfId="97" applyFont="1"/>
    <xf numFmtId="0" fontId="10" fillId="0" borderId="0" xfId="97" applyFont="1" applyAlignment="1">
      <alignment horizontal="center"/>
    </xf>
    <xf numFmtId="0" fontId="10" fillId="0" borderId="0" xfId="97" applyFont="1"/>
    <xf numFmtId="10" fontId="4" fillId="0" borderId="0" xfId="97" applyNumberFormat="1"/>
    <xf numFmtId="0" fontId="38" fillId="0" borderId="0" xfId="0" applyFont="1" applyBorder="1" applyAlignment="1">
      <alignment horizontal="left"/>
    </xf>
    <xf numFmtId="0" fontId="10" fillId="0" borderId="0" xfId="0" applyFont="1" applyBorder="1" applyAlignment="1">
      <alignment horizontal="left"/>
    </xf>
    <xf numFmtId="0" fontId="4" fillId="0" borderId="0" xfId="0" applyFont="1" applyBorder="1"/>
    <xf numFmtId="0" fontId="4" fillId="0" borderId="0" xfId="0" applyFont="1" applyBorder="1" applyAlignment="1">
      <alignment horizontal="left"/>
    </xf>
    <xf numFmtId="0" fontId="10" fillId="0" borderId="0" xfId="0" applyFont="1" applyBorder="1" applyAlignment="1"/>
    <xf numFmtId="0" fontId="4" fillId="0" borderId="0" xfId="0" applyFont="1" applyBorder="1" applyAlignment="1"/>
    <xf numFmtId="0" fontId="11" fillId="33" borderId="0" xfId="0" applyFont="1" applyFill="1" applyBorder="1" applyAlignment="1">
      <alignment horizontal="right" vertical="top" wrapText="1"/>
    </xf>
    <xf numFmtId="0" fontId="11" fillId="33" borderId="0" xfId="0" applyFont="1" applyFill="1"/>
    <xf numFmtId="3" fontId="11" fillId="33" borderId="0" xfId="0" applyNumberFormat="1" applyFont="1" applyFill="1" applyBorder="1" applyAlignment="1">
      <alignment horizontal="right" vertical="top" wrapText="1"/>
    </xf>
    <xf numFmtId="3" fontId="11" fillId="33" borderId="0" xfId="2" applyNumberFormat="1" applyFont="1" applyFill="1" applyBorder="1" applyAlignment="1">
      <alignment horizontal="right" vertical="top" wrapText="1"/>
    </xf>
    <xf numFmtId="9" fontId="11" fillId="33" borderId="0" xfId="2" applyFont="1" applyFill="1" applyBorder="1" applyAlignment="1">
      <alignment horizontal="right" vertical="top" wrapText="1"/>
    </xf>
    <xf numFmtId="0" fontId="11" fillId="33" borderId="0" xfId="0" applyFont="1" applyFill="1" applyAlignment="1">
      <alignment horizontal="right" vertical="top" wrapText="1"/>
    </xf>
    <xf numFmtId="0" fontId="11" fillId="33" borderId="0" xfId="0" applyFont="1" applyFill="1"/>
    <xf numFmtId="0" fontId="10" fillId="33" borderId="0" xfId="0" applyFont="1" applyFill="1"/>
    <xf numFmtId="0" fontId="9" fillId="33" borderId="0" xfId="0" applyFont="1" applyFill="1" applyAlignment="1">
      <alignment vertical="top"/>
    </xf>
    <xf numFmtId="0" fontId="38" fillId="0" borderId="0" xfId="0" applyFont="1" applyBorder="1" applyAlignment="1">
      <alignment horizontal="left"/>
    </xf>
    <xf numFmtId="0" fontId="38" fillId="0" borderId="0" xfId="89" applyFont="1" applyAlignment="1">
      <alignment horizontal="left" vertical="top" wrapText="1"/>
    </xf>
    <xf numFmtId="0" fontId="15" fillId="33" borderId="0" xfId="1" applyFill="1" applyAlignment="1" applyProtection="1"/>
    <xf numFmtId="0" fontId="9" fillId="33" borderId="0" xfId="0" applyFont="1" applyFill="1" applyAlignment="1">
      <alignment horizontal="left"/>
    </xf>
    <xf numFmtId="0" fontId="15" fillId="33" borderId="0" xfId="1" applyFill="1" applyAlignment="1" applyProtection="1">
      <alignment horizontal="left" wrapText="1"/>
    </xf>
    <xf numFmtId="0" fontId="15" fillId="0" borderId="0" xfId="1" applyAlignment="1" applyProtection="1">
      <alignment horizontal="left"/>
    </xf>
    <xf numFmtId="0" fontId="15" fillId="33" borderId="0" xfId="1" applyFill="1" applyAlignment="1" applyProtection="1">
      <alignment horizontal="left"/>
    </xf>
    <xf numFmtId="0" fontId="38" fillId="33" borderId="0" xfId="0" applyFont="1" applyFill="1" applyAlignment="1">
      <alignment vertical="top" wrapText="1"/>
    </xf>
    <xf numFmtId="169" fontId="56" fillId="0" borderId="0" xfId="94" applyNumberFormat="1" applyFont="1" applyFill="1" applyBorder="1" applyAlignment="1">
      <alignment horizontal="left"/>
    </xf>
    <xf numFmtId="0" fontId="2" fillId="0" borderId="0" xfId="0" applyFont="1"/>
    <xf numFmtId="0" fontId="0" fillId="0" borderId="0" xfId="0" applyAlignment="1"/>
    <xf numFmtId="0" fontId="10" fillId="0" borderId="0" xfId="0" applyFont="1"/>
    <xf numFmtId="0" fontId="15" fillId="0" borderId="0" xfId="1" applyAlignment="1" applyProtection="1"/>
    <xf numFmtId="0" fontId="9" fillId="0" borderId="0" xfId="97" applyFont="1"/>
    <xf numFmtId="0" fontId="2" fillId="0" borderId="0" xfId="0" applyFont="1" applyFill="1" applyBorder="1"/>
    <xf numFmtId="0" fontId="38" fillId="0" borderId="0" xfId="0" applyFont="1" applyFill="1" applyBorder="1"/>
    <xf numFmtId="0" fontId="9" fillId="0" borderId="0" xfId="0" applyFont="1" applyFill="1" applyBorder="1"/>
    <xf numFmtId="167" fontId="2" fillId="0" borderId="0" xfId="0" applyNumberFormat="1" applyFont="1" applyFill="1" applyBorder="1" applyAlignment="1">
      <alignment horizontal="right"/>
    </xf>
    <xf numFmtId="168" fontId="2" fillId="0" borderId="0" xfId="0" applyNumberFormat="1" applyFont="1" applyFill="1" applyBorder="1" applyAlignment="1">
      <alignment horizontal="right"/>
    </xf>
    <xf numFmtId="169" fontId="46" fillId="0" borderId="0" xfId="0" applyNumberFormat="1" applyFont="1" applyFill="1" applyBorder="1" applyAlignment="1">
      <alignment horizontal="left" vertical="top"/>
    </xf>
    <xf numFmtId="170" fontId="2" fillId="0" borderId="0" xfId="0" applyNumberFormat="1" applyFont="1" applyFill="1" applyBorder="1"/>
    <xf numFmtId="0" fontId="2" fillId="0" borderId="0" xfId="0" applyFont="1" applyFill="1"/>
    <xf numFmtId="0" fontId="10" fillId="0" borderId="0" xfId="0" applyFont="1" applyAlignment="1">
      <alignment horizontal="center"/>
    </xf>
    <xf numFmtId="0" fontId="10" fillId="0" borderId="0" xfId="0" applyFont="1" applyFill="1"/>
    <xf numFmtId="0" fontId="37" fillId="0" borderId="0" xfId="0" applyFont="1"/>
    <xf numFmtId="0" fontId="2" fillId="0" borderId="0" xfId="0" applyFont="1" applyBorder="1" applyAlignment="1">
      <alignment horizontal="left"/>
    </xf>
    <xf numFmtId="0" fontId="15" fillId="0" borderId="0" xfId="1" applyBorder="1" applyAlignment="1" applyProtection="1">
      <alignment horizontal="left"/>
    </xf>
    <xf numFmtId="170" fontId="0" fillId="0" borderId="0" xfId="0" applyNumberFormat="1"/>
    <xf numFmtId="0" fontId="10" fillId="0" borderId="2" xfId="0" applyFont="1" applyBorder="1"/>
    <xf numFmtId="0" fontId="2" fillId="33" borderId="0" xfId="89" applyFont="1" applyFill="1" applyBorder="1" applyAlignment="1">
      <alignment horizontal="right" vertical="top" wrapText="1"/>
    </xf>
    <xf numFmtId="0" fontId="2" fillId="0" borderId="0" xfId="0" applyFont="1" applyBorder="1"/>
    <xf numFmtId="0" fontId="10" fillId="0" borderId="0" xfId="0" applyFont="1" applyBorder="1"/>
    <xf numFmtId="0" fontId="10" fillId="33" borderId="2" xfId="89" applyFont="1" applyFill="1" applyBorder="1" applyAlignment="1">
      <alignment horizontal="right" vertical="top" wrapText="1"/>
    </xf>
    <xf numFmtId="16" fontId="10" fillId="33" borderId="2" xfId="89" quotePrefix="1" applyNumberFormat="1" applyFont="1" applyFill="1" applyBorder="1" applyAlignment="1">
      <alignment horizontal="right" vertical="top" wrapText="1"/>
    </xf>
    <xf numFmtId="17" fontId="10" fillId="33" borderId="2" xfId="89" quotePrefix="1" applyNumberFormat="1" applyFont="1" applyFill="1" applyBorder="1" applyAlignment="1">
      <alignment horizontal="right" vertical="top" wrapText="1"/>
    </xf>
    <xf numFmtId="0" fontId="10" fillId="33" borderId="19" xfId="89" applyFont="1" applyFill="1" applyBorder="1" applyAlignment="1">
      <alignment horizontal="right" vertical="top" wrapText="1"/>
    </xf>
    <xf numFmtId="0" fontId="2" fillId="33" borderId="17" xfId="89" applyFont="1" applyFill="1" applyBorder="1" applyAlignment="1">
      <alignment horizontal="right" vertical="top" wrapText="1"/>
    </xf>
    <xf numFmtId="0" fontId="2" fillId="0" borderId="17" xfId="0" applyFont="1" applyBorder="1"/>
    <xf numFmtId="170" fontId="4" fillId="0" borderId="0" xfId="97" applyNumberFormat="1"/>
    <xf numFmtId="0" fontId="30" fillId="0" borderId="0" xfId="97" applyFont="1" applyAlignment="1">
      <alignment horizontal="center"/>
    </xf>
    <xf numFmtId="0" fontId="34" fillId="0" borderId="0" xfId="97" applyFont="1"/>
    <xf numFmtId="0" fontId="10" fillId="0" borderId="0" xfId="97" applyFont="1" applyAlignment="1">
      <alignment horizontal="left"/>
    </xf>
    <xf numFmtId="0" fontId="2" fillId="0" borderId="0" xfId="0" applyFont="1" applyFill="1" applyBorder="1" applyAlignment="1">
      <alignment horizontal="right" wrapText="1"/>
    </xf>
    <xf numFmtId="0" fontId="43" fillId="0" borderId="2" xfId="0" applyFont="1" applyFill="1" applyBorder="1" applyAlignment="1">
      <alignment horizontal="right" wrapText="1"/>
    </xf>
    <xf numFmtId="0" fontId="46" fillId="0" borderId="0" xfId="0" applyFont="1" applyFill="1" applyBorder="1" applyAlignment="1">
      <alignment horizontal="center"/>
    </xf>
    <xf numFmtId="0" fontId="15" fillId="0" borderId="0" xfId="1" applyBorder="1" applyAlignment="1" applyProtection="1"/>
    <xf numFmtId="0" fontId="38" fillId="0" borderId="0" xfId="0" applyFont="1" applyBorder="1" applyAlignment="1">
      <alignment horizontal="left"/>
    </xf>
    <xf numFmtId="0" fontId="9" fillId="0" borderId="0" xfId="0" applyFont="1" applyBorder="1" applyAlignment="1">
      <alignment horizontal="left"/>
    </xf>
    <xf numFmtId="0" fontId="15" fillId="0" borderId="0" xfId="1" applyFont="1" applyBorder="1" applyAlignment="1" applyProtection="1">
      <alignment wrapText="1"/>
    </xf>
    <xf numFmtId="0" fontId="15" fillId="0" borderId="0" xfId="1" applyBorder="1" applyAlignment="1" applyProtection="1">
      <alignment horizontal="left"/>
    </xf>
    <xf numFmtId="0" fontId="15" fillId="0" borderId="0" xfId="1" applyBorder="1" applyAlignment="1" applyProtection="1">
      <alignment horizontal="left" wrapText="1"/>
    </xf>
    <xf numFmtId="0" fontId="12" fillId="0" borderId="14" xfId="89" applyFont="1" applyBorder="1" applyAlignment="1">
      <alignment horizontal="right" vertical="top" wrapText="1"/>
    </xf>
    <xf numFmtId="0" fontId="12" fillId="0" borderId="0" xfId="89" applyFont="1" applyBorder="1" applyAlignment="1">
      <alignment horizontal="right" vertical="top" wrapText="1"/>
    </xf>
    <xf numFmtId="0" fontId="12" fillId="0" borderId="0" xfId="89" applyFont="1" applyAlignment="1">
      <alignment horizontal="right" vertical="top" wrapText="1"/>
    </xf>
    <xf numFmtId="0" fontId="9" fillId="0" borderId="0" xfId="47" applyFont="1" applyFill="1" applyAlignment="1">
      <alignment horizontal="left"/>
    </xf>
    <xf numFmtId="0" fontId="15" fillId="0" borderId="0" xfId="1" applyAlignment="1" applyProtection="1">
      <alignment wrapText="1"/>
    </xf>
    <xf numFmtId="0" fontId="8" fillId="0" borderId="14" xfId="89" applyFont="1" applyBorder="1" applyAlignment="1">
      <alignment horizontal="right" vertical="top" wrapText="1"/>
    </xf>
    <xf numFmtId="0" fontId="8" fillId="0" borderId="0" xfId="89" applyFont="1" applyBorder="1" applyAlignment="1">
      <alignment horizontal="right" vertical="top" wrapText="1"/>
    </xf>
    <xf numFmtId="0" fontId="8" fillId="0" borderId="0" xfId="89" applyFont="1" applyAlignment="1">
      <alignment horizontal="right" vertical="top" wrapText="1"/>
    </xf>
    <xf numFmtId="0" fontId="8" fillId="0" borderId="4" xfId="89" applyFont="1" applyBorder="1" applyAlignment="1">
      <alignment horizontal="right" vertical="top" wrapText="1"/>
    </xf>
    <xf numFmtId="0" fontId="12" fillId="0" borderId="4" xfId="89" applyFont="1" applyBorder="1" applyAlignment="1">
      <alignment horizontal="right" vertical="top" wrapText="1"/>
    </xf>
    <xf numFmtId="0" fontId="38" fillId="0" borderId="0" xfId="89" applyFont="1" applyAlignment="1">
      <alignment horizontal="left" wrapText="1"/>
    </xf>
    <xf numFmtId="0" fontId="8" fillId="0" borderId="0" xfId="89" applyFont="1" applyBorder="1" applyAlignment="1">
      <alignment horizontal="left" vertical="top"/>
    </xf>
    <xf numFmtId="0" fontId="8" fillId="0" borderId="2" xfId="89" applyFont="1" applyBorder="1" applyAlignment="1">
      <alignment horizontal="left" vertical="top"/>
    </xf>
    <xf numFmtId="0" fontId="8" fillId="0" borderId="0" xfId="89" applyFont="1" applyBorder="1" applyAlignment="1">
      <alignment horizontal="right" wrapText="1"/>
    </xf>
    <xf numFmtId="0" fontId="8" fillId="0" borderId="2" xfId="89" applyFont="1" applyBorder="1" applyAlignment="1">
      <alignment horizontal="right" wrapText="1"/>
    </xf>
    <xf numFmtId="0" fontId="47" fillId="0" borderId="3" xfId="94" applyFont="1" applyFill="1" applyBorder="1" applyAlignment="1">
      <alignment horizontal="center"/>
    </xf>
    <xf numFmtId="0" fontId="50" fillId="0" borderId="0" xfId="94" applyFont="1" applyFill="1" applyBorder="1" applyAlignment="1">
      <alignment horizontal="left"/>
    </xf>
    <xf numFmtId="0" fontId="55" fillId="0" borderId="0" xfId="94" applyFont="1" applyFill="1" applyBorder="1" applyAlignment="1">
      <alignment horizontal="left"/>
    </xf>
    <xf numFmtId="0" fontId="15" fillId="0" borderId="0" xfId="1" applyFill="1" applyBorder="1" applyAlignment="1" applyProtection="1">
      <alignment horizontal="left"/>
    </xf>
    <xf numFmtId="0" fontId="10" fillId="0" borderId="0" xfId="0" applyFont="1" applyAlignment="1">
      <alignment horizontal="center"/>
    </xf>
    <xf numFmtId="0" fontId="38" fillId="0" borderId="0" xfId="0" applyFont="1" applyAlignment="1"/>
    <xf numFmtId="0" fontId="15" fillId="0" borderId="0" xfId="1" applyAlignment="1" applyProtection="1"/>
    <xf numFmtId="0" fontId="9" fillId="0" borderId="0" xfId="0" applyFont="1"/>
    <xf numFmtId="0" fontId="38" fillId="0" borderId="0" xfId="0" applyFont="1"/>
    <xf numFmtId="0" fontId="38" fillId="0" borderId="0" xfId="97" applyFont="1"/>
    <xf numFmtId="0" fontId="43" fillId="0" borderId="4" xfId="0" applyFont="1" applyFill="1" applyBorder="1" applyAlignment="1">
      <alignment horizontal="center" wrapText="1"/>
    </xf>
    <xf numFmtId="0" fontId="43" fillId="0" borderId="0" xfId="0" applyFont="1" applyFill="1" applyBorder="1" applyAlignment="1">
      <alignment horizontal="center" wrapText="1"/>
    </xf>
    <xf numFmtId="0" fontId="43" fillId="0" borderId="2" xfId="0" applyFont="1" applyFill="1" applyBorder="1" applyAlignment="1">
      <alignment horizontal="center" wrapText="1"/>
    </xf>
    <xf numFmtId="0" fontId="43" fillId="0" borderId="16" xfId="0" applyFont="1" applyFill="1" applyBorder="1" applyAlignment="1">
      <alignment horizontal="center" wrapText="1"/>
    </xf>
    <xf numFmtId="0" fontId="43" fillId="0" borderId="18" xfId="0" applyFont="1" applyFill="1" applyBorder="1" applyAlignment="1">
      <alignment horizontal="center" wrapText="1"/>
    </xf>
    <xf numFmtId="0" fontId="43" fillId="0" borderId="20" xfId="0" applyFont="1" applyFill="1" applyBorder="1" applyAlignment="1">
      <alignment horizontal="center" wrapText="1"/>
    </xf>
    <xf numFmtId="0" fontId="43" fillId="0" borderId="15" xfId="0" applyFont="1" applyFill="1" applyBorder="1" applyAlignment="1">
      <alignment horizontal="center" wrapText="1"/>
    </xf>
    <xf numFmtId="0" fontId="43" fillId="0" borderId="17" xfId="0" applyFont="1" applyFill="1" applyBorder="1" applyAlignment="1">
      <alignment horizontal="center" wrapText="1"/>
    </xf>
    <xf numFmtId="0" fontId="43" fillId="0" borderId="19" xfId="0" applyFont="1" applyFill="1" applyBorder="1" applyAlignment="1">
      <alignment horizontal="center" wrapText="1"/>
    </xf>
    <xf numFmtId="166" fontId="46" fillId="0" borderId="15" xfId="0" applyNumberFormat="1" applyFont="1" applyFill="1" applyBorder="1" applyAlignment="1">
      <alignment horizontal="center"/>
    </xf>
    <xf numFmtId="0" fontId="46" fillId="0" borderId="4" xfId="0" applyFont="1" applyFill="1" applyBorder="1" applyAlignment="1">
      <alignment horizontal="center"/>
    </xf>
    <xf numFmtId="0" fontId="46" fillId="0" borderId="16" xfId="0" applyFont="1" applyFill="1" applyBorder="1" applyAlignment="1">
      <alignment horizontal="center"/>
    </xf>
    <xf numFmtId="0" fontId="38" fillId="0" borderId="0" xfId="0" applyFont="1" applyFill="1" applyBorder="1"/>
    <xf numFmtId="0" fontId="15" fillId="0" borderId="0" xfId="1" applyFill="1" applyBorder="1" applyAlignment="1" applyProtection="1"/>
    <xf numFmtId="0" fontId="46" fillId="0" borderId="21" xfId="0" applyFont="1" applyFill="1" applyBorder="1" applyAlignment="1">
      <alignment horizontal="center"/>
    </xf>
    <xf numFmtId="0" fontId="46" fillId="0" borderId="3" xfId="0" applyFont="1" applyFill="1" applyBorder="1" applyAlignment="1">
      <alignment horizontal="center"/>
    </xf>
    <xf numFmtId="0" fontId="46" fillId="0" borderId="22" xfId="0" applyFont="1" applyFill="1" applyBorder="1" applyAlignment="1">
      <alignment horizontal="center"/>
    </xf>
    <xf numFmtId="0" fontId="9" fillId="0" borderId="0" xfId="0" applyFont="1" applyFill="1" applyBorder="1"/>
    <xf numFmtId="0" fontId="46" fillId="0" borderId="0" xfId="0" applyFont="1" applyFill="1" applyBorder="1" applyAlignment="1">
      <alignment horizontal="center"/>
    </xf>
    <xf numFmtId="0" fontId="46" fillId="0" borderId="0" xfId="0" applyFont="1" applyFill="1" applyBorder="1" applyAlignment="1">
      <alignment horizontal="center" vertical="center"/>
    </xf>
    <xf numFmtId="0" fontId="46" fillId="0" borderId="2" xfId="0" applyFont="1" applyFill="1" applyBorder="1" applyAlignment="1">
      <alignment horizontal="center" vertical="center"/>
    </xf>
    <xf numFmtId="0" fontId="9" fillId="0" borderId="0" xfId="0" applyFont="1" applyAlignment="1">
      <alignment wrapText="1"/>
    </xf>
    <xf numFmtId="0" fontId="15" fillId="33" borderId="0" xfId="1" applyFill="1" applyAlignment="1" applyProtection="1"/>
    <xf numFmtId="0" fontId="11" fillId="33" borderId="14" xfId="0" applyFont="1" applyFill="1" applyBorder="1" applyAlignment="1">
      <alignment horizontal="right" vertical="top" wrapText="1"/>
    </xf>
    <xf numFmtId="0" fontId="11" fillId="33" borderId="0" xfId="0" applyFont="1" applyFill="1" applyBorder="1" applyAlignment="1">
      <alignment horizontal="right" vertical="top" wrapText="1"/>
    </xf>
    <xf numFmtId="0" fontId="11" fillId="33" borderId="0" xfId="0" applyFont="1" applyFill="1" applyAlignment="1">
      <alignment horizontal="right" vertical="top" wrapText="1"/>
    </xf>
    <xf numFmtId="0" fontId="12" fillId="33" borderId="14" xfId="0" applyFont="1" applyFill="1" applyBorder="1" applyAlignment="1">
      <alignment horizontal="right" vertical="top" wrapText="1"/>
    </xf>
    <xf numFmtId="0" fontId="12" fillId="33" borderId="0" xfId="0" applyFont="1" applyFill="1" applyBorder="1" applyAlignment="1">
      <alignment horizontal="right" vertical="top" wrapText="1"/>
    </xf>
    <xf numFmtId="0" fontId="12" fillId="33" borderId="0" xfId="0" applyFont="1" applyFill="1" applyAlignment="1">
      <alignment horizontal="right" vertical="top" wrapText="1"/>
    </xf>
    <xf numFmtId="0" fontId="8" fillId="33" borderId="14" xfId="0" applyFont="1" applyFill="1" applyBorder="1" applyAlignment="1">
      <alignment horizontal="right" vertical="top" wrapText="1"/>
    </xf>
    <xf numFmtId="0" fontId="8" fillId="33" borderId="0" xfId="0" applyFont="1" applyFill="1" applyBorder="1" applyAlignment="1">
      <alignment horizontal="right" vertical="top" wrapText="1"/>
    </xf>
    <xf numFmtId="0" fontId="8" fillId="33" borderId="0" xfId="0" applyFont="1" applyFill="1" applyAlignment="1">
      <alignment horizontal="right" vertical="top" wrapText="1"/>
    </xf>
    <xf numFmtId="0" fontId="38" fillId="33" borderId="0" xfId="0" applyFont="1" applyFill="1" applyAlignment="1">
      <alignment horizontal="left" wrapText="1"/>
    </xf>
    <xf numFmtId="0" fontId="9" fillId="33" borderId="0" xfId="89" applyFont="1" applyFill="1" applyAlignment="1">
      <alignment vertical="top"/>
    </xf>
    <xf numFmtId="0" fontId="10" fillId="33" borderId="1" xfId="0" applyFont="1" applyFill="1" applyBorder="1" applyAlignment="1">
      <alignment horizontal="center" vertical="center"/>
    </xf>
    <xf numFmtId="0" fontId="10" fillId="33" borderId="1" xfId="0" applyFont="1" applyFill="1" applyBorder="1" applyAlignment="1">
      <alignment horizontal="center" vertical="center" wrapText="1"/>
    </xf>
    <xf numFmtId="0" fontId="9" fillId="33" borderId="0" xfId="48" applyFont="1" applyFill="1" applyAlignment="1">
      <alignment horizontal="left" vertical="center" wrapText="1"/>
    </xf>
    <xf numFmtId="0" fontId="9" fillId="33" borderId="0" xfId="89" applyFont="1" applyFill="1" applyAlignment="1">
      <alignment vertical="center" wrapText="1"/>
    </xf>
    <xf numFmtId="0" fontId="16" fillId="0" borderId="0" xfId="1" applyFont="1" applyAlignment="1" applyProtection="1"/>
    <xf numFmtId="0" fontId="11" fillId="33" borderId="14" xfId="0" applyFont="1" applyFill="1" applyBorder="1" applyAlignment="1">
      <alignment horizontal="center" vertical="top" wrapText="1"/>
    </xf>
    <xf numFmtId="0" fontId="11" fillId="33" borderId="0" xfId="0" applyFont="1" applyFill="1" applyBorder="1" applyAlignment="1">
      <alignment horizontal="center" vertical="top" wrapText="1"/>
    </xf>
    <xf numFmtId="0" fontId="11" fillId="33" borderId="0" xfId="0" applyFont="1" applyFill="1" applyAlignment="1">
      <alignment horizontal="center" vertical="top" wrapText="1"/>
    </xf>
    <xf numFmtId="0" fontId="11" fillId="33" borderId="0" xfId="0" applyFont="1" applyFill="1"/>
    <xf numFmtId="0" fontId="8" fillId="33" borderId="14" xfId="89" applyFont="1" applyFill="1" applyBorder="1" applyAlignment="1">
      <alignment horizontal="right" vertical="top" wrapText="1"/>
    </xf>
    <xf numFmtId="0" fontId="8" fillId="33" borderId="0" xfId="89" applyFont="1" applyFill="1" applyBorder="1" applyAlignment="1">
      <alignment horizontal="right" vertical="top" wrapText="1"/>
    </xf>
    <xf numFmtId="0" fontId="8" fillId="33" borderId="0" xfId="89" applyFont="1" applyFill="1" applyAlignment="1">
      <alignment horizontal="right" vertical="top" wrapText="1"/>
    </xf>
    <xf numFmtId="0" fontId="38" fillId="33" borderId="0" xfId="89" applyFont="1" applyFill="1" applyAlignment="1">
      <alignment wrapText="1"/>
    </xf>
    <xf numFmtId="0" fontId="15" fillId="33" borderId="0" xfId="1" applyFill="1" applyAlignment="1" applyProtection="1">
      <alignment horizontal="left" wrapText="1"/>
    </xf>
    <xf numFmtId="0" fontId="9" fillId="33" borderId="0" xfId="89" applyFont="1" applyFill="1" applyAlignment="1">
      <alignment vertical="top" wrapText="1"/>
    </xf>
    <xf numFmtId="0" fontId="8" fillId="33" borderId="14" xfId="0" applyFont="1" applyFill="1" applyBorder="1" applyAlignment="1">
      <alignment horizontal="center" vertical="top" wrapText="1"/>
    </xf>
    <xf numFmtId="0" fontId="37" fillId="33" borderId="0" xfId="0" applyFont="1" applyFill="1" applyBorder="1" applyAlignment="1">
      <alignment horizontal="left" vertical="top"/>
    </xf>
    <xf numFmtId="0" fontId="38" fillId="33" borderId="0" xfId="0" applyFont="1" applyFill="1" applyAlignment="1">
      <alignment vertical="top" wrapText="1"/>
    </xf>
    <xf numFmtId="0" fontId="15" fillId="0" borderId="0" xfId="1" applyAlignment="1" applyProtection="1">
      <alignment horizontal="left"/>
    </xf>
    <xf numFmtId="0" fontId="9" fillId="33" borderId="0" xfId="0" applyFont="1" applyFill="1" applyAlignment="1">
      <alignment horizontal="left"/>
    </xf>
    <xf numFmtId="0" fontId="10" fillId="33" borderId="0" xfId="0" applyFont="1" applyFill="1" applyAlignment="1">
      <alignment horizontal="center" vertical="center"/>
    </xf>
    <xf numFmtId="0" fontId="5" fillId="33" borderId="14" xfId="0" applyFont="1" applyFill="1" applyBorder="1" applyAlignment="1">
      <alignment horizontal="right" vertical="top" wrapText="1"/>
    </xf>
    <xf numFmtId="0" fontId="9" fillId="33" borderId="0" xfId="0" applyFont="1" applyFill="1" applyAlignment="1">
      <alignment vertical="top"/>
    </xf>
    <xf numFmtId="0" fontId="9" fillId="33" borderId="0" xfId="0" applyFont="1" applyFill="1" applyAlignment="1">
      <alignment horizontal="left" vertical="top"/>
    </xf>
    <xf numFmtId="0" fontId="10" fillId="33" borderId="14" xfId="0" applyFont="1" applyFill="1" applyBorder="1" applyAlignment="1">
      <alignment horizontal="right" vertical="top" wrapText="1"/>
    </xf>
    <xf numFmtId="0" fontId="10" fillId="33" borderId="1" xfId="0" applyFont="1" applyFill="1" applyBorder="1" applyAlignment="1">
      <alignment horizontal="right" vertical="top" wrapText="1"/>
    </xf>
    <xf numFmtId="16" fontId="10" fillId="33" borderId="14" xfId="0" quotePrefix="1" applyNumberFormat="1" applyFont="1" applyFill="1" applyBorder="1" applyAlignment="1">
      <alignment horizontal="right" vertical="top" wrapText="1"/>
    </xf>
    <xf numFmtId="16" fontId="10" fillId="33" borderId="1" xfId="0" quotePrefix="1" applyNumberFormat="1" applyFont="1" applyFill="1" applyBorder="1" applyAlignment="1">
      <alignment horizontal="right" vertical="top" wrapText="1"/>
    </xf>
    <xf numFmtId="17" fontId="10" fillId="33" borderId="14" xfId="0" quotePrefix="1" applyNumberFormat="1" applyFont="1" applyFill="1" applyBorder="1" applyAlignment="1">
      <alignment horizontal="right" vertical="top" wrapText="1"/>
    </xf>
    <xf numFmtId="17" fontId="10" fillId="33" borderId="1" xfId="0" quotePrefix="1" applyNumberFormat="1" applyFont="1" applyFill="1" applyBorder="1" applyAlignment="1">
      <alignment horizontal="right" vertical="top" wrapText="1"/>
    </xf>
    <xf numFmtId="0" fontId="9" fillId="33" borderId="0" xfId="0" applyFont="1" applyFill="1" applyAlignment="1">
      <alignment horizontal="left" vertical="top" wrapText="1"/>
    </xf>
    <xf numFmtId="0" fontId="38" fillId="33" borderId="0" xfId="89" applyFont="1" applyFill="1" applyAlignment="1">
      <alignment horizontal="left" vertical="center" wrapText="1"/>
    </xf>
    <xf numFmtId="0" fontId="38" fillId="33" borderId="0" xfId="89" applyFont="1" applyFill="1" applyAlignment="1">
      <alignment vertical="center" wrapText="1"/>
    </xf>
    <xf numFmtId="0" fontId="37" fillId="33" borderId="0" xfId="0" applyFont="1" applyFill="1" applyAlignment="1">
      <alignment horizontal="left"/>
    </xf>
    <xf numFmtId="0" fontId="10" fillId="33" borderId="0" xfId="0" applyFont="1" applyFill="1" applyAlignment="1">
      <alignment horizontal="left"/>
    </xf>
    <xf numFmtId="0" fontId="10" fillId="33" borderId="0" xfId="0" applyFont="1" applyFill="1" applyAlignment="1">
      <alignment horizontal="left" vertical="top"/>
    </xf>
    <xf numFmtId="0" fontId="10" fillId="33" borderId="0" xfId="0" applyFont="1" applyFill="1"/>
    <xf numFmtId="0" fontId="10" fillId="33" borderId="1" xfId="0" applyFont="1" applyFill="1" applyBorder="1" applyAlignment="1">
      <alignment horizontal="center" vertical="top"/>
    </xf>
    <xf numFmtId="0" fontId="10" fillId="33" borderId="14" xfId="89" applyFont="1" applyFill="1" applyBorder="1" applyAlignment="1">
      <alignment horizontal="right" vertical="top" wrapText="1"/>
    </xf>
    <xf numFmtId="0" fontId="10" fillId="33" borderId="0" xfId="89" applyFont="1" applyFill="1" applyAlignment="1">
      <alignment horizontal="right" vertical="top" wrapText="1"/>
    </xf>
    <xf numFmtId="0" fontId="10" fillId="33" borderId="1" xfId="89" applyFont="1" applyFill="1" applyBorder="1" applyAlignment="1">
      <alignment horizontal="center" vertical="top"/>
    </xf>
    <xf numFmtId="0" fontId="10" fillId="33" borderId="0" xfId="89" applyFont="1" applyFill="1" applyAlignment="1">
      <alignment horizontal="left"/>
    </xf>
    <xf numFmtId="0" fontId="10" fillId="33" borderId="0" xfId="89" applyFont="1" applyFill="1" applyAlignment="1">
      <alignment horizontal="left" vertical="top"/>
    </xf>
    <xf numFmtId="0" fontId="38" fillId="33" borderId="0" xfId="89" applyFont="1" applyFill="1" applyAlignment="1">
      <alignment horizontal="left" vertical="top" wrapText="1"/>
    </xf>
    <xf numFmtId="0" fontId="38" fillId="33" borderId="0" xfId="89" applyFont="1" applyFill="1" applyAlignment="1">
      <alignment vertical="top" wrapText="1"/>
    </xf>
    <xf numFmtId="0" fontId="10" fillId="33" borderId="0" xfId="89" applyFont="1" applyFill="1" applyBorder="1" applyAlignment="1">
      <alignment horizontal="left"/>
    </xf>
    <xf numFmtId="16" fontId="10" fillId="33" borderId="14" xfId="89" quotePrefix="1" applyNumberFormat="1" applyFont="1" applyFill="1" applyBorder="1" applyAlignment="1">
      <alignment horizontal="right" vertical="top" wrapText="1"/>
    </xf>
    <xf numFmtId="16" fontId="10" fillId="33" borderId="0" xfId="89" quotePrefix="1" applyNumberFormat="1" applyFont="1" applyFill="1" applyAlignment="1">
      <alignment horizontal="right" vertical="top" wrapText="1"/>
    </xf>
    <xf numFmtId="17" fontId="10" fillId="33" borderId="14" xfId="89" quotePrefix="1" applyNumberFormat="1" applyFont="1" applyFill="1" applyBorder="1" applyAlignment="1">
      <alignment horizontal="right" vertical="top" wrapText="1"/>
    </xf>
    <xf numFmtId="17" fontId="10" fillId="33" borderId="0" xfId="89" quotePrefix="1" applyNumberFormat="1" applyFont="1" applyFill="1" applyAlignment="1">
      <alignment horizontal="right" vertical="top" wrapText="1"/>
    </xf>
    <xf numFmtId="0" fontId="9" fillId="33" borderId="0" xfId="89" applyFont="1" applyFill="1" applyAlignment="1">
      <alignment horizontal="left" vertical="top" wrapText="1"/>
    </xf>
    <xf numFmtId="0" fontId="37" fillId="33" borderId="0" xfId="89" applyFont="1" applyFill="1" applyAlignment="1">
      <alignment horizontal="left"/>
    </xf>
    <xf numFmtId="0" fontId="9" fillId="33" borderId="0" xfId="89" applyFont="1" applyFill="1" applyAlignment="1">
      <alignment horizontal="left" vertical="top"/>
    </xf>
    <xf numFmtId="0" fontId="9" fillId="33" borderId="0" xfId="89" applyFont="1" applyFill="1" applyAlignment="1">
      <alignment horizontal="left"/>
    </xf>
    <xf numFmtId="0" fontId="9" fillId="33" borderId="0" xfId="89" applyFont="1" applyFill="1"/>
    <xf numFmtId="0" fontId="37" fillId="33" borderId="0" xfId="89" applyFont="1" applyFill="1" applyBorder="1" applyAlignment="1">
      <alignment horizontal="left" vertical="top"/>
    </xf>
    <xf numFmtId="0" fontId="15" fillId="33" borderId="0" xfId="1" applyFill="1" applyAlignment="1" applyProtection="1">
      <alignment horizontal="left"/>
    </xf>
    <xf numFmtId="0" fontId="38" fillId="33" borderId="0" xfId="0" applyFont="1" applyFill="1" applyAlignment="1">
      <alignment horizontal="left" vertical="top" wrapText="1"/>
    </xf>
    <xf numFmtId="0" fontId="2" fillId="0" borderId="2" xfId="0" applyFont="1" applyBorder="1" applyAlignment="1">
      <alignment wrapText="1"/>
    </xf>
    <xf numFmtId="0" fontId="2" fillId="0" borderId="0" xfId="0" applyFont="1" applyBorder="1" applyAlignment="1">
      <alignment wrapText="1"/>
    </xf>
    <xf numFmtId="0" fontId="43" fillId="0" borderId="2" xfId="0" applyFont="1" applyFill="1" applyBorder="1" applyAlignment="1">
      <alignment horizontal="right" wrapText="1"/>
    </xf>
    <xf numFmtId="0" fontId="43" fillId="0" borderId="0" xfId="0" applyFont="1" applyFill="1" applyBorder="1" applyAlignment="1">
      <alignment horizontal="right" wrapText="1"/>
    </xf>
    <xf numFmtId="0" fontId="10" fillId="0" borderId="0" xfId="0" applyFont="1" applyAlignment="1">
      <alignment wrapText="1"/>
    </xf>
    <xf numFmtId="0" fontId="10" fillId="0" borderId="0" xfId="0" applyFont="1" applyAlignment="1">
      <alignment wrapText="1"/>
    </xf>
    <xf numFmtId="0" fontId="0" fillId="0" borderId="0" xfId="0" applyAlignment="1">
      <alignment wrapText="1"/>
    </xf>
  </cellXfs>
  <cellStyles count="245">
    <cellStyle name="20% - Accent1" xfId="20" builtinId="30" customBuiltin="1"/>
    <cellStyle name="20% - Accent1 2" xfId="49"/>
    <cellStyle name="20% - Accent1 2 2" xfId="98"/>
    <cellStyle name="20% - Accent1 3" xfId="50"/>
    <cellStyle name="20% - Accent1 3 2" xfId="99"/>
    <cellStyle name="20% - Accent1 4" xfId="51"/>
    <cellStyle name="20% - Accent1 4 2" xfId="100"/>
    <cellStyle name="20% - Accent1 5" xfId="101"/>
    <cellStyle name="20% - Accent2" xfId="24" builtinId="34" customBuiltin="1"/>
    <cellStyle name="20% - Accent2 2" xfId="52"/>
    <cellStyle name="20% - Accent2 2 2" xfId="102"/>
    <cellStyle name="20% - Accent2 3" xfId="53"/>
    <cellStyle name="20% - Accent2 3 2" xfId="103"/>
    <cellStyle name="20% - Accent2 4" xfId="54"/>
    <cellStyle name="20% - Accent2 4 2" xfId="104"/>
    <cellStyle name="20% - Accent2 5" xfId="105"/>
    <cellStyle name="20% - Accent3" xfId="28" builtinId="38" customBuiltin="1"/>
    <cellStyle name="20% - Accent3 2" xfId="55"/>
    <cellStyle name="20% - Accent3 2 2" xfId="106"/>
    <cellStyle name="20% - Accent3 3" xfId="56"/>
    <cellStyle name="20% - Accent3 3 2" xfId="107"/>
    <cellStyle name="20% - Accent3 4" xfId="57"/>
    <cellStyle name="20% - Accent3 4 2" xfId="108"/>
    <cellStyle name="20% - Accent3 5" xfId="109"/>
    <cellStyle name="20% - Accent4" xfId="32" builtinId="42" customBuiltin="1"/>
    <cellStyle name="20% - Accent4 2" xfId="58"/>
    <cellStyle name="20% - Accent4 2 2" xfId="110"/>
    <cellStyle name="20% - Accent4 3" xfId="59"/>
    <cellStyle name="20% - Accent4 3 2" xfId="111"/>
    <cellStyle name="20% - Accent4 4" xfId="60"/>
    <cellStyle name="20% - Accent4 4 2" xfId="112"/>
    <cellStyle name="20% - Accent4 5" xfId="113"/>
    <cellStyle name="20% - Accent5" xfId="36" builtinId="46" customBuiltin="1"/>
    <cellStyle name="20% - Accent5 2" xfId="61"/>
    <cellStyle name="20% - Accent5 2 2" xfId="114"/>
    <cellStyle name="20% - Accent5 3" xfId="62"/>
    <cellStyle name="20% - Accent5 3 2" xfId="115"/>
    <cellStyle name="20% - Accent5 4" xfId="63"/>
    <cellStyle name="20% - Accent5 4 2" xfId="116"/>
    <cellStyle name="20% - Accent5 5" xfId="117"/>
    <cellStyle name="20% - Accent6" xfId="40" builtinId="50" customBuiltin="1"/>
    <cellStyle name="20% - Accent6 2" xfId="64"/>
    <cellStyle name="20% - Accent6 2 2" xfId="118"/>
    <cellStyle name="20% - Accent6 3" xfId="65"/>
    <cellStyle name="20% - Accent6 3 2" xfId="119"/>
    <cellStyle name="20% - Accent6 4" xfId="66"/>
    <cellStyle name="20% - Accent6 4 2" xfId="120"/>
    <cellStyle name="20% - Accent6 5" xfId="121"/>
    <cellStyle name="40% - Accent1" xfId="21" builtinId="31" customBuiltin="1"/>
    <cellStyle name="40% - Accent1 2" xfId="67"/>
    <cellStyle name="40% - Accent1 2 2" xfId="122"/>
    <cellStyle name="40% - Accent1 3" xfId="68"/>
    <cellStyle name="40% - Accent1 3 2" xfId="123"/>
    <cellStyle name="40% - Accent1 4" xfId="69"/>
    <cellStyle name="40% - Accent1 4 2" xfId="124"/>
    <cellStyle name="40% - Accent1 5" xfId="125"/>
    <cellStyle name="40% - Accent2" xfId="25" builtinId="35" customBuiltin="1"/>
    <cellStyle name="40% - Accent2 2" xfId="70"/>
    <cellStyle name="40% - Accent2 2 2" xfId="126"/>
    <cellStyle name="40% - Accent2 3" xfId="71"/>
    <cellStyle name="40% - Accent2 3 2" xfId="127"/>
    <cellStyle name="40% - Accent2 4" xfId="72"/>
    <cellStyle name="40% - Accent2 4 2" xfId="128"/>
    <cellStyle name="40% - Accent2 5" xfId="129"/>
    <cellStyle name="40% - Accent3" xfId="29" builtinId="39" customBuiltin="1"/>
    <cellStyle name="40% - Accent3 2" xfId="73"/>
    <cellStyle name="40% - Accent3 2 2" xfId="130"/>
    <cellStyle name="40% - Accent3 3" xfId="74"/>
    <cellStyle name="40% - Accent3 3 2" xfId="131"/>
    <cellStyle name="40% - Accent3 4" xfId="75"/>
    <cellStyle name="40% - Accent3 4 2" xfId="132"/>
    <cellStyle name="40% - Accent3 5" xfId="133"/>
    <cellStyle name="40% - Accent4" xfId="33" builtinId="43" customBuiltin="1"/>
    <cellStyle name="40% - Accent4 2" xfId="76"/>
    <cellStyle name="40% - Accent4 2 2" xfId="134"/>
    <cellStyle name="40% - Accent4 3" xfId="77"/>
    <cellStyle name="40% - Accent4 3 2" xfId="135"/>
    <cellStyle name="40% - Accent4 4" xfId="78"/>
    <cellStyle name="40% - Accent4 4 2" xfId="136"/>
    <cellStyle name="40% - Accent4 5" xfId="137"/>
    <cellStyle name="40% - Accent5" xfId="37" builtinId="47" customBuiltin="1"/>
    <cellStyle name="40% - Accent5 2" xfId="79"/>
    <cellStyle name="40% - Accent5 2 2" xfId="138"/>
    <cellStyle name="40% - Accent5 3" xfId="80"/>
    <cellStyle name="40% - Accent5 3 2" xfId="139"/>
    <cellStyle name="40% - Accent5 4" xfId="81"/>
    <cellStyle name="40% - Accent5 4 2" xfId="140"/>
    <cellStyle name="40% - Accent5 5" xfId="141"/>
    <cellStyle name="40% - Accent6" xfId="41" builtinId="51" customBuiltin="1"/>
    <cellStyle name="40% - Accent6 2" xfId="82"/>
    <cellStyle name="40% - Accent6 2 2" xfId="142"/>
    <cellStyle name="40% - Accent6 3" xfId="83"/>
    <cellStyle name="40% - Accent6 3 2" xfId="143"/>
    <cellStyle name="40% - Accent6 4" xfId="84"/>
    <cellStyle name="40% - Accent6 4 2" xfId="144"/>
    <cellStyle name="40% - Accent6 5" xfId="145"/>
    <cellStyle name="60% - Accent1" xfId="22" builtinId="32" customBuiltin="1"/>
    <cellStyle name="60% - Accent1 2" xfId="146"/>
    <cellStyle name="60% - Accent2" xfId="26" builtinId="36" customBuiltin="1"/>
    <cellStyle name="60% - Accent2 2" xfId="147"/>
    <cellStyle name="60% - Accent3" xfId="30" builtinId="40" customBuiltin="1"/>
    <cellStyle name="60% - Accent3 2" xfId="148"/>
    <cellStyle name="60% - Accent4" xfId="34" builtinId="44" customBuiltin="1"/>
    <cellStyle name="60% - Accent4 2" xfId="149"/>
    <cellStyle name="60% - Accent5" xfId="38" builtinId="48" customBuiltin="1"/>
    <cellStyle name="60% - Accent5 2" xfId="150"/>
    <cellStyle name="60% - Accent6" xfId="42" builtinId="52" customBuiltin="1"/>
    <cellStyle name="60% - Accent6 2" xfId="151"/>
    <cellStyle name="Accent1" xfId="19" builtinId="29" customBuiltin="1"/>
    <cellStyle name="Accent1 2" xfId="152"/>
    <cellStyle name="Accent2" xfId="23" builtinId="33" customBuiltin="1"/>
    <cellStyle name="Accent2 2" xfId="153"/>
    <cellStyle name="Accent3" xfId="27" builtinId="37" customBuiltin="1"/>
    <cellStyle name="Accent3 2" xfId="154"/>
    <cellStyle name="Accent4" xfId="31" builtinId="41" customBuiltin="1"/>
    <cellStyle name="Accent4 2" xfId="155"/>
    <cellStyle name="Accent5" xfId="35" builtinId="45" customBuiltin="1"/>
    <cellStyle name="Accent5 2" xfId="156"/>
    <cellStyle name="Accent6" xfId="39" builtinId="49" customBuiltin="1"/>
    <cellStyle name="Accent6 2" xfId="157"/>
    <cellStyle name="Bad" xfId="9" builtinId="27" customBuiltin="1"/>
    <cellStyle name="Bad 2" xfId="158"/>
    <cellStyle name="Calculation" xfId="13" builtinId="22" customBuiltin="1"/>
    <cellStyle name="Calculation 2" xfId="159"/>
    <cellStyle name="Check Cell" xfId="15" builtinId="23" customBuiltin="1"/>
    <cellStyle name="Check Cell 2" xfId="160"/>
    <cellStyle name="Comma 2" xfId="162"/>
    <cellStyle name="Comma 2 2" xfId="163"/>
    <cellStyle name="Comma 2 2 2" xfId="164"/>
    <cellStyle name="Comma 2 2 3" xfId="165"/>
    <cellStyle name="Comma 2 3" xfId="166"/>
    <cellStyle name="Comma 2 4" xfId="167"/>
    <cellStyle name="Comma 3" xfId="168"/>
    <cellStyle name="Comma 3 2" xfId="169"/>
    <cellStyle name="Comma 3 2 2" xfId="170"/>
    <cellStyle name="Comma 3 2 3" xfId="171"/>
    <cellStyle name="Comma 3 3" xfId="172"/>
    <cellStyle name="Comma 3 3 2" xfId="173"/>
    <cellStyle name="Comma 3 3 3" xfId="174"/>
    <cellStyle name="Comma 3 4" xfId="175"/>
    <cellStyle name="Comma 3 5" xfId="176"/>
    <cellStyle name="Comma 4" xfId="177"/>
    <cellStyle name="Comma 5" xfId="178"/>
    <cellStyle name="Comma 6" xfId="179"/>
    <cellStyle name="Comma 7" xfId="161"/>
    <cellStyle name="Explanatory Text" xfId="17" builtinId="53" customBuiltin="1"/>
    <cellStyle name="Explanatory Text 2" xfId="180"/>
    <cellStyle name="Followed Hyperlink" xfId="46" builtinId="9" customBuiltin="1"/>
    <cellStyle name="Good" xfId="8" builtinId="26" customBuiltin="1"/>
    <cellStyle name="Good 2" xfId="181"/>
    <cellStyle name="Heading 1" xfId="4" builtinId="16" customBuiltin="1"/>
    <cellStyle name="Heading 1 2" xfId="182"/>
    <cellStyle name="Heading 2" xfId="5" builtinId="17" customBuiltin="1"/>
    <cellStyle name="Heading 2 2" xfId="183"/>
    <cellStyle name="Heading 3" xfId="6" builtinId="18" customBuiltin="1"/>
    <cellStyle name="Heading 3 2" xfId="184"/>
    <cellStyle name="Heading 4" xfId="7" builtinId="19" customBuiltin="1"/>
    <cellStyle name="Heading 4 2" xfId="185"/>
    <cellStyle name="Hyperlink" xfId="1" builtinId="8"/>
    <cellStyle name="Hyperlink 2" xfId="45"/>
    <cellStyle name="Hyperlink 2 2" xfId="187"/>
    <cellStyle name="Hyperlink 2 3" xfId="188"/>
    <cellStyle name="Hyperlink 3" xfId="189"/>
    <cellStyle name="Hyperlink 4" xfId="190"/>
    <cellStyle name="Hyperlink 5" xfId="186"/>
    <cellStyle name="Input" xfId="11" builtinId="20" customBuiltin="1"/>
    <cellStyle name="Input 2" xfId="191"/>
    <cellStyle name="Linked Cell" xfId="14" builtinId="24" customBuiltin="1"/>
    <cellStyle name="Linked Cell 2" xfId="192"/>
    <cellStyle name="Neutral" xfId="10" builtinId="28" customBuiltin="1"/>
    <cellStyle name="Neutral 2" xfId="193"/>
    <cellStyle name="Normal" xfId="0" builtinId="0"/>
    <cellStyle name="Normal 2" xfId="43"/>
    <cellStyle name="Normal 2 2" xfId="86"/>
    <cellStyle name="Normal 2 2 2" xfId="196"/>
    <cellStyle name="Normal 2 2 2 2" xfId="197"/>
    <cellStyle name="Normal 2 2 3" xfId="198"/>
    <cellStyle name="Normal 2 2 4" xfId="199"/>
    <cellStyle name="Normal 2 2 5" xfId="200"/>
    <cellStyle name="Normal 2 2 6" xfId="201"/>
    <cellStyle name="Normal 2 2 7" xfId="195"/>
    <cellStyle name="Normal 2 3" xfId="87"/>
    <cellStyle name="Normal 2 3 2" xfId="203"/>
    <cellStyle name="Normal 2 3 3" xfId="202"/>
    <cellStyle name="Normal 2 4" xfId="88"/>
    <cellStyle name="Normal 2 4 2" xfId="205"/>
    <cellStyle name="Normal 2 4 3" xfId="204"/>
    <cellStyle name="Normal 2 5" xfId="85"/>
    <cellStyle name="Normal 2 5 2" xfId="206"/>
    <cellStyle name="Normal 2 6" xfId="207"/>
    <cellStyle name="Normal 2 7" xfId="208"/>
    <cellStyle name="Normal 2 8" xfId="209"/>
    <cellStyle name="Normal 2 9" xfId="194"/>
    <cellStyle name="Normal 3" xfId="89"/>
    <cellStyle name="Normal 3 2" xfId="211"/>
    <cellStyle name="Normal 3 2 2" xfId="212"/>
    <cellStyle name="Normal 3 2 2 2" xfId="213"/>
    <cellStyle name="Normal 3 3" xfId="214"/>
    <cellStyle name="Normal 3 3 2" xfId="215"/>
    <cellStyle name="Normal 3 4" xfId="216"/>
    <cellStyle name="Normal 3 5" xfId="217"/>
    <cellStyle name="Normal 3 6" xfId="218"/>
    <cellStyle name="Normal 3 7" xfId="210"/>
    <cellStyle name="Normal 4" xfId="48"/>
    <cellStyle name="Normal 4 2" xfId="220"/>
    <cellStyle name="Normal 4 2 2" xfId="221"/>
    <cellStyle name="Normal 4 3" xfId="222"/>
    <cellStyle name="Normal 4 4" xfId="219"/>
    <cellStyle name="Normal 5" xfId="94"/>
    <cellStyle name="Normal 5 2" xfId="224"/>
    <cellStyle name="Normal 5 3" xfId="225"/>
    <cellStyle name="Normal 5 3 2" xfId="226"/>
    <cellStyle name="Normal 5 4" xfId="227"/>
    <cellStyle name="Normal 5 5" xfId="228"/>
    <cellStyle name="Normal 5 6" xfId="223"/>
    <cellStyle name="Normal 6" xfId="95"/>
    <cellStyle name="Normal 6 2" xfId="230"/>
    <cellStyle name="Normal 6 3" xfId="231"/>
    <cellStyle name="Normal 6 4" xfId="229"/>
    <cellStyle name="Normal 7" xfId="96"/>
    <cellStyle name="Normal 7 2" xfId="233"/>
    <cellStyle name="Normal 7 3" xfId="234"/>
    <cellStyle name="Normal 7 4" xfId="232"/>
    <cellStyle name="Normal 8" xfId="97"/>
    <cellStyle name="Normal_6.8_1" xfId="47"/>
    <cellStyle name="Note 2" xfId="44"/>
    <cellStyle name="Note 2 2" xfId="91"/>
    <cellStyle name="Note 2 2 2" xfId="236"/>
    <cellStyle name="Note 2 3" xfId="92"/>
    <cellStyle name="Note 2 3 2" xfId="237"/>
    <cellStyle name="Note 2 4" xfId="93"/>
    <cellStyle name="Note 2 4 2" xfId="238"/>
    <cellStyle name="Note 2 5" xfId="90"/>
    <cellStyle name="Note 2 5 2" xfId="239"/>
    <cellStyle name="Note 2 6" xfId="235"/>
    <cellStyle name="Output" xfId="12" builtinId="21" customBuiltin="1"/>
    <cellStyle name="Output 2" xfId="240"/>
    <cellStyle name="Percent" xfId="2" builtinId="5"/>
    <cellStyle name="Percent 2" xfId="241"/>
    <cellStyle name="Percent 2 2" xfId="242"/>
    <cellStyle name="Title" xfId="3" builtinId="15" customBuiltin="1"/>
    <cellStyle name="Total" xfId="18" builtinId="25" customBuiltin="1"/>
    <cellStyle name="Total 2" xfId="243"/>
    <cellStyle name="Warning Text" xfId="16" builtinId="11" customBuiltin="1"/>
    <cellStyle name="Warning Text 2" xfId="244"/>
  </cellStyles>
  <dxfs count="0"/>
  <tableStyles count="0" defaultTableStyle="TableStyleMedium2" defaultPivotStyle="PivotStyleLight16"/>
  <colors>
    <mruColors>
      <color rgb="FF284F99"/>
      <color rgb="FF396ACB"/>
      <color rgb="FF8FAAE1"/>
      <color rgb="FF1A3364"/>
      <color rgb="FFD7E5F5"/>
      <color rgb="FF6188D5"/>
      <color rgb="FF0E1B34"/>
      <color rgb="FF0D1930"/>
      <color rgb="FF091224"/>
      <color rgb="FF080F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7.xml"/><Relationship Id="rId18" Type="http://schemas.openxmlformats.org/officeDocument/2006/relationships/worksheet" Target="worksheets/sheet9.xml"/><Relationship Id="rId26" Type="http://schemas.openxmlformats.org/officeDocument/2006/relationships/worksheet" Target="worksheets/sheet15.xml"/><Relationship Id="rId3" Type="http://schemas.openxmlformats.org/officeDocument/2006/relationships/worksheet" Target="worksheets/sheet2.xml"/><Relationship Id="rId21" Type="http://schemas.openxmlformats.org/officeDocument/2006/relationships/chartsheet" Target="chartsheets/sheet11.xml"/><Relationship Id="rId34" Type="http://schemas.openxmlformats.org/officeDocument/2006/relationships/calcChain" Target="calcChain.xml"/><Relationship Id="rId7" Type="http://schemas.openxmlformats.org/officeDocument/2006/relationships/worksheet" Target="worksheets/sheet4.xml"/><Relationship Id="rId12" Type="http://schemas.openxmlformats.org/officeDocument/2006/relationships/chartsheet" Target="chartsheets/sheet6.xml"/><Relationship Id="rId17" Type="http://schemas.openxmlformats.org/officeDocument/2006/relationships/chartsheet" Target="chartsheets/sheet9.xml"/><Relationship Id="rId25" Type="http://schemas.openxmlformats.org/officeDocument/2006/relationships/worksheet" Target="worksheets/sheet14.xml"/><Relationship Id="rId33" Type="http://schemas.openxmlformats.org/officeDocument/2006/relationships/sharedStrings" Target="sharedStrings.xml"/><Relationship Id="rId2" Type="http://schemas.openxmlformats.org/officeDocument/2006/relationships/chartsheet" Target="chartsheets/sheet1.xml"/><Relationship Id="rId16" Type="http://schemas.openxmlformats.org/officeDocument/2006/relationships/chartsheet" Target="chartsheets/sheet8.xml"/><Relationship Id="rId20" Type="http://schemas.openxmlformats.org/officeDocument/2006/relationships/worksheet" Target="worksheets/sheet10.xml"/><Relationship Id="rId29" Type="http://schemas.openxmlformats.org/officeDocument/2006/relationships/worksheet" Target="worksheets/sheet18.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worksheet" Target="worksheets/sheet6.xml"/><Relationship Id="rId24" Type="http://schemas.openxmlformats.org/officeDocument/2006/relationships/worksheet" Target="worksheets/sheet13.xml"/><Relationship Id="rId32" Type="http://schemas.openxmlformats.org/officeDocument/2006/relationships/styles" Target="styles.xml"/><Relationship Id="rId5" Type="http://schemas.openxmlformats.org/officeDocument/2006/relationships/worksheet" Target="worksheets/sheet3.xml"/><Relationship Id="rId15" Type="http://schemas.openxmlformats.org/officeDocument/2006/relationships/worksheet" Target="worksheets/sheet8.xml"/><Relationship Id="rId23" Type="http://schemas.openxmlformats.org/officeDocument/2006/relationships/worksheet" Target="worksheets/sheet12.xml"/><Relationship Id="rId28" Type="http://schemas.openxmlformats.org/officeDocument/2006/relationships/worksheet" Target="worksheets/sheet17.xml"/><Relationship Id="rId10" Type="http://schemas.openxmlformats.org/officeDocument/2006/relationships/chartsheet" Target="chartsheets/sheet5.xml"/><Relationship Id="rId19" Type="http://schemas.openxmlformats.org/officeDocument/2006/relationships/chartsheet" Target="chartsheets/sheet10.xml"/><Relationship Id="rId31" Type="http://schemas.openxmlformats.org/officeDocument/2006/relationships/theme" Target="theme/theme1.xml"/><Relationship Id="rId4" Type="http://schemas.openxmlformats.org/officeDocument/2006/relationships/chartsheet" Target="chartsheets/sheet2.xml"/><Relationship Id="rId9" Type="http://schemas.openxmlformats.org/officeDocument/2006/relationships/worksheet" Target="worksheets/sheet5.xml"/><Relationship Id="rId14" Type="http://schemas.openxmlformats.org/officeDocument/2006/relationships/chartsheet" Target="chartsheets/sheet7.xml"/><Relationship Id="rId22" Type="http://schemas.openxmlformats.org/officeDocument/2006/relationships/worksheet" Target="worksheets/sheet11.xml"/><Relationship Id="rId27" Type="http://schemas.openxmlformats.org/officeDocument/2006/relationships/worksheet" Target="worksheets/sheet16.xml"/><Relationship Id="rId30" Type="http://schemas.openxmlformats.org/officeDocument/2006/relationships/worksheet" Target="worksheets/sheet19.xml"/><Relationship Id="rId35"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16.xml"/><Relationship Id="rId2" Type="http://schemas.microsoft.com/office/2011/relationships/chartColorStyle" Target="colors8.xml"/><Relationship Id="rId1" Type="http://schemas.microsoft.com/office/2011/relationships/chartStyle" Target="style8.xml"/></Relationships>
</file>

<file path=xl/charts/_rels/chart11.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5.xml"/><Relationship Id="rId1" Type="http://schemas.microsoft.com/office/2011/relationships/chartStyle" Target="style5.xml"/></Relationships>
</file>

<file path=xl/charts/_rels/chart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9.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200" b="1"/>
            </a:pPr>
            <a:r>
              <a:rPr lang="en-GB" sz="1200" b="1"/>
              <a:t>Figure 1:  </a:t>
            </a:r>
            <a:r>
              <a:rPr lang="en-GB" sz="1200" b="1" baseline="0"/>
              <a:t>Suicides</a:t>
            </a:r>
            <a:r>
              <a:rPr lang="en-GB" sz="1200" b="1" baseline="30000"/>
              <a:t>1</a:t>
            </a:r>
            <a:r>
              <a:rPr lang="en-GB" sz="1200" b="1"/>
              <a:t> registered in Scotland, 1974 to 2020</a:t>
            </a:r>
          </a:p>
        </c:rich>
      </c:tx>
      <c:layout>
        <c:manualLayout>
          <c:xMode val="edge"/>
          <c:yMode val="edge"/>
          <c:x val="0.25487811400720628"/>
          <c:y val="0"/>
        </c:manualLayout>
      </c:layout>
      <c:overlay val="0"/>
    </c:title>
    <c:autoTitleDeleted val="0"/>
    <c:plotArea>
      <c:layout>
        <c:manualLayout>
          <c:layoutTarget val="inner"/>
          <c:xMode val="edge"/>
          <c:yMode val="edge"/>
          <c:x val="0.10900152322310784"/>
          <c:y val="0.16788981314639748"/>
          <c:w val="0.83568160150371806"/>
          <c:h val="0.69988360920046555"/>
        </c:manualLayout>
      </c:layout>
      <c:areaChart>
        <c:grouping val="standard"/>
        <c:varyColors val="0"/>
        <c:ser>
          <c:idx val="4"/>
          <c:order val="0"/>
          <c:tx>
            <c:v>likely upper</c:v>
          </c:tx>
          <c:spPr>
            <a:solidFill>
              <a:srgbClr val="93A7CC">
                <a:alpha val="35000"/>
              </a:srgbClr>
            </a:solidFill>
            <a:ln w="38100">
              <a:noFill/>
              <a:prstDash val="sysDash"/>
            </a:ln>
          </c:spPr>
          <c:cat>
            <c:numRef>
              <c:f>'Figure 1 data'!$U$8:$U$54</c:f>
              <c:numCache>
                <c:formatCode>General</c:formatCode>
                <c:ptCount val="47"/>
              </c:numCache>
            </c:numRef>
          </c:cat>
          <c:val>
            <c:numRef>
              <c:f>'Figure 1 data'!$P$8:$P$54</c:f>
              <c:numCache>
                <c:formatCode>General</c:formatCode>
                <c:ptCount val="47"/>
                <c:pt idx="2" formatCode="0">
                  <c:v>708.26402247190515</c:v>
                </c:pt>
                <c:pt idx="3" formatCode="0">
                  <c:v>710.34199061197376</c:v>
                </c:pt>
                <c:pt idx="4" formatCode="0">
                  <c:v>776.77731863899498</c:v>
                </c:pt>
                <c:pt idx="5" formatCode="0">
                  <c:v>819.28109984434104</c:v>
                </c:pt>
                <c:pt idx="6" formatCode="0">
                  <c:v>832.74943945906546</c:v>
                </c:pt>
                <c:pt idx="7" formatCode="0">
                  <c:v>781.96295025292818</c:v>
                </c:pt>
                <c:pt idx="8" formatCode="0">
                  <c:v>789.22176684690385</c:v>
                </c:pt>
                <c:pt idx="9" formatCode="0">
                  <c:v>720.73006862551028</c:v>
                </c:pt>
                <c:pt idx="10" formatCode="0">
                  <c:v>740.459508194416</c:v>
                </c:pt>
                <c:pt idx="11" formatCode="0">
                  <c:v>810.99090833947002</c:v>
                </c:pt>
                <c:pt idx="12" formatCode="0">
                  <c:v>820.31726674375727</c:v>
                </c:pt>
                <c:pt idx="13" formatCode="0">
                  <c:v>761.21653878260031</c:v>
                </c:pt>
                <c:pt idx="14" formatCode="0">
                  <c:v>829.64171097297424</c:v>
                </c:pt>
                <c:pt idx="15" formatCode="0">
                  <c:v>771.59104402789706</c:v>
                </c:pt>
                <c:pt idx="16" formatCode="0">
                  <c:v>803.73572873361604</c:v>
                </c:pt>
                <c:pt idx="17" formatCode="0">
                  <c:v>759.14132102234566</c:v>
                </c:pt>
                <c:pt idx="18" formatCode="0">
                  <c:v>849.32051136131486</c:v>
                </c:pt>
                <c:pt idx="19" formatCode="0">
                  <c:v>972.39867548216603</c:v>
                </c:pt>
                <c:pt idx="20" formatCode="0">
                  <c:v>891.75811631277463</c:v>
                </c:pt>
                <c:pt idx="21" formatCode="0">
                  <c:v>893.82732917920384</c:v>
                </c:pt>
                <c:pt idx="22" formatCode="0">
                  <c:v>904.17215828899589</c:v>
                </c:pt>
                <c:pt idx="23" formatCode="0">
                  <c:v>933.12698199637794</c:v>
                </c:pt>
                <c:pt idx="24" formatCode="0">
                  <c:v>937.26212956011625</c:v>
                </c:pt>
                <c:pt idx="25" formatCode="0">
                  <c:v>933.12698199637794</c:v>
                </c:pt>
                <c:pt idx="26" formatCode="0">
                  <c:v>937.26212956011625</c:v>
                </c:pt>
                <c:pt idx="27" formatCode="0">
                  <c:v>946.56509044734173</c:v>
                </c:pt>
                <c:pt idx="28" formatCode="0">
                  <c:v>958.96665740225978</c:v>
                </c:pt>
                <c:pt idx="29" formatCode="0">
                  <c:v>850.35601121442153</c:v>
                </c:pt>
                <c:pt idx="30" formatCode="0">
                  <c:v>892.79273310719952</c:v>
                </c:pt>
                <c:pt idx="31" formatCode="0">
                  <c:v>818.24490926773251</c:v>
                </c:pt>
                <c:pt idx="32" formatCode="0">
                  <c:v>820.31726674375727</c:v>
                </c:pt>
                <c:pt idx="33" formatCode="0">
                  <c:v>895.89645930452048</c:v>
                </c:pt>
                <c:pt idx="34" formatCode="0">
                  <c:v>901.06892456383184</c:v>
                </c:pt>
                <c:pt idx="35" formatCode="0">
                  <c:v>800.6260011349907</c:v>
                </c:pt>
                <c:pt idx="36" formatCode="0">
                  <c:v>836.89275444992847</c:v>
                </c:pt>
                <c:pt idx="37" formatCode="0">
                  <c:v>948.63220606350228</c:v>
                </c:pt>
                <c:pt idx="38" formatCode="0">
                  <c:v>887.61944116355176</c:v>
                </c:pt>
                <c:pt idx="39" formatCode="0">
                  <c:v>851.39148871948669</c:v>
                </c:pt>
                <c:pt idx="40" formatCode="0">
                  <c:v>748.76362383309163</c:v>
                </c:pt>
                <c:pt idx="41" formatCode="0">
                  <c:v>723.84592558726285</c:v>
                </c:pt>
                <c:pt idx="42" formatCode="0">
                  <c:v>781.96295025292818</c:v>
                </c:pt>
                <c:pt idx="43" formatCode="0">
                  <c:v>732.15361924162119</c:v>
                </c:pt>
                <c:pt idx="44" formatCode="0">
                  <c:v>840</c:v>
                </c:pt>
                <c:pt idx="45" formatCode="0">
                  <c:v>890.72347875864727</c:v>
                </c:pt>
              </c:numCache>
            </c:numRef>
          </c:val>
          <c:extLst>
            <c:ext xmlns:c16="http://schemas.microsoft.com/office/drawing/2014/chart" uri="{C3380CC4-5D6E-409C-BE32-E72D297353CC}">
              <c16:uniqueId val="{00000002-F561-4914-8E1B-B97CE0027B58}"/>
            </c:ext>
          </c:extLst>
        </c:ser>
        <c:ser>
          <c:idx val="3"/>
          <c:order val="1"/>
          <c:tx>
            <c:v>likely lower</c:v>
          </c:tx>
          <c:spPr>
            <a:solidFill>
              <a:srgbClr val="FFFFFF"/>
            </a:solidFill>
            <a:ln w="38100">
              <a:noFill/>
              <a:prstDash val="sysDash"/>
            </a:ln>
          </c:spPr>
          <c:cat>
            <c:numRef>
              <c:f>'Figure 1 data'!$U$8:$U$54</c:f>
              <c:numCache>
                <c:formatCode>General</c:formatCode>
                <c:ptCount val="47"/>
              </c:numCache>
            </c:numRef>
          </c:cat>
          <c:val>
            <c:numRef>
              <c:f>'Figure 1 data'!$O$8:$O$54</c:f>
              <c:numCache>
                <c:formatCode>General</c:formatCode>
                <c:ptCount val="47"/>
                <c:pt idx="2" formatCode="0">
                  <c:v>605.73597752809485</c:v>
                </c:pt>
                <c:pt idx="3" formatCode="0">
                  <c:v>607.65800938802624</c:v>
                </c:pt>
                <c:pt idx="4" formatCode="0">
                  <c:v>669.22268136100502</c:v>
                </c:pt>
                <c:pt idx="5" formatCode="0">
                  <c:v>708.71890015565896</c:v>
                </c:pt>
                <c:pt idx="6" formatCode="0">
                  <c:v>721.25056054093454</c:v>
                </c:pt>
                <c:pt idx="7" formatCode="0">
                  <c:v>674.03704974707182</c:v>
                </c:pt>
                <c:pt idx="8" formatCode="0">
                  <c:v>680.77823315309615</c:v>
                </c:pt>
                <c:pt idx="9" formatCode="0">
                  <c:v>617.26993137448972</c:v>
                </c:pt>
                <c:pt idx="10" formatCode="0">
                  <c:v>635.540491805584</c:v>
                </c:pt>
                <c:pt idx="11" formatCode="0">
                  <c:v>701.00909166052998</c:v>
                </c:pt>
                <c:pt idx="12" formatCode="0">
                  <c:v>709.68273325624273</c:v>
                </c:pt>
                <c:pt idx="13" formatCode="0">
                  <c:v>654.78346121739969</c:v>
                </c:pt>
                <c:pt idx="14" formatCode="0">
                  <c:v>718.35828902702576</c:v>
                </c:pt>
                <c:pt idx="15" formatCode="0">
                  <c:v>664.40895597210294</c:v>
                </c:pt>
                <c:pt idx="16" formatCode="0">
                  <c:v>694.26427126638396</c:v>
                </c:pt>
                <c:pt idx="17" formatCode="0">
                  <c:v>652.85867897765434</c:v>
                </c:pt>
                <c:pt idx="18" formatCode="0">
                  <c:v>736.67948863868514</c:v>
                </c:pt>
                <c:pt idx="19" formatCode="0">
                  <c:v>851.60132451783397</c:v>
                </c:pt>
                <c:pt idx="20" formatCode="0">
                  <c:v>776.24188368722537</c:v>
                </c:pt>
                <c:pt idx="21" formatCode="0">
                  <c:v>778.17267082079616</c:v>
                </c:pt>
                <c:pt idx="22" formatCode="0">
                  <c:v>787.82784171100411</c:v>
                </c:pt>
                <c:pt idx="23" formatCode="0">
                  <c:v>814.87301800362206</c:v>
                </c:pt>
                <c:pt idx="24" formatCode="0">
                  <c:v>818.73787043988375</c:v>
                </c:pt>
                <c:pt idx="25" formatCode="0">
                  <c:v>814.87301800362206</c:v>
                </c:pt>
                <c:pt idx="26" formatCode="0">
                  <c:v>818.73787043988375</c:v>
                </c:pt>
                <c:pt idx="27" formatCode="0">
                  <c:v>827.43490955265827</c:v>
                </c:pt>
                <c:pt idx="28" formatCode="0">
                  <c:v>839.03334259774022</c:v>
                </c:pt>
                <c:pt idx="29" formatCode="0">
                  <c:v>737.64398878557847</c:v>
                </c:pt>
                <c:pt idx="30" formatCode="0">
                  <c:v>777.20726689280048</c:v>
                </c:pt>
                <c:pt idx="31" formatCode="0">
                  <c:v>707.75509073226749</c:v>
                </c:pt>
                <c:pt idx="32" formatCode="0">
                  <c:v>709.68273325624273</c:v>
                </c:pt>
                <c:pt idx="33" formatCode="0">
                  <c:v>780.10354069547952</c:v>
                </c:pt>
                <c:pt idx="34" formatCode="0">
                  <c:v>784.93107543616816</c:v>
                </c:pt>
                <c:pt idx="35" formatCode="0">
                  <c:v>691.3739988650093</c:v>
                </c:pt>
                <c:pt idx="36" formatCode="0">
                  <c:v>725.10724555007153</c:v>
                </c:pt>
                <c:pt idx="37" formatCode="0">
                  <c:v>829.36779393649772</c:v>
                </c:pt>
                <c:pt idx="38" formatCode="0">
                  <c:v>772.38055883644824</c:v>
                </c:pt>
                <c:pt idx="39" formatCode="0">
                  <c:v>738.60851128051331</c:v>
                </c:pt>
                <c:pt idx="40" formatCode="0">
                  <c:v>643.23637616690837</c:v>
                </c:pt>
                <c:pt idx="41" formatCode="0">
                  <c:v>620.15407441273715</c:v>
                </c:pt>
                <c:pt idx="42" formatCode="0">
                  <c:v>674.03704974707182</c:v>
                </c:pt>
                <c:pt idx="43" formatCode="0">
                  <c:v>627.84638075837881</c:v>
                </c:pt>
                <c:pt idx="44" formatCode="0">
                  <c:v>728</c:v>
                </c:pt>
                <c:pt idx="45" formatCode="0">
                  <c:v>775.27652124135273</c:v>
                </c:pt>
              </c:numCache>
            </c:numRef>
          </c:val>
          <c:extLst>
            <c:ext xmlns:c16="http://schemas.microsoft.com/office/drawing/2014/chart" uri="{C3380CC4-5D6E-409C-BE32-E72D297353CC}">
              <c16:uniqueId val="{00000003-F561-4914-8E1B-B97CE0027B58}"/>
            </c:ext>
          </c:extLst>
        </c:ser>
        <c:dLbls>
          <c:showLegendKey val="0"/>
          <c:showVal val="0"/>
          <c:showCatName val="0"/>
          <c:showSerName val="0"/>
          <c:showPercent val="0"/>
          <c:showBubbleSize val="0"/>
        </c:dLbls>
        <c:axId val="116873856"/>
        <c:axId val="116892032"/>
      </c:areaChart>
      <c:lineChart>
        <c:grouping val="standard"/>
        <c:varyColors val="0"/>
        <c:ser>
          <c:idx val="0"/>
          <c:order val="2"/>
          <c:tx>
            <c:v>5-year average ( likely upper and lower values indicated by shading)</c:v>
          </c:tx>
          <c:spPr>
            <a:ln w="38100">
              <a:solidFill>
                <a:srgbClr val="93A7CC">
                  <a:alpha val="74000"/>
                </a:srgbClr>
              </a:solidFill>
              <a:prstDash val="solid"/>
            </a:ln>
          </c:spPr>
          <c:marker>
            <c:symbol val="none"/>
          </c:marker>
          <c:cat>
            <c:numRef>
              <c:f>'Figure 1 data'!$U$8:$U$54</c:f>
              <c:numCache>
                <c:formatCode>General</c:formatCode>
                <c:ptCount val="47"/>
              </c:numCache>
            </c:numRef>
          </c:cat>
          <c:val>
            <c:numRef>
              <c:f>'Figure 1 data'!$M$8:$M$54</c:f>
              <c:numCache>
                <c:formatCode>General</c:formatCode>
                <c:ptCount val="47"/>
                <c:pt idx="2" formatCode="0">
                  <c:v>673.8</c:v>
                </c:pt>
                <c:pt idx="3" formatCode="0">
                  <c:v>698.2</c:v>
                </c:pt>
                <c:pt idx="4" formatCode="0">
                  <c:v>716</c:v>
                </c:pt>
                <c:pt idx="5" formatCode="0">
                  <c:v>730.2</c:v>
                </c:pt>
                <c:pt idx="6" formatCode="0">
                  <c:v>745.4</c:v>
                </c:pt>
                <c:pt idx="7" formatCode="0">
                  <c:v>734.6</c:v>
                </c:pt>
                <c:pt idx="8" formatCode="0">
                  <c:v>719.4</c:v>
                </c:pt>
                <c:pt idx="9" formatCode="0">
                  <c:v>715.2</c:v>
                </c:pt>
                <c:pt idx="10" formatCode="0">
                  <c:v>722.6</c:v>
                </c:pt>
                <c:pt idx="11" formatCode="0">
                  <c:v>717.2</c:v>
                </c:pt>
                <c:pt idx="12" formatCode="0">
                  <c:v>738.2</c:v>
                </c:pt>
                <c:pt idx="13" formatCode="0">
                  <c:v>744.2</c:v>
                </c:pt>
                <c:pt idx="14" formatCode="0">
                  <c:v>742.8</c:v>
                </c:pt>
                <c:pt idx="15" formatCode="0">
                  <c:v>731</c:v>
                </c:pt>
                <c:pt idx="16" formatCode="0">
                  <c:v>748</c:v>
                </c:pt>
                <c:pt idx="17" formatCode="0">
                  <c:v>775.6</c:v>
                </c:pt>
                <c:pt idx="18" formatCode="0">
                  <c:v>798.8</c:v>
                </c:pt>
                <c:pt idx="19" formatCode="0">
                  <c:v>816.2</c:v>
                </c:pt>
                <c:pt idx="20" formatCode="0">
                  <c:v>844.2</c:v>
                </c:pt>
                <c:pt idx="21" formatCode="0">
                  <c:v>860.4</c:v>
                </c:pt>
                <c:pt idx="22" formatCode="0">
                  <c:v>853.6</c:v>
                </c:pt>
                <c:pt idx="23" formatCode="0">
                  <c:v>861.6</c:v>
                </c:pt>
                <c:pt idx="24" formatCode="0">
                  <c:v>870</c:v>
                </c:pt>
                <c:pt idx="25" formatCode="0">
                  <c:v>878.2</c:v>
                </c:pt>
                <c:pt idx="26" formatCode="0">
                  <c:v>883.2</c:v>
                </c:pt>
                <c:pt idx="27" formatCode="0">
                  <c:v>866.4</c:v>
                </c:pt>
                <c:pt idx="28" formatCode="0">
                  <c:v>858.6</c:v>
                </c:pt>
                <c:pt idx="29" formatCode="0">
                  <c:v>835.6</c:v>
                </c:pt>
                <c:pt idx="30" formatCode="0">
                  <c:v>811.2</c:v>
                </c:pt>
                <c:pt idx="31" formatCode="0">
                  <c:v>799</c:v>
                </c:pt>
                <c:pt idx="32" formatCode="0">
                  <c:v>808.8</c:v>
                </c:pt>
                <c:pt idx="33" formatCode="0">
                  <c:v>791</c:v>
                </c:pt>
                <c:pt idx="34" formatCode="0">
                  <c:v>794.6</c:v>
                </c:pt>
                <c:pt idx="35" formatCode="0">
                  <c:v>819.4</c:v>
                </c:pt>
                <c:pt idx="36" formatCode="0">
                  <c:v>817.8</c:v>
                </c:pt>
                <c:pt idx="37" formatCode="0">
                  <c:v>808.2</c:v>
                </c:pt>
                <c:pt idx="38" formatCode="0">
                  <c:v>798.2</c:v>
                </c:pt>
                <c:pt idx="39" formatCode="0">
                  <c:v>776.4</c:v>
                </c:pt>
                <c:pt idx="40" formatCode="0">
                  <c:v>744.2</c:v>
                </c:pt>
                <c:pt idx="41" formatCode="0">
                  <c:v>714.2</c:v>
                </c:pt>
                <c:pt idx="42" formatCode="0">
                  <c:v>712</c:v>
                </c:pt>
                <c:pt idx="43" formatCode="0">
                  <c:v>739.4</c:v>
                </c:pt>
                <c:pt idx="44" formatCode="0">
                  <c:v>766</c:v>
                </c:pt>
                <c:pt idx="45" formatCode="0">
                  <c:v>775.5</c:v>
                </c:pt>
              </c:numCache>
            </c:numRef>
          </c:val>
          <c:smooth val="0"/>
          <c:extLst>
            <c:ext xmlns:c16="http://schemas.microsoft.com/office/drawing/2014/chart" uri="{C3380CC4-5D6E-409C-BE32-E72D297353CC}">
              <c16:uniqueId val="{00000006-F561-4914-8E1B-B97CE0027B58}"/>
            </c:ext>
          </c:extLst>
        </c:ser>
        <c:ser>
          <c:idx val="2"/>
          <c:order val="3"/>
          <c:tx>
            <c:v>Suicides</c:v>
          </c:tx>
          <c:spPr>
            <a:ln w="25400">
              <a:solidFill>
                <a:srgbClr val="203F7A"/>
              </a:solidFill>
              <a:prstDash val="solid"/>
            </a:ln>
          </c:spPr>
          <c:marker>
            <c:symbol val="none"/>
          </c:marker>
          <c:dPt>
            <c:idx val="0"/>
            <c:marker>
              <c:symbol val="circle"/>
              <c:size val="9"/>
              <c:spPr>
                <a:solidFill>
                  <a:srgbClr val="203F7A"/>
                </a:solidFill>
                <a:ln>
                  <a:noFill/>
                  <a:prstDash val="solid"/>
                </a:ln>
              </c:spPr>
            </c:marker>
            <c:bubble3D val="0"/>
            <c:extLst>
              <c:ext xmlns:c16="http://schemas.microsoft.com/office/drawing/2014/chart" uri="{C3380CC4-5D6E-409C-BE32-E72D297353CC}">
                <c16:uniqueId val="{00000009-F561-4914-8E1B-B97CE0027B58}"/>
              </c:ext>
            </c:extLst>
          </c:dPt>
          <c:dPt>
            <c:idx val="17"/>
            <c:marker>
              <c:symbol val="circle"/>
              <c:size val="9"/>
              <c:spPr>
                <a:solidFill>
                  <a:srgbClr val="203F7A"/>
                </a:solidFill>
                <a:ln>
                  <a:noFill/>
                  <a:prstDash val="solid"/>
                </a:ln>
              </c:spPr>
            </c:marker>
            <c:bubble3D val="0"/>
            <c:extLst>
              <c:ext xmlns:c16="http://schemas.microsoft.com/office/drawing/2014/chart" uri="{C3380CC4-5D6E-409C-BE32-E72D297353CC}">
                <c16:uniqueId val="{0000000D-F561-4914-8E1B-B97CE0027B58}"/>
              </c:ext>
            </c:extLst>
          </c:dPt>
          <c:dPt>
            <c:idx val="19"/>
            <c:marker>
              <c:symbol val="circle"/>
              <c:size val="9"/>
              <c:spPr>
                <a:solidFill>
                  <a:srgbClr val="203F7A"/>
                </a:solidFill>
                <a:ln>
                  <a:noFill/>
                  <a:prstDash val="solid"/>
                </a:ln>
              </c:spPr>
            </c:marker>
            <c:bubble3D val="0"/>
            <c:extLst>
              <c:ext xmlns:c16="http://schemas.microsoft.com/office/drawing/2014/chart" uri="{C3380CC4-5D6E-409C-BE32-E72D297353CC}">
                <c16:uniqueId val="{0000000A-F561-4914-8E1B-B97CE0027B58}"/>
              </c:ext>
            </c:extLst>
          </c:dPt>
          <c:dPt>
            <c:idx val="37"/>
            <c:marker>
              <c:symbol val="circle"/>
              <c:size val="9"/>
              <c:spPr>
                <a:solidFill>
                  <a:srgbClr val="203F7A"/>
                </a:solidFill>
                <a:ln>
                  <a:noFill/>
                  <a:prstDash val="solid"/>
                </a:ln>
              </c:spPr>
            </c:marker>
            <c:bubble3D val="0"/>
            <c:extLst>
              <c:ext xmlns:c16="http://schemas.microsoft.com/office/drawing/2014/chart" uri="{C3380CC4-5D6E-409C-BE32-E72D297353CC}">
                <c16:uniqueId val="{0000000C-F561-4914-8E1B-B97CE0027B58}"/>
              </c:ext>
            </c:extLst>
          </c:dPt>
          <c:dPt>
            <c:idx val="41"/>
            <c:marker>
              <c:symbol val="circle"/>
              <c:size val="9"/>
              <c:spPr>
                <a:solidFill>
                  <a:srgbClr val="203F7A"/>
                </a:solidFill>
                <a:ln>
                  <a:noFill/>
                  <a:prstDash val="solid"/>
                </a:ln>
              </c:spPr>
            </c:marker>
            <c:bubble3D val="0"/>
            <c:extLst>
              <c:ext xmlns:c16="http://schemas.microsoft.com/office/drawing/2014/chart" uri="{C3380CC4-5D6E-409C-BE32-E72D297353CC}">
                <c16:uniqueId val="{0000000B-F561-4914-8E1B-B97CE0027B58}"/>
              </c:ext>
            </c:extLst>
          </c:dPt>
          <c:dPt>
            <c:idx val="46"/>
            <c:marker>
              <c:symbol val="circle"/>
              <c:size val="9"/>
              <c:spPr>
                <a:solidFill>
                  <a:srgbClr val="203F7A"/>
                </a:solidFill>
                <a:ln>
                  <a:noFill/>
                  <a:prstDash val="solid"/>
                </a:ln>
              </c:spPr>
            </c:marker>
            <c:bubble3D val="0"/>
            <c:extLst>
              <c:ext xmlns:c16="http://schemas.microsoft.com/office/drawing/2014/chart" uri="{C3380CC4-5D6E-409C-BE32-E72D297353CC}">
                <c16:uniqueId val="{00000008-F561-4914-8E1B-B97CE0027B58}"/>
              </c:ext>
            </c:extLst>
          </c:dPt>
          <c:dLbls>
            <c:dLbl>
              <c:idx val="0"/>
              <c:layout>
                <c:manualLayout>
                  <c:x val="-5.0551288560782524E-2"/>
                  <c:y val="-3.0370745192901082E-2"/>
                </c:manualLayout>
              </c:layout>
              <c:spPr>
                <a:noFill/>
                <a:ln>
                  <a:noFill/>
                </a:ln>
                <a:effectLst/>
              </c:spPr>
              <c:txPr>
                <a:bodyPr wrap="square" lIns="38100" tIns="19050" rIns="38100" bIns="19050" anchor="ctr">
                  <a:noAutofit/>
                </a:bodyPr>
                <a:lstStyle/>
                <a:p>
                  <a:pPr>
                    <a:defRPr b="1">
                      <a:solidFill>
                        <a:srgbClr val="203F7A"/>
                      </a:solidFill>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5.1946045127163595E-2"/>
                      <c:h val="4.1476563078517999E-2"/>
                    </c:manualLayout>
                  </c15:layout>
                </c:ext>
                <c:ext xmlns:c16="http://schemas.microsoft.com/office/drawing/2014/chart" uri="{C3380CC4-5D6E-409C-BE32-E72D297353CC}">
                  <c16:uniqueId val="{00000009-F561-4914-8E1B-B97CE0027B58}"/>
                </c:ext>
              </c:extLst>
            </c:dLbl>
            <c:dLbl>
              <c:idx val="17"/>
              <c:layout>
                <c:manualLayout>
                  <c:x val="-2.5968108407866591E-2"/>
                  <c:y val="5.44502617801047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F561-4914-8E1B-B97CE0027B58}"/>
                </c:ext>
              </c:extLst>
            </c:dLbl>
            <c:dLbl>
              <c:idx val="19"/>
              <c:layout>
                <c:manualLayout>
                  <c:x val="-2.7334850955649088E-2"/>
                  <c:y val="-5.026178010471204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F561-4914-8E1B-B97CE0027B58}"/>
                </c:ext>
              </c:extLst>
            </c:dLbl>
            <c:dLbl>
              <c:idx val="37"/>
              <c:layout>
                <c:manualLayout>
                  <c:x val="-6.8337127389123476E-3"/>
                  <c:y val="-2.303664921465968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F561-4914-8E1B-B97CE0027B58}"/>
                </c:ext>
              </c:extLst>
            </c:dLbl>
            <c:dLbl>
              <c:idx val="41"/>
              <c:layout>
                <c:manualLayout>
                  <c:x val="-3.0068336051213888E-2"/>
                  <c:y val="5.026178010471196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F561-4914-8E1B-B97CE0027B58}"/>
                </c:ext>
              </c:extLst>
            </c:dLbl>
            <c:dLbl>
              <c:idx val="46"/>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F561-4914-8E1B-B97CE0027B58}"/>
                </c:ext>
              </c:extLst>
            </c:dLbl>
            <c:spPr>
              <a:noFill/>
              <a:ln>
                <a:noFill/>
              </a:ln>
              <a:effectLst/>
            </c:spPr>
            <c:txPr>
              <a:bodyPr wrap="square" lIns="38100" tIns="19050" rIns="38100" bIns="19050" anchor="ctr">
                <a:spAutoFit/>
              </a:bodyPr>
              <a:lstStyle/>
              <a:p>
                <a:pPr>
                  <a:defRPr b="1">
                    <a:solidFill>
                      <a:srgbClr val="203F7A"/>
                    </a:solidFill>
                    <a:latin typeface="Arial" panose="020B0604020202020204" pitchFamily="34" charset="0"/>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'Figure 1 data'!$U$8:$U$54</c:f>
              <c:numCache>
                <c:formatCode>General</c:formatCode>
                <c:ptCount val="47"/>
              </c:numCache>
            </c:numRef>
          </c:cat>
          <c:val>
            <c:numRef>
              <c:f>'Figure 1 data'!$L$8:$L$54</c:f>
              <c:numCache>
                <c:formatCode>General</c:formatCode>
                <c:ptCount val="47"/>
                <c:pt idx="0">
                  <c:v>642</c:v>
                </c:pt>
                <c:pt idx="1">
                  <c:v>688</c:v>
                </c:pt>
                <c:pt idx="2">
                  <c:v>657</c:v>
                </c:pt>
                <c:pt idx="3">
                  <c:v>659</c:v>
                </c:pt>
                <c:pt idx="4">
                  <c:v>723</c:v>
                </c:pt>
                <c:pt idx="5">
                  <c:v>764</c:v>
                </c:pt>
                <c:pt idx="6">
                  <c:v>777</c:v>
                </c:pt>
                <c:pt idx="7">
                  <c:v>728</c:v>
                </c:pt>
                <c:pt idx="8">
                  <c:v>735</c:v>
                </c:pt>
                <c:pt idx="9">
                  <c:v>669</c:v>
                </c:pt>
                <c:pt idx="10">
                  <c:v>688</c:v>
                </c:pt>
                <c:pt idx="11">
                  <c:v>756</c:v>
                </c:pt>
                <c:pt idx="12">
                  <c:v>765</c:v>
                </c:pt>
                <c:pt idx="13">
                  <c:v>708</c:v>
                </c:pt>
                <c:pt idx="14">
                  <c:v>774</c:v>
                </c:pt>
                <c:pt idx="15">
                  <c:v>718</c:v>
                </c:pt>
                <c:pt idx="16">
                  <c:v>749</c:v>
                </c:pt>
                <c:pt idx="17">
                  <c:v>706</c:v>
                </c:pt>
                <c:pt idx="18">
                  <c:v>793</c:v>
                </c:pt>
                <c:pt idx="19">
                  <c:v>912</c:v>
                </c:pt>
                <c:pt idx="20">
                  <c:v>834</c:v>
                </c:pt>
                <c:pt idx="21">
                  <c:v>836</c:v>
                </c:pt>
                <c:pt idx="22">
                  <c:v>846</c:v>
                </c:pt>
                <c:pt idx="23">
                  <c:v>874</c:v>
                </c:pt>
                <c:pt idx="24">
                  <c:v>878</c:v>
                </c:pt>
                <c:pt idx="25">
                  <c:v>874</c:v>
                </c:pt>
                <c:pt idx="26">
                  <c:v>878</c:v>
                </c:pt>
                <c:pt idx="27">
                  <c:v>887</c:v>
                </c:pt>
                <c:pt idx="28">
                  <c:v>899</c:v>
                </c:pt>
                <c:pt idx="29">
                  <c:v>794</c:v>
                </c:pt>
                <c:pt idx="30">
                  <c:v>835</c:v>
                </c:pt>
                <c:pt idx="31">
                  <c:v>763</c:v>
                </c:pt>
                <c:pt idx="32">
                  <c:v>765</c:v>
                </c:pt>
                <c:pt idx="33">
                  <c:v>838</c:v>
                </c:pt>
                <c:pt idx="34">
                  <c:v>843</c:v>
                </c:pt>
                <c:pt idx="35">
                  <c:v>746</c:v>
                </c:pt>
                <c:pt idx="36">
                  <c:v>781</c:v>
                </c:pt>
                <c:pt idx="37">
                  <c:v>889</c:v>
                </c:pt>
                <c:pt idx="38">
                  <c:v>830</c:v>
                </c:pt>
                <c:pt idx="39">
                  <c:v>795</c:v>
                </c:pt>
                <c:pt idx="40">
                  <c:v>696</c:v>
                </c:pt>
                <c:pt idx="41">
                  <c:v>672</c:v>
                </c:pt>
                <c:pt idx="42">
                  <c:v>728</c:v>
                </c:pt>
                <c:pt idx="43">
                  <c:v>680</c:v>
                </c:pt>
                <c:pt idx="44">
                  <c:v>784</c:v>
                </c:pt>
                <c:pt idx="45">
                  <c:v>833</c:v>
                </c:pt>
                <c:pt idx="46">
                  <c:v>805</c:v>
                </c:pt>
              </c:numCache>
            </c:numRef>
          </c:val>
          <c:smooth val="0"/>
          <c:extLst>
            <c:ext xmlns:c16="http://schemas.microsoft.com/office/drawing/2014/chart" uri="{C3380CC4-5D6E-409C-BE32-E72D297353CC}">
              <c16:uniqueId val="{00000007-F561-4914-8E1B-B97CE0027B58}"/>
            </c:ext>
          </c:extLst>
        </c:ser>
        <c:dLbls>
          <c:showLegendKey val="0"/>
          <c:showVal val="0"/>
          <c:showCatName val="0"/>
          <c:showSerName val="0"/>
          <c:showPercent val="0"/>
          <c:showBubbleSize val="0"/>
        </c:dLbls>
        <c:marker val="1"/>
        <c:smooth val="0"/>
        <c:axId val="116873856"/>
        <c:axId val="116892032"/>
      </c:lineChart>
      <c:catAx>
        <c:axId val="116873856"/>
        <c:scaling>
          <c:orientation val="minMax"/>
        </c:scaling>
        <c:delete val="0"/>
        <c:axPos val="b"/>
        <c:title>
          <c:tx>
            <c:rich>
              <a:bodyPr/>
              <a:lstStyle/>
              <a:p>
                <a:pPr>
                  <a:defRPr sz="1400" b="1"/>
                </a:pPr>
                <a:r>
                  <a:rPr lang="en-US" sz="1400" b="1"/>
                  <a:t>Year</a:t>
                </a:r>
              </a:p>
            </c:rich>
          </c:tx>
          <c:layout>
            <c:manualLayout>
              <c:xMode val="edge"/>
              <c:yMode val="edge"/>
              <c:x val="0.50072561298312634"/>
              <c:y val="0.881886308098635"/>
            </c:manualLayout>
          </c:layout>
          <c:overlay val="0"/>
        </c:title>
        <c:numFmt formatCode="General" sourceLinked="1"/>
        <c:majorTickMark val="none"/>
        <c:minorTickMark val="out"/>
        <c:tickLblPos val="nextTo"/>
        <c:spPr>
          <a:ln w="3175">
            <a:solidFill>
              <a:srgbClr val="000000"/>
            </a:solidFill>
            <a:prstDash val="solid"/>
          </a:ln>
        </c:spPr>
        <c:txPr>
          <a:bodyPr rot="0" vert="horz"/>
          <a:lstStyle/>
          <a:p>
            <a:pPr>
              <a:defRPr sz="1000"/>
            </a:pPr>
            <a:endParaRPr lang="en-US"/>
          </a:p>
        </c:txPr>
        <c:crossAx val="116892032"/>
        <c:crossesAt val="0"/>
        <c:auto val="1"/>
        <c:lblAlgn val="ctr"/>
        <c:lblOffset val="100"/>
        <c:tickLblSkip val="1"/>
        <c:tickMarkSkip val="1"/>
        <c:noMultiLvlLbl val="0"/>
      </c:catAx>
      <c:valAx>
        <c:axId val="116892032"/>
        <c:scaling>
          <c:orientation val="minMax"/>
          <c:max val="1000"/>
          <c:min val="0"/>
        </c:scaling>
        <c:delete val="0"/>
        <c:axPos val="l"/>
        <c:title>
          <c:tx>
            <c:rich>
              <a:bodyPr/>
              <a:lstStyle/>
              <a:p>
                <a:pPr>
                  <a:defRPr sz="1400" b="1"/>
                </a:pPr>
                <a:r>
                  <a:rPr lang="en-US" sz="1400" b="1"/>
                  <a:t>Suicides</a:t>
                </a:r>
              </a:p>
            </c:rich>
          </c:tx>
          <c:layout>
            <c:manualLayout>
              <c:xMode val="edge"/>
              <c:yMode val="edge"/>
              <c:x val="2.9297356254214386E-2"/>
              <c:y val="0.41940348365545216"/>
            </c:manualLayout>
          </c:layout>
          <c:overlay val="0"/>
        </c:title>
        <c:numFmt formatCode="#,##0" sourceLinked="0"/>
        <c:majorTickMark val="out"/>
        <c:minorTickMark val="none"/>
        <c:tickLblPos val="nextTo"/>
        <c:spPr>
          <a:ln w="3175">
            <a:noFill/>
            <a:prstDash val="solid"/>
          </a:ln>
        </c:spPr>
        <c:txPr>
          <a:bodyPr rot="0" vert="horz"/>
          <a:lstStyle/>
          <a:p>
            <a:pPr>
              <a:defRPr sz="1100"/>
            </a:pPr>
            <a:endParaRPr lang="en-US"/>
          </a:p>
        </c:txPr>
        <c:crossAx val="116873856"/>
        <c:crosses val="autoZero"/>
        <c:crossBetween val="between"/>
        <c:majorUnit val="500"/>
        <c:minorUnit val="10"/>
      </c:valAx>
      <c:spPr>
        <a:noFill/>
        <a:ln w="12700">
          <a:noFill/>
          <a:prstDash val="solid"/>
        </a:ln>
      </c:spPr>
    </c:plotArea>
    <c:legend>
      <c:legendPos val="t"/>
      <c:legendEntry>
        <c:idx val="0"/>
        <c:delete val="1"/>
      </c:legendEntry>
      <c:legendEntry>
        <c:idx val="1"/>
        <c:delete val="1"/>
      </c:legendEntry>
      <c:layout>
        <c:manualLayout>
          <c:xMode val="edge"/>
          <c:yMode val="edge"/>
          <c:x val="0.13332390603827932"/>
          <c:y val="0.57099196108339856"/>
          <c:w val="0.33774142602465329"/>
          <c:h val="0.19570841521716634"/>
        </c:manualLayout>
      </c:layout>
      <c:overlay val="1"/>
      <c:spPr>
        <a:solidFill>
          <a:srgbClr val="FFFFFF"/>
        </a:solidFill>
        <a:ln w="3175">
          <a:noFill/>
          <a:prstDash val="solid"/>
        </a:ln>
      </c:spPr>
      <c:txPr>
        <a:bodyPr/>
        <a:lstStyle/>
        <a:p>
          <a:pPr>
            <a:defRPr sz="1100"/>
          </a:pPr>
          <a:endParaRPr lang="en-US"/>
        </a:p>
      </c:txPr>
    </c:legend>
    <c:plotVisOnly val="1"/>
    <c:dispBlanksAs val="gap"/>
    <c:showDLblsOverMax val="0"/>
  </c:chart>
  <c:spPr>
    <a:solidFill>
      <a:srgbClr val="FFFFFF"/>
    </a:solidFill>
    <a:ln w="3175">
      <a:noFill/>
      <a:prstDash val="solid"/>
    </a:ln>
  </c:spPr>
  <c:txPr>
    <a:bodyPr/>
    <a:lstStyle/>
    <a:p>
      <a:pPr>
        <a:defRPr sz="1200" b="0" i="0" u="none" strike="noStrike" baseline="0">
          <a:solidFill>
            <a:srgbClr val="000000"/>
          </a:solidFill>
          <a:latin typeface="Arial" panose="020B0604020202020204" pitchFamily="34" charset="0"/>
          <a:ea typeface="Arial"/>
          <a:cs typeface="Arial" panose="020B0604020202020204" pitchFamily="34" charset="0"/>
        </a:defRPr>
      </a:pPr>
      <a:endParaRPr lang="en-US"/>
    </a:p>
  </c:txPr>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822856912300338E-2"/>
          <c:y val="7.7723631825555903E-2"/>
          <c:w val="0.80624159920094896"/>
          <c:h val="0.71079715985327208"/>
        </c:manualLayout>
      </c:layout>
      <c:lineChart>
        <c:grouping val="standard"/>
        <c:varyColors val="0"/>
        <c:ser>
          <c:idx val="0"/>
          <c:order val="0"/>
          <c:tx>
            <c:strRef>
              <c:f>'Figure 9 Data'!$B$3:$B$3</c:f>
              <c:strCache>
                <c:ptCount val="1"/>
                <c:pt idx="0">
                  <c:v>Scotland</c:v>
                </c:pt>
              </c:strCache>
            </c:strRef>
          </c:tx>
          <c:spPr>
            <a:ln w="31750" cap="rnd">
              <a:solidFill>
                <a:srgbClr val="396ACB"/>
              </a:solidFill>
              <a:round/>
            </a:ln>
            <a:effectLst/>
          </c:spPr>
          <c:marker>
            <c:symbol val="none"/>
          </c:marker>
          <c:dPt>
            <c:idx val="0"/>
            <c:marker>
              <c:symbol val="circle"/>
              <c:size val="10"/>
              <c:spPr>
                <a:solidFill>
                  <a:srgbClr val="396ACB"/>
                </a:solidFill>
                <a:ln w="9525">
                  <a:noFill/>
                </a:ln>
                <a:effectLst/>
              </c:spPr>
            </c:marker>
            <c:bubble3D val="0"/>
            <c:extLst>
              <c:ext xmlns:c16="http://schemas.microsoft.com/office/drawing/2014/chart" uri="{C3380CC4-5D6E-409C-BE32-E72D297353CC}">
                <c16:uniqueId val="{00000004-329F-4D92-BFCE-D967C5B89F52}"/>
              </c:ext>
            </c:extLst>
          </c:dPt>
          <c:dPt>
            <c:idx val="26"/>
            <c:marker>
              <c:symbol val="circle"/>
              <c:size val="10"/>
              <c:spPr>
                <a:solidFill>
                  <a:srgbClr val="396ACB"/>
                </a:solidFill>
                <a:ln w="9525">
                  <a:noFill/>
                </a:ln>
                <a:effectLst/>
              </c:spPr>
            </c:marker>
            <c:bubble3D val="0"/>
            <c:extLst>
              <c:ext xmlns:c16="http://schemas.microsoft.com/office/drawing/2014/chart" uri="{C3380CC4-5D6E-409C-BE32-E72D297353CC}">
                <c16:uniqueId val="{00000005-329F-4D92-BFCE-D967C5B89F52}"/>
              </c:ext>
            </c:extLst>
          </c:dPt>
          <c:dLbls>
            <c:dLbl>
              <c:idx val="0"/>
              <c:layout>
                <c:manualLayout>
                  <c:x val="-5.9963167935286138E-2"/>
                  <c:y val="-2.0859760487244969E-3"/>
                </c:manualLayout>
              </c:layout>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396ACB"/>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329F-4D92-BFCE-D967C5B89F52}"/>
                </c:ext>
              </c:extLst>
            </c:dLbl>
            <c:dLbl>
              <c:idx val="26"/>
              <c:layout/>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396ACB"/>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329F-4D92-BFCE-D967C5B89F52}"/>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'Figure 9 Data'!$A$4:$A$30</c:f>
              <c:numCache>
                <c:formatCode>General</c:formatCode>
                <c:ptCount val="27"/>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pt idx="24">
                  <c:v>2018</c:v>
                </c:pt>
                <c:pt idx="25">
                  <c:v>2019</c:v>
                </c:pt>
                <c:pt idx="26">
                  <c:v>2020</c:v>
                </c:pt>
              </c:numCache>
            </c:numRef>
          </c:cat>
          <c:val>
            <c:numRef>
              <c:f>'Figure 9 Data'!$B$4:$B$30</c:f>
              <c:numCache>
                <c:formatCode>General</c:formatCode>
                <c:ptCount val="27"/>
                <c:pt idx="0">
                  <c:v>16.600000000000001</c:v>
                </c:pt>
                <c:pt idx="1">
                  <c:v>16.600000000000001</c:v>
                </c:pt>
                <c:pt idx="2">
                  <c:v>16.899999999999999</c:v>
                </c:pt>
                <c:pt idx="3">
                  <c:v>17.100000000000001</c:v>
                </c:pt>
                <c:pt idx="4">
                  <c:v>17.3</c:v>
                </c:pt>
                <c:pt idx="5">
                  <c:v>17.2</c:v>
                </c:pt>
                <c:pt idx="6">
                  <c:v>17.2</c:v>
                </c:pt>
                <c:pt idx="7">
                  <c:v>17.399999999999999</c:v>
                </c:pt>
                <c:pt idx="8">
                  <c:v>17.600000000000001</c:v>
                </c:pt>
                <c:pt idx="9">
                  <c:v>15.6</c:v>
                </c:pt>
                <c:pt idx="10">
                  <c:v>16.3</c:v>
                </c:pt>
                <c:pt idx="11">
                  <c:v>14.8</c:v>
                </c:pt>
                <c:pt idx="12">
                  <c:v>14.7</c:v>
                </c:pt>
                <c:pt idx="13">
                  <c:v>16.100000000000001</c:v>
                </c:pt>
                <c:pt idx="14">
                  <c:v>16.100000000000001</c:v>
                </c:pt>
                <c:pt idx="15">
                  <c:v>14</c:v>
                </c:pt>
                <c:pt idx="16">
                  <c:v>14.7</c:v>
                </c:pt>
                <c:pt idx="17">
                  <c:v>16.600000000000001</c:v>
                </c:pt>
                <c:pt idx="18">
                  <c:v>15.5</c:v>
                </c:pt>
                <c:pt idx="19">
                  <c:v>14.9</c:v>
                </c:pt>
                <c:pt idx="20">
                  <c:v>13</c:v>
                </c:pt>
                <c:pt idx="21">
                  <c:v>12.6</c:v>
                </c:pt>
                <c:pt idx="22">
                  <c:v>13.4</c:v>
                </c:pt>
                <c:pt idx="23">
                  <c:v>12.6</c:v>
                </c:pt>
                <c:pt idx="24">
                  <c:v>14.4</c:v>
                </c:pt>
                <c:pt idx="25">
                  <c:v>15.2</c:v>
                </c:pt>
                <c:pt idx="26">
                  <c:v>14.8</c:v>
                </c:pt>
              </c:numCache>
            </c:numRef>
          </c:val>
          <c:smooth val="0"/>
          <c:extLst>
            <c:ext xmlns:c16="http://schemas.microsoft.com/office/drawing/2014/chart" uri="{C3380CC4-5D6E-409C-BE32-E72D297353CC}">
              <c16:uniqueId val="{00000000-329F-4D92-BFCE-D967C5B89F52}"/>
            </c:ext>
          </c:extLst>
        </c:ser>
        <c:ser>
          <c:idx val="1"/>
          <c:order val="1"/>
          <c:tx>
            <c:strRef>
              <c:f>'Figure 9 Data'!$C$3:$C$3</c:f>
              <c:strCache>
                <c:ptCount val="1"/>
                <c:pt idx="0">
                  <c:v>England</c:v>
                </c:pt>
              </c:strCache>
            </c:strRef>
          </c:tx>
          <c:spPr>
            <a:ln w="28575" cap="rnd">
              <a:solidFill>
                <a:schemeClr val="bg1">
                  <a:lumMod val="65000"/>
                </a:schemeClr>
              </a:solidFill>
              <a:round/>
            </a:ln>
            <a:effectLst/>
          </c:spPr>
          <c:marker>
            <c:symbol val="none"/>
          </c:marker>
          <c:dPt>
            <c:idx val="0"/>
            <c:marker>
              <c:symbol val="circle"/>
              <c:size val="10"/>
              <c:spPr>
                <a:solidFill>
                  <a:schemeClr val="bg1">
                    <a:lumMod val="65000"/>
                  </a:schemeClr>
                </a:solidFill>
                <a:ln w="9525">
                  <a:noFill/>
                </a:ln>
                <a:effectLst/>
              </c:spPr>
            </c:marker>
            <c:bubble3D val="0"/>
            <c:extLst>
              <c:ext xmlns:c16="http://schemas.microsoft.com/office/drawing/2014/chart" uri="{C3380CC4-5D6E-409C-BE32-E72D297353CC}">
                <c16:uniqueId val="{00000007-329F-4D92-BFCE-D967C5B89F52}"/>
              </c:ext>
            </c:extLst>
          </c:dPt>
          <c:dPt>
            <c:idx val="25"/>
            <c:marker>
              <c:symbol val="circle"/>
              <c:size val="10"/>
              <c:spPr>
                <a:solidFill>
                  <a:schemeClr val="bg1">
                    <a:lumMod val="65000"/>
                  </a:schemeClr>
                </a:solidFill>
                <a:ln w="9525">
                  <a:noFill/>
                </a:ln>
                <a:effectLst/>
              </c:spPr>
            </c:marker>
            <c:bubble3D val="0"/>
            <c:extLst>
              <c:ext xmlns:c16="http://schemas.microsoft.com/office/drawing/2014/chart" uri="{C3380CC4-5D6E-409C-BE32-E72D297353CC}">
                <c16:uniqueId val="{0000000B-329F-4D92-BFCE-D967C5B89F52}"/>
              </c:ext>
            </c:extLst>
          </c:dPt>
          <c:dLbls>
            <c:dLbl>
              <c:idx val="0"/>
              <c:layout>
                <c:manualLayout>
                  <c:x val="-6.1325967206542639E-2"/>
                  <c:y val="-4.1719520974489166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329F-4D92-BFCE-D967C5B89F52}"/>
                </c:ext>
              </c:extLst>
            </c:dLbl>
            <c:dLbl>
              <c:idx val="25"/>
              <c:layout/>
              <c:tx>
                <c:rich>
                  <a:bodyPr/>
                  <a:lstStyle/>
                  <a:p>
                    <a:fld id="{DF52D583-7204-40E5-84D6-50830026B420}" type="VALUE">
                      <a:rPr lang="en-US"/>
                      <a:pPr/>
                      <a:t>[VALUE]</a:t>
                    </a:fld>
                    <a:r>
                      <a:rPr lang="en-US"/>
                      <a:t> </a:t>
                    </a:r>
                    <a:r>
                      <a:rPr lang="en-US" sz="800" b="0">
                        <a:solidFill>
                          <a:sysClr val="windowText" lastClr="000000"/>
                        </a:solidFill>
                      </a:rPr>
                      <a:t>(2019)</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B-329F-4D92-BFCE-D967C5B89F52}"/>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lumMod val="6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'Figure 9 Data'!$A$4:$A$30</c:f>
              <c:numCache>
                <c:formatCode>General</c:formatCode>
                <c:ptCount val="27"/>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pt idx="24">
                  <c:v>2018</c:v>
                </c:pt>
                <c:pt idx="25">
                  <c:v>2019</c:v>
                </c:pt>
                <c:pt idx="26">
                  <c:v>2020</c:v>
                </c:pt>
              </c:numCache>
            </c:numRef>
          </c:cat>
          <c:val>
            <c:numRef>
              <c:f>'Figure 9 Data'!$C$4:$C$30</c:f>
              <c:numCache>
                <c:formatCode>General</c:formatCode>
                <c:ptCount val="27"/>
                <c:pt idx="0">
                  <c:v>11.3</c:v>
                </c:pt>
                <c:pt idx="1">
                  <c:v>11.4</c:v>
                </c:pt>
                <c:pt idx="2">
                  <c:v>10.8</c:v>
                </c:pt>
                <c:pt idx="3">
                  <c:v>10.6</c:v>
                </c:pt>
                <c:pt idx="4">
                  <c:v>11.6</c:v>
                </c:pt>
                <c:pt idx="5">
                  <c:v>11.4</c:v>
                </c:pt>
                <c:pt idx="6">
                  <c:v>11</c:v>
                </c:pt>
                <c:pt idx="7">
                  <c:v>10.5</c:v>
                </c:pt>
                <c:pt idx="8">
                  <c:v>10.199999999999999</c:v>
                </c:pt>
                <c:pt idx="9">
                  <c:v>10.1</c:v>
                </c:pt>
                <c:pt idx="10">
                  <c:v>10.3</c:v>
                </c:pt>
                <c:pt idx="11">
                  <c:v>9.9</c:v>
                </c:pt>
                <c:pt idx="12">
                  <c:v>9.4</c:v>
                </c:pt>
                <c:pt idx="13">
                  <c:v>8.9</c:v>
                </c:pt>
                <c:pt idx="14">
                  <c:v>9.4</c:v>
                </c:pt>
                <c:pt idx="15">
                  <c:v>9.6</c:v>
                </c:pt>
                <c:pt idx="16">
                  <c:v>9.1</c:v>
                </c:pt>
                <c:pt idx="17">
                  <c:v>9.6999999999999993</c:v>
                </c:pt>
                <c:pt idx="18">
                  <c:v>9.6</c:v>
                </c:pt>
                <c:pt idx="19">
                  <c:v>10.1</c:v>
                </c:pt>
                <c:pt idx="20">
                  <c:v>10.3</c:v>
                </c:pt>
                <c:pt idx="21">
                  <c:v>10.1</c:v>
                </c:pt>
                <c:pt idx="22">
                  <c:v>9.5</c:v>
                </c:pt>
                <c:pt idx="23">
                  <c:v>9.1999999999999993</c:v>
                </c:pt>
                <c:pt idx="24">
                  <c:v>10.3</c:v>
                </c:pt>
                <c:pt idx="25">
                  <c:v>10.8</c:v>
                </c:pt>
              </c:numCache>
            </c:numRef>
          </c:val>
          <c:smooth val="0"/>
          <c:extLst>
            <c:ext xmlns:c16="http://schemas.microsoft.com/office/drawing/2014/chart" uri="{C3380CC4-5D6E-409C-BE32-E72D297353CC}">
              <c16:uniqueId val="{00000001-329F-4D92-BFCE-D967C5B89F52}"/>
            </c:ext>
          </c:extLst>
        </c:ser>
        <c:ser>
          <c:idx val="2"/>
          <c:order val="2"/>
          <c:tx>
            <c:strRef>
              <c:f>'Figure 9 Data'!$D$3:$D$3</c:f>
              <c:strCache>
                <c:ptCount val="1"/>
                <c:pt idx="0">
                  <c:v>Wales</c:v>
                </c:pt>
              </c:strCache>
            </c:strRef>
          </c:tx>
          <c:spPr>
            <a:ln w="25400" cap="rnd">
              <a:solidFill>
                <a:schemeClr val="tx1">
                  <a:lumMod val="95000"/>
                  <a:lumOff val="5000"/>
                </a:schemeClr>
              </a:solidFill>
              <a:prstDash val="solid"/>
              <a:round/>
            </a:ln>
            <a:effectLst/>
          </c:spPr>
          <c:marker>
            <c:symbol val="none"/>
          </c:marker>
          <c:dPt>
            <c:idx val="0"/>
            <c:marker>
              <c:symbol val="circle"/>
              <c:size val="10"/>
              <c:spPr>
                <a:solidFill>
                  <a:schemeClr val="tx1"/>
                </a:solidFill>
                <a:ln w="9525">
                  <a:noFill/>
                </a:ln>
                <a:effectLst/>
              </c:spPr>
            </c:marker>
            <c:bubble3D val="0"/>
            <c:extLst>
              <c:ext xmlns:c16="http://schemas.microsoft.com/office/drawing/2014/chart" uri="{C3380CC4-5D6E-409C-BE32-E72D297353CC}">
                <c16:uniqueId val="{00000006-329F-4D92-BFCE-D967C5B89F52}"/>
              </c:ext>
            </c:extLst>
          </c:dPt>
          <c:dPt>
            <c:idx val="25"/>
            <c:marker>
              <c:symbol val="circle"/>
              <c:size val="10"/>
              <c:spPr>
                <a:solidFill>
                  <a:schemeClr val="tx1"/>
                </a:solidFill>
                <a:ln w="9525">
                  <a:noFill/>
                </a:ln>
                <a:effectLst/>
              </c:spPr>
            </c:marker>
            <c:bubble3D val="0"/>
            <c:extLst>
              <c:ext xmlns:c16="http://schemas.microsoft.com/office/drawing/2014/chart" uri="{C3380CC4-5D6E-409C-BE32-E72D297353CC}">
                <c16:uniqueId val="{0000000A-329F-4D92-BFCE-D967C5B89F52}"/>
              </c:ext>
            </c:extLst>
          </c:dPt>
          <c:dLbls>
            <c:dLbl>
              <c:idx val="0"/>
              <c:layout>
                <c:manualLayout>
                  <c:x val="-6.4051565749055642E-2"/>
                  <c:y val="-2.0859760487244583E-3"/>
                </c:manualLayout>
              </c:layout>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329F-4D92-BFCE-D967C5B89F52}"/>
                </c:ext>
              </c:extLst>
            </c:dLbl>
            <c:dLbl>
              <c:idx val="25"/>
              <c:layout>
                <c:manualLayout>
                  <c:x val="-9.9937458739425533E-17"/>
                  <c:y val="6.2579281461733758E-3"/>
                </c:manualLayout>
              </c:layout>
              <c:tx>
                <c:rich>
                  <a:bodyPr/>
                  <a:lstStyle/>
                  <a:p>
                    <a:fld id="{EDC4066F-7C89-494B-B4C6-A53D801D5429}" type="VALUE">
                      <a:rPr lang="en-US" b="1">
                        <a:solidFill>
                          <a:schemeClr val="tx1"/>
                        </a:solidFill>
                      </a:rPr>
                      <a:pPr/>
                      <a:t>[VALUE]</a:t>
                    </a:fld>
                    <a:r>
                      <a:rPr lang="en-US"/>
                      <a:t> </a:t>
                    </a:r>
                    <a:r>
                      <a:rPr lang="en-US" sz="800"/>
                      <a:t>(2019)</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A-329F-4D92-BFCE-D967C5B89F52}"/>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'Figure 9 Data'!$A$4:$A$30</c:f>
              <c:numCache>
                <c:formatCode>General</c:formatCode>
                <c:ptCount val="27"/>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pt idx="24">
                  <c:v>2018</c:v>
                </c:pt>
                <c:pt idx="25">
                  <c:v>2019</c:v>
                </c:pt>
                <c:pt idx="26">
                  <c:v>2020</c:v>
                </c:pt>
              </c:numCache>
            </c:numRef>
          </c:cat>
          <c:val>
            <c:numRef>
              <c:f>'Figure 9 Data'!$D$4:$D$30</c:f>
              <c:numCache>
                <c:formatCode>General</c:formatCode>
                <c:ptCount val="27"/>
                <c:pt idx="0">
                  <c:v>12.8</c:v>
                </c:pt>
                <c:pt idx="1">
                  <c:v>13</c:v>
                </c:pt>
                <c:pt idx="2">
                  <c:v>11.1</c:v>
                </c:pt>
                <c:pt idx="3">
                  <c:v>11.3</c:v>
                </c:pt>
                <c:pt idx="4">
                  <c:v>12.7</c:v>
                </c:pt>
                <c:pt idx="5">
                  <c:v>13.2</c:v>
                </c:pt>
                <c:pt idx="6">
                  <c:v>12.6</c:v>
                </c:pt>
                <c:pt idx="7">
                  <c:v>12.4</c:v>
                </c:pt>
                <c:pt idx="8">
                  <c:v>12</c:v>
                </c:pt>
                <c:pt idx="9">
                  <c:v>13</c:v>
                </c:pt>
                <c:pt idx="10">
                  <c:v>12.9</c:v>
                </c:pt>
                <c:pt idx="11">
                  <c:v>10.4</c:v>
                </c:pt>
                <c:pt idx="12">
                  <c:v>11.5</c:v>
                </c:pt>
                <c:pt idx="13">
                  <c:v>11.2</c:v>
                </c:pt>
                <c:pt idx="14">
                  <c:v>10</c:v>
                </c:pt>
                <c:pt idx="15">
                  <c:v>9.6999999999999993</c:v>
                </c:pt>
                <c:pt idx="16">
                  <c:v>10.8</c:v>
                </c:pt>
                <c:pt idx="17">
                  <c:v>12.6</c:v>
                </c:pt>
                <c:pt idx="18">
                  <c:v>12.5</c:v>
                </c:pt>
                <c:pt idx="19">
                  <c:v>14.7</c:v>
                </c:pt>
                <c:pt idx="20">
                  <c:v>9.1999999999999993</c:v>
                </c:pt>
                <c:pt idx="21">
                  <c:v>13</c:v>
                </c:pt>
                <c:pt idx="22">
                  <c:v>11.8</c:v>
                </c:pt>
                <c:pt idx="23">
                  <c:v>13.2</c:v>
                </c:pt>
                <c:pt idx="24">
                  <c:v>12.8</c:v>
                </c:pt>
                <c:pt idx="25">
                  <c:v>12.2</c:v>
                </c:pt>
              </c:numCache>
            </c:numRef>
          </c:val>
          <c:smooth val="0"/>
          <c:extLst>
            <c:ext xmlns:c16="http://schemas.microsoft.com/office/drawing/2014/chart" uri="{C3380CC4-5D6E-409C-BE32-E72D297353CC}">
              <c16:uniqueId val="{00000002-329F-4D92-BFCE-D967C5B89F52}"/>
            </c:ext>
          </c:extLst>
        </c:ser>
        <c:ser>
          <c:idx val="3"/>
          <c:order val="3"/>
          <c:tx>
            <c:strRef>
              <c:f>'Figure 9 Data'!$E$3:$E$3</c:f>
              <c:strCache>
                <c:ptCount val="1"/>
                <c:pt idx="0">
                  <c:v>Northern Ireland</c:v>
                </c:pt>
              </c:strCache>
            </c:strRef>
          </c:tx>
          <c:spPr>
            <a:ln w="28575" cap="rnd" cmpd="sng">
              <a:solidFill>
                <a:srgbClr val="8FAAE1"/>
              </a:solidFill>
              <a:prstDash val="solid"/>
              <a:round/>
            </a:ln>
            <a:effectLst/>
          </c:spPr>
          <c:marker>
            <c:symbol val="none"/>
          </c:marker>
          <c:dPt>
            <c:idx val="0"/>
            <c:marker>
              <c:symbol val="circle"/>
              <c:size val="10"/>
              <c:spPr>
                <a:solidFill>
                  <a:srgbClr val="8FAAE1"/>
                </a:solidFill>
                <a:ln w="9525">
                  <a:noFill/>
                </a:ln>
                <a:effectLst/>
              </c:spPr>
            </c:marker>
            <c:bubble3D val="0"/>
            <c:extLst>
              <c:ext xmlns:c16="http://schemas.microsoft.com/office/drawing/2014/chart" uri="{C3380CC4-5D6E-409C-BE32-E72D297353CC}">
                <c16:uniqueId val="{00000008-329F-4D92-BFCE-D967C5B89F52}"/>
              </c:ext>
            </c:extLst>
          </c:dPt>
          <c:dPt>
            <c:idx val="20"/>
            <c:marker>
              <c:symbol val="none"/>
            </c:marker>
            <c:bubble3D val="0"/>
            <c:extLst>
              <c:ext xmlns:c16="http://schemas.microsoft.com/office/drawing/2014/chart" uri="{C3380CC4-5D6E-409C-BE32-E72D297353CC}">
                <c16:uniqueId val="{00000009-329F-4D92-BFCE-D967C5B89F52}"/>
              </c:ext>
            </c:extLst>
          </c:dPt>
          <c:dPt>
            <c:idx val="21"/>
            <c:marker>
              <c:symbol val="none"/>
            </c:marker>
            <c:bubble3D val="0"/>
            <c:spPr>
              <a:ln w="28575" cap="rnd" cmpd="sng">
                <a:solidFill>
                  <a:srgbClr val="8FAAE1"/>
                </a:solidFill>
                <a:prstDash val="sysDot"/>
                <a:round/>
              </a:ln>
              <a:effectLst/>
            </c:spPr>
            <c:extLst>
              <c:ext xmlns:c16="http://schemas.microsoft.com/office/drawing/2014/chart" uri="{C3380CC4-5D6E-409C-BE32-E72D297353CC}">
                <c16:uniqueId val="{0000000E-329F-4D92-BFCE-D967C5B89F52}"/>
              </c:ext>
            </c:extLst>
          </c:dPt>
          <c:dPt>
            <c:idx val="22"/>
            <c:marker>
              <c:symbol val="none"/>
            </c:marker>
            <c:bubble3D val="0"/>
            <c:spPr>
              <a:ln w="28575" cap="rnd" cmpd="sng">
                <a:solidFill>
                  <a:srgbClr val="8FAAE1"/>
                </a:solidFill>
                <a:prstDash val="sysDot"/>
                <a:round/>
              </a:ln>
              <a:effectLst/>
            </c:spPr>
            <c:extLst>
              <c:ext xmlns:c16="http://schemas.microsoft.com/office/drawing/2014/chart" uri="{C3380CC4-5D6E-409C-BE32-E72D297353CC}">
                <c16:uniqueId val="{0000000F-329F-4D92-BFCE-D967C5B89F52}"/>
              </c:ext>
            </c:extLst>
          </c:dPt>
          <c:dPt>
            <c:idx val="23"/>
            <c:marker>
              <c:symbol val="none"/>
            </c:marker>
            <c:bubble3D val="0"/>
            <c:spPr>
              <a:ln w="28575" cap="rnd" cmpd="sng">
                <a:solidFill>
                  <a:srgbClr val="8FAAE1"/>
                </a:solidFill>
                <a:prstDash val="sysDot"/>
                <a:round/>
              </a:ln>
              <a:effectLst/>
            </c:spPr>
            <c:extLst>
              <c:ext xmlns:c16="http://schemas.microsoft.com/office/drawing/2014/chart" uri="{C3380CC4-5D6E-409C-BE32-E72D297353CC}">
                <c16:uniqueId val="{00000011-329F-4D92-BFCE-D967C5B89F52}"/>
              </c:ext>
            </c:extLst>
          </c:dPt>
          <c:dPt>
            <c:idx val="24"/>
            <c:marker>
              <c:symbol val="none"/>
            </c:marker>
            <c:bubble3D val="0"/>
            <c:spPr>
              <a:ln w="28575" cap="rnd" cmpd="sng">
                <a:solidFill>
                  <a:srgbClr val="8FAAE1"/>
                </a:solidFill>
                <a:prstDash val="sysDot"/>
                <a:round/>
              </a:ln>
              <a:effectLst/>
            </c:spPr>
            <c:extLst>
              <c:ext xmlns:c16="http://schemas.microsoft.com/office/drawing/2014/chart" uri="{C3380CC4-5D6E-409C-BE32-E72D297353CC}">
                <c16:uniqueId val="{00000010-329F-4D92-BFCE-D967C5B89F52}"/>
              </c:ext>
            </c:extLst>
          </c:dPt>
          <c:dPt>
            <c:idx val="25"/>
            <c:marker>
              <c:symbol val="circle"/>
              <c:size val="10"/>
              <c:spPr>
                <a:solidFill>
                  <a:srgbClr val="8FAAE1"/>
                </a:solidFill>
                <a:ln w="9525">
                  <a:noFill/>
                </a:ln>
                <a:effectLst/>
              </c:spPr>
            </c:marker>
            <c:bubble3D val="0"/>
            <c:spPr>
              <a:ln w="28575" cap="rnd" cmpd="sng">
                <a:solidFill>
                  <a:srgbClr val="8FAAE1"/>
                </a:solidFill>
                <a:prstDash val="sysDot"/>
                <a:round/>
              </a:ln>
              <a:effectLst/>
            </c:spPr>
            <c:extLst>
              <c:ext xmlns:c16="http://schemas.microsoft.com/office/drawing/2014/chart" uri="{C3380CC4-5D6E-409C-BE32-E72D297353CC}">
                <c16:uniqueId val="{0000000C-329F-4D92-BFCE-D967C5B89F52}"/>
              </c:ext>
            </c:extLst>
          </c:dPt>
          <c:dLbls>
            <c:dLbl>
              <c:idx val="0"/>
              <c:layout>
                <c:manualLayout>
                  <c:x val="-6.268876647779914E-2"/>
                  <c:y val="6.2579281461733758E-3"/>
                </c:manualLayout>
              </c:layout>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8FAAE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329F-4D92-BFCE-D967C5B89F52}"/>
                </c:ext>
              </c:extLst>
            </c:dLbl>
            <c:dLbl>
              <c:idx val="25"/>
              <c:layout>
                <c:manualLayout>
                  <c:x val="-9.9937458739425533E-17"/>
                  <c:y val="-6.2579281461733758E-3"/>
                </c:manualLayout>
              </c:layout>
              <c:tx>
                <c:rich>
                  <a:bodyPr/>
                  <a:lstStyle/>
                  <a:p>
                    <a:fld id="{CAF8D204-42C0-4E82-9C69-CACDA4A43ACB}" type="VALUE">
                      <a:rPr lang="en-US">
                        <a:solidFill>
                          <a:srgbClr val="8FAAE1"/>
                        </a:solidFill>
                      </a:rPr>
                      <a:pPr/>
                      <a:t>[VALUE]</a:t>
                    </a:fld>
                    <a:r>
                      <a:rPr lang="en-US"/>
                      <a:t> </a:t>
                    </a:r>
                    <a:r>
                      <a:rPr lang="en-US" sz="800" b="0">
                        <a:solidFill>
                          <a:schemeClr val="tx1"/>
                        </a:solidFill>
                      </a:rPr>
                      <a:t>(2019)</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C-329F-4D92-BFCE-D967C5B89F52}"/>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lumMod val="6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'Figure 9 Data'!$A$4:$A$30</c:f>
              <c:numCache>
                <c:formatCode>General</c:formatCode>
                <c:ptCount val="27"/>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pt idx="24">
                  <c:v>2018</c:v>
                </c:pt>
                <c:pt idx="25">
                  <c:v>2019</c:v>
                </c:pt>
                <c:pt idx="26">
                  <c:v>2020</c:v>
                </c:pt>
              </c:numCache>
            </c:numRef>
          </c:cat>
          <c:val>
            <c:numRef>
              <c:f>'Figure 9 Data'!$E$4:$E$30</c:f>
              <c:numCache>
                <c:formatCode>General</c:formatCode>
                <c:ptCount val="27"/>
                <c:pt idx="0">
                  <c:v>10.5</c:v>
                </c:pt>
                <c:pt idx="1">
                  <c:v>10.6</c:v>
                </c:pt>
                <c:pt idx="2">
                  <c:v>10</c:v>
                </c:pt>
                <c:pt idx="3">
                  <c:v>9.6</c:v>
                </c:pt>
                <c:pt idx="4">
                  <c:v>9.9</c:v>
                </c:pt>
                <c:pt idx="5">
                  <c:v>10.199999999999999</c:v>
                </c:pt>
                <c:pt idx="6">
                  <c:v>12.3</c:v>
                </c:pt>
                <c:pt idx="7">
                  <c:v>10.6</c:v>
                </c:pt>
                <c:pt idx="8">
                  <c:v>12.1</c:v>
                </c:pt>
                <c:pt idx="9">
                  <c:v>9.6</c:v>
                </c:pt>
                <c:pt idx="10">
                  <c:v>9.8000000000000007</c:v>
                </c:pt>
                <c:pt idx="11">
                  <c:v>14.1</c:v>
                </c:pt>
                <c:pt idx="12">
                  <c:v>18.5</c:v>
                </c:pt>
                <c:pt idx="13">
                  <c:v>15.7</c:v>
                </c:pt>
                <c:pt idx="14">
                  <c:v>17.399999999999999</c:v>
                </c:pt>
                <c:pt idx="15">
                  <c:v>16.100000000000001</c:v>
                </c:pt>
                <c:pt idx="16">
                  <c:v>19.3</c:v>
                </c:pt>
                <c:pt idx="17">
                  <c:v>17.8</c:v>
                </c:pt>
                <c:pt idx="18">
                  <c:v>17.100000000000001</c:v>
                </c:pt>
                <c:pt idx="19">
                  <c:v>18.899999999999999</c:v>
                </c:pt>
                <c:pt idx="20">
                  <c:v>16.5</c:v>
                </c:pt>
                <c:pt idx="21">
                  <c:v>19.3</c:v>
                </c:pt>
                <c:pt idx="22">
                  <c:v>18.100000000000001</c:v>
                </c:pt>
                <c:pt idx="23">
                  <c:v>18.5</c:v>
                </c:pt>
                <c:pt idx="24">
                  <c:v>18.600000000000001</c:v>
                </c:pt>
                <c:pt idx="25">
                  <c:v>12.7</c:v>
                </c:pt>
              </c:numCache>
            </c:numRef>
          </c:val>
          <c:smooth val="0"/>
          <c:extLst>
            <c:ext xmlns:c16="http://schemas.microsoft.com/office/drawing/2014/chart" uri="{C3380CC4-5D6E-409C-BE32-E72D297353CC}">
              <c16:uniqueId val="{00000003-329F-4D92-BFCE-D967C5B89F52}"/>
            </c:ext>
          </c:extLst>
        </c:ser>
        <c:dLbls>
          <c:showLegendKey val="0"/>
          <c:showVal val="0"/>
          <c:showCatName val="0"/>
          <c:showSerName val="0"/>
          <c:showPercent val="0"/>
          <c:showBubbleSize val="0"/>
        </c:dLbls>
        <c:smooth val="0"/>
        <c:axId val="599274472"/>
        <c:axId val="599276112"/>
      </c:lineChart>
      <c:catAx>
        <c:axId val="599274472"/>
        <c:scaling>
          <c:orientation val="minMax"/>
        </c:scaling>
        <c:delete val="0"/>
        <c:axPos val="b"/>
        <c:title>
          <c:tx>
            <c:rich>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GB"/>
                  <a:t>Year</a:t>
                </a:r>
              </a:p>
            </c:rich>
          </c:tx>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599276112"/>
        <c:crosses val="autoZero"/>
        <c:auto val="1"/>
        <c:lblAlgn val="ctr"/>
        <c:lblOffset val="100"/>
        <c:noMultiLvlLbl val="0"/>
      </c:catAx>
      <c:valAx>
        <c:axId val="599276112"/>
        <c:scaling>
          <c:orientation val="minMax"/>
        </c:scaling>
        <c:delete val="1"/>
        <c:axPos val="l"/>
        <c:numFmt formatCode="General" sourceLinked="1"/>
        <c:majorTickMark val="none"/>
        <c:minorTickMark val="none"/>
        <c:tickLblPos val="nextTo"/>
        <c:crossAx val="599274472"/>
        <c:crosses val="autoZero"/>
        <c:crossBetween val="between"/>
      </c:valAx>
      <c:spPr>
        <a:noFill/>
        <a:ln>
          <a:noFill/>
        </a:ln>
        <a:effectLst/>
      </c:spPr>
    </c:plotArea>
    <c:legend>
      <c:legendPos val="b"/>
      <c:legendEntry>
        <c:idx val="0"/>
        <c:txPr>
          <a:bodyPr rot="0" spcFirstLastPara="1" vertOverflow="ellipsis" vert="horz" wrap="square" anchor="ctr" anchorCtr="1"/>
          <a:lstStyle/>
          <a:p>
            <a:pPr>
              <a:defRPr sz="1200" b="1" i="0" u="none" strike="noStrike" kern="1200" baseline="0">
                <a:solidFill>
                  <a:srgbClr val="396ACB"/>
                </a:solidFill>
                <a:latin typeface="Arial" panose="020B0604020202020204" pitchFamily="34" charset="0"/>
                <a:ea typeface="+mn-ea"/>
                <a:cs typeface="Arial" panose="020B0604020202020204" pitchFamily="34" charset="0"/>
              </a:defRPr>
            </a:pPr>
            <a:endParaRPr lang="en-US"/>
          </a:p>
        </c:txPr>
      </c:legendEntry>
      <c:legendEntry>
        <c:idx val="1"/>
        <c:txPr>
          <a:bodyPr rot="0" spcFirstLastPara="1" vertOverflow="ellipsis" vert="horz" wrap="square" anchor="ctr" anchorCtr="1"/>
          <a:lstStyle/>
          <a:p>
            <a:pPr>
              <a:defRPr sz="1200" b="0" i="0" u="none" strike="noStrike" kern="1200" baseline="0">
                <a:solidFill>
                  <a:schemeClr val="bg1">
                    <a:lumMod val="65000"/>
                  </a:schemeClr>
                </a:solidFill>
                <a:latin typeface="Arial" panose="020B0604020202020204" pitchFamily="34" charset="0"/>
                <a:ea typeface="+mn-ea"/>
                <a:cs typeface="Arial" panose="020B0604020202020204" pitchFamily="34" charset="0"/>
              </a:defRPr>
            </a:pPr>
            <a:endParaRPr lang="en-US"/>
          </a:p>
        </c:txPr>
      </c:legendEntry>
      <c:legendEntry>
        <c:idx val="2"/>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Entry>
      <c:legendEntry>
        <c:idx val="3"/>
        <c:txPr>
          <a:bodyPr rot="0" spcFirstLastPara="1" vertOverflow="ellipsis" vert="horz" wrap="square" anchor="ctr" anchorCtr="1"/>
          <a:lstStyle/>
          <a:p>
            <a:pPr>
              <a:defRPr sz="1200" b="0" i="0" u="none" strike="noStrike" kern="1200" baseline="0">
                <a:solidFill>
                  <a:srgbClr val="8FAAE1"/>
                </a:solidFill>
                <a:latin typeface="Arial" panose="020B0604020202020204" pitchFamily="34" charset="0"/>
                <a:ea typeface="+mn-ea"/>
                <a:cs typeface="Arial" panose="020B0604020202020204" pitchFamily="34" charset="0"/>
              </a:defRPr>
            </a:pPr>
            <a:endParaRPr lang="en-US"/>
          </a:p>
        </c:txPr>
      </c:legendEntry>
      <c:layout>
        <c:manualLayout>
          <c:xMode val="edge"/>
          <c:yMode val="edge"/>
          <c:x val="9.1041966276834543E-2"/>
          <c:y val="5.8649269735920356E-2"/>
          <c:w val="0.20193079683839157"/>
          <c:h val="0.14033592755388755"/>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solidFill>
            <a:schemeClr val="tx1"/>
          </a:solidFill>
          <a:latin typeface="Arial" panose="020B0604020202020204" pitchFamily="34" charset="0"/>
          <a:cs typeface="Arial" panose="020B0604020202020204" pitchFamily="34" charset="0"/>
        </a:defRPr>
      </a:pPr>
      <a:endParaRPr lang="en-US"/>
    </a:p>
  </c:txPr>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GB" b="1"/>
              <a:t>Suicides by method (% of all sucides)</a:t>
            </a:r>
            <a:r>
              <a:rPr lang="en-GB" b="1" baseline="0"/>
              <a:t> </a:t>
            </a:r>
            <a:r>
              <a:rPr lang="en-GB" b="1"/>
              <a:t>, Scotland,</a:t>
            </a:r>
            <a:r>
              <a:rPr lang="en-GB" b="1" baseline="0"/>
              <a:t> 1974-2020</a:t>
            </a:r>
            <a:endParaRPr lang="en-GB" b="1"/>
          </a:p>
        </c:rich>
      </c:tx>
      <c:layout/>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2756105766053819E-2"/>
          <c:y val="7.725105169099579E-2"/>
          <c:w val="0.79645662179221477"/>
          <c:h val="0.82678730069285078"/>
        </c:manualLayout>
      </c:layout>
      <c:lineChart>
        <c:grouping val="standard"/>
        <c:varyColors val="0"/>
        <c:ser>
          <c:idx val="0"/>
          <c:order val="0"/>
          <c:tx>
            <c:strRef>
              <c:f>'Figure 10 Data'!$M$4</c:f>
              <c:strCache>
                <c:ptCount val="1"/>
                <c:pt idx="0">
                  <c:v>Poison</c:v>
                </c:pt>
              </c:strCache>
            </c:strRef>
          </c:tx>
          <c:spPr>
            <a:ln w="38100" cap="rnd">
              <a:solidFill>
                <a:srgbClr val="284F99"/>
              </a:solidFill>
              <a:prstDash val="solid"/>
              <a:round/>
            </a:ln>
            <a:effectLst/>
          </c:spPr>
          <c:marker>
            <c:symbol val="none"/>
          </c:marker>
          <c:dPt>
            <c:idx val="0"/>
            <c:marker>
              <c:symbol val="circle"/>
              <c:size val="10"/>
              <c:spPr>
                <a:solidFill>
                  <a:srgbClr val="284F99"/>
                </a:solidFill>
                <a:ln w="9525">
                  <a:noFill/>
                </a:ln>
                <a:effectLst/>
              </c:spPr>
            </c:marker>
            <c:bubble3D val="0"/>
            <c:extLst>
              <c:ext xmlns:c16="http://schemas.microsoft.com/office/drawing/2014/chart" uri="{C3380CC4-5D6E-409C-BE32-E72D297353CC}">
                <c16:uniqueId val="{0000000C-4B66-407B-96A7-3A8E9A4987D5}"/>
              </c:ext>
            </c:extLst>
          </c:dPt>
          <c:dPt>
            <c:idx val="46"/>
            <c:marker>
              <c:symbol val="circle"/>
              <c:size val="10"/>
              <c:spPr>
                <a:solidFill>
                  <a:srgbClr val="284F99"/>
                </a:solidFill>
                <a:ln w="9525">
                  <a:noFill/>
                </a:ln>
                <a:effectLst/>
              </c:spPr>
            </c:marker>
            <c:bubble3D val="0"/>
            <c:extLst>
              <c:ext xmlns:c16="http://schemas.microsoft.com/office/drawing/2014/chart" uri="{C3380CC4-5D6E-409C-BE32-E72D297353CC}">
                <c16:uniqueId val="{0000000A-4B66-407B-96A7-3A8E9A4987D5}"/>
              </c:ext>
            </c:extLst>
          </c:dPt>
          <c:dLbls>
            <c:dLbl>
              <c:idx val="0"/>
              <c:layout>
                <c:manualLayout>
                  <c:x val="-5.5857064271989471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4B66-407B-96A7-3A8E9A4987D5}"/>
                </c:ext>
              </c:extLst>
            </c:dLbl>
            <c:dLbl>
              <c:idx val="46"/>
              <c:layout>
                <c:manualLayout>
                  <c:x val="2.7247884790487201E-3"/>
                  <c:y val="4.3738881825044471E-2"/>
                </c:manualLayout>
              </c:layout>
              <c:tx>
                <c:rich>
                  <a:bodyPr rot="0" spcFirstLastPara="1" vertOverflow="ellipsis" vert="horz" wrap="square" lIns="38100" tIns="19050" rIns="38100" bIns="19050" anchor="ctr" anchorCtr="0">
                    <a:noAutofit/>
                  </a:bodyPr>
                  <a:lstStyle/>
                  <a:p>
                    <a:pPr algn="l">
                      <a:defRPr sz="1200" b="1" i="0" u="none" strike="noStrike" kern="1200" baseline="0">
                        <a:solidFill>
                          <a:srgbClr val="284F99"/>
                        </a:solidFill>
                        <a:latin typeface="Arial" panose="020B0604020202020204" pitchFamily="34" charset="0"/>
                        <a:ea typeface="+mn-ea"/>
                        <a:cs typeface="Arial" panose="020B0604020202020204" pitchFamily="34" charset="0"/>
                      </a:defRPr>
                    </a:pPr>
                    <a:fld id="{02E20BBA-A16F-4703-BE3E-BBA335B545EF}" type="VALUE">
                      <a:rPr lang="en-US"/>
                      <a:pPr algn="l">
                        <a:defRPr sz="1200" b="1">
                          <a:solidFill>
                            <a:srgbClr val="284F99"/>
                          </a:solidFill>
                        </a:defRPr>
                      </a:pPr>
                      <a:t>[VALUE]</a:t>
                    </a:fld>
                    <a:r>
                      <a:rPr lang="en-US"/>
                      <a:t> of suicides were poisonings</a:t>
                    </a:r>
                  </a:p>
                </c:rich>
              </c:tx>
              <c:spPr>
                <a:noFill/>
                <a:ln>
                  <a:noFill/>
                </a:ln>
                <a:effectLst/>
              </c:spPr>
              <c:txPr>
                <a:bodyPr rot="0" spcFirstLastPara="1" vertOverflow="ellipsis" vert="horz" wrap="square" lIns="38100" tIns="19050" rIns="38100" bIns="19050" anchor="ctr" anchorCtr="0">
                  <a:noAutofit/>
                </a:bodyPr>
                <a:lstStyle/>
                <a:p>
                  <a:pPr algn="l">
                    <a:defRPr sz="1200" b="1" i="0" u="none" strike="noStrike" kern="1200" baseline="0">
                      <a:solidFill>
                        <a:srgbClr val="284F99"/>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9.5392966837187856E-2"/>
                      <c:h val="0.13914153544343383"/>
                    </c:manualLayout>
                  </c15:layout>
                  <c15:dlblFieldTable/>
                  <c15:showDataLabelsRange val="0"/>
                </c:ext>
                <c:ext xmlns:c16="http://schemas.microsoft.com/office/drawing/2014/chart" uri="{C3380CC4-5D6E-409C-BE32-E72D297353CC}">
                  <c16:uniqueId val="{0000000A-4B66-407B-96A7-3A8E9A4987D5}"/>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284F99"/>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'Figure 10 Data'!$A$10:$A$56</c:f>
              <c:numCache>
                <c:formatCode>General</c:formatCode>
                <c:ptCount val="47"/>
                <c:pt idx="0">
                  <c:v>1974</c:v>
                </c:pt>
                <c:pt idx="1">
                  <c:v>1975</c:v>
                </c:pt>
                <c:pt idx="2">
                  <c:v>1976</c:v>
                </c:pt>
                <c:pt idx="3">
                  <c:v>1977</c:v>
                </c:pt>
                <c:pt idx="4">
                  <c:v>1978</c:v>
                </c:pt>
                <c:pt idx="5">
                  <c:v>1979</c:v>
                </c:pt>
                <c:pt idx="6">
                  <c:v>1980</c:v>
                </c:pt>
                <c:pt idx="7">
                  <c:v>1981</c:v>
                </c:pt>
                <c:pt idx="8">
                  <c:v>1982</c:v>
                </c:pt>
                <c:pt idx="9">
                  <c:v>1983</c:v>
                </c:pt>
                <c:pt idx="10">
                  <c:v>1984</c:v>
                </c:pt>
                <c:pt idx="11">
                  <c:v>1985</c:v>
                </c:pt>
                <c:pt idx="12">
                  <c:v>1986</c:v>
                </c:pt>
                <c:pt idx="13">
                  <c:v>1987</c:v>
                </c:pt>
                <c:pt idx="14">
                  <c:v>1988</c:v>
                </c:pt>
                <c:pt idx="15">
                  <c:v>1989</c:v>
                </c:pt>
                <c:pt idx="16">
                  <c:v>1990</c:v>
                </c:pt>
                <c:pt idx="17">
                  <c:v>1991</c:v>
                </c:pt>
                <c:pt idx="18">
                  <c:v>1992</c:v>
                </c:pt>
                <c:pt idx="19">
                  <c:v>1993</c:v>
                </c:pt>
                <c:pt idx="20">
                  <c:v>1994</c:v>
                </c:pt>
                <c:pt idx="21">
                  <c:v>1995</c:v>
                </c:pt>
                <c:pt idx="22">
                  <c:v>1996</c:v>
                </c:pt>
                <c:pt idx="23">
                  <c:v>1997</c:v>
                </c:pt>
                <c:pt idx="24">
                  <c:v>1998</c:v>
                </c:pt>
                <c:pt idx="25">
                  <c:v>1999</c:v>
                </c:pt>
                <c:pt idx="26">
                  <c:v>2000</c:v>
                </c:pt>
                <c:pt idx="27">
                  <c:v>2001</c:v>
                </c:pt>
                <c:pt idx="28">
                  <c:v>2002</c:v>
                </c:pt>
                <c:pt idx="29">
                  <c:v>2003</c:v>
                </c:pt>
                <c:pt idx="30">
                  <c:v>2004</c:v>
                </c:pt>
                <c:pt idx="31">
                  <c:v>2005</c:v>
                </c:pt>
                <c:pt idx="32">
                  <c:v>2006</c:v>
                </c:pt>
                <c:pt idx="33">
                  <c:v>2007</c:v>
                </c:pt>
                <c:pt idx="34">
                  <c:v>2008</c:v>
                </c:pt>
                <c:pt idx="35">
                  <c:v>2009</c:v>
                </c:pt>
                <c:pt idx="36">
                  <c:v>2010</c:v>
                </c:pt>
                <c:pt idx="37">
                  <c:v>2011</c:v>
                </c:pt>
                <c:pt idx="38">
                  <c:v>2012</c:v>
                </c:pt>
                <c:pt idx="39">
                  <c:v>2013</c:v>
                </c:pt>
                <c:pt idx="40">
                  <c:v>2014</c:v>
                </c:pt>
                <c:pt idx="41">
                  <c:v>2015</c:v>
                </c:pt>
                <c:pt idx="42">
                  <c:v>2016</c:v>
                </c:pt>
                <c:pt idx="43">
                  <c:v>2017</c:v>
                </c:pt>
                <c:pt idx="44">
                  <c:v>2018</c:v>
                </c:pt>
                <c:pt idx="45">
                  <c:v>2019</c:v>
                </c:pt>
                <c:pt idx="46">
                  <c:v>2020</c:v>
                </c:pt>
              </c:numCache>
            </c:numRef>
          </c:cat>
          <c:val>
            <c:numRef>
              <c:f>'Figure 10 Data'!$M$10:$M$56</c:f>
              <c:numCache>
                <c:formatCode>0%</c:formatCode>
                <c:ptCount val="47"/>
                <c:pt idx="0">
                  <c:v>0.53582554517133951</c:v>
                </c:pt>
                <c:pt idx="1">
                  <c:v>0.5625</c:v>
                </c:pt>
                <c:pt idx="2">
                  <c:v>0.52511415525114158</c:v>
                </c:pt>
                <c:pt idx="3">
                  <c:v>0.51289833080424885</c:v>
                </c:pt>
                <c:pt idx="4">
                  <c:v>0.53250345781466113</c:v>
                </c:pt>
                <c:pt idx="5">
                  <c:v>0.48691099476439792</c:v>
                </c:pt>
                <c:pt idx="6">
                  <c:v>0.46975546975546978</c:v>
                </c:pt>
                <c:pt idx="7">
                  <c:v>0.47939560439560441</c:v>
                </c:pt>
                <c:pt idx="8">
                  <c:v>0.43537414965986393</c:v>
                </c:pt>
                <c:pt idx="9">
                  <c:v>0.40508221225710017</c:v>
                </c:pt>
                <c:pt idx="10">
                  <c:v>0.39680232558139533</c:v>
                </c:pt>
                <c:pt idx="11">
                  <c:v>0.42724867724867727</c:v>
                </c:pt>
                <c:pt idx="12">
                  <c:v>0.40261437908496733</c:v>
                </c:pt>
                <c:pt idx="13">
                  <c:v>0.46468926553672318</c:v>
                </c:pt>
                <c:pt idx="14">
                  <c:v>0.45090439276485789</c:v>
                </c:pt>
                <c:pt idx="15">
                  <c:v>0.4763231197771588</c:v>
                </c:pt>
                <c:pt idx="16">
                  <c:v>0.49265687583444595</c:v>
                </c:pt>
                <c:pt idx="17">
                  <c:v>0.50283286118980175</c:v>
                </c:pt>
                <c:pt idx="18">
                  <c:v>0.49684741488020179</c:v>
                </c:pt>
                <c:pt idx="19">
                  <c:v>0.48135964912280704</c:v>
                </c:pt>
                <c:pt idx="20">
                  <c:v>0.43405275779376501</c:v>
                </c:pt>
                <c:pt idx="21">
                  <c:v>0.40311004784688997</c:v>
                </c:pt>
                <c:pt idx="22">
                  <c:v>0.41725768321513002</c:v>
                </c:pt>
                <c:pt idx="23">
                  <c:v>0.42448512585812359</c:v>
                </c:pt>
                <c:pt idx="24">
                  <c:v>0.35763097949886102</c:v>
                </c:pt>
                <c:pt idx="25">
                  <c:v>0.35583524027459956</c:v>
                </c:pt>
                <c:pt idx="26">
                  <c:v>0.33485193621867881</c:v>
                </c:pt>
                <c:pt idx="27">
                  <c:v>0.36640360766629088</c:v>
                </c:pt>
                <c:pt idx="28">
                  <c:v>0.33481646273637372</c:v>
                </c:pt>
                <c:pt idx="29">
                  <c:v>0.35768261964735515</c:v>
                </c:pt>
                <c:pt idx="30">
                  <c:v>0.3473053892215569</c:v>
                </c:pt>
                <c:pt idx="31">
                  <c:v>0.33158584534731322</c:v>
                </c:pt>
                <c:pt idx="32">
                  <c:v>0.34640522875816993</c:v>
                </c:pt>
                <c:pt idx="33">
                  <c:v>0.3532219570405728</c:v>
                </c:pt>
                <c:pt idx="34">
                  <c:v>0.35943060498220641</c:v>
                </c:pt>
                <c:pt idx="35">
                  <c:v>0.32305630026809651</c:v>
                </c:pt>
                <c:pt idx="36">
                  <c:v>0.32266325224071701</c:v>
                </c:pt>
                <c:pt idx="37">
                  <c:v>0.42069741282339707</c:v>
                </c:pt>
                <c:pt idx="38">
                  <c:v>0.36746987951807231</c:v>
                </c:pt>
                <c:pt idx="39">
                  <c:v>0.31446540880503143</c:v>
                </c:pt>
                <c:pt idx="40">
                  <c:v>0.31321839080459768</c:v>
                </c:pt>
                <c:pt idx="41">
                  <c:v>0.27976190476190477</c:v>
                </c:pt>
                <c:pt idx="42">
                  <c:v>0.27609890109890112</c:v>
                </c:pt>
                <c:pt idx="43">
                  <c:v>0.25294117647058822</c:v>
                </c:pt>
                <c:pt idx="44">
                  <c:v>0.27168367346938777</c:v>
                </c:pt>
                <c:pt idx="45">
                  <c:v>0.21608643457382953</c:v>
                </c:pt>
                <c:pt idx="46">
                  <c:v>0.21242236024844721</c:v>
                </c:pt>
              </c:numCache>
            </c:numRef>
          </c:val>
          <c:smooth val="0"/>
          <c:extLst>
            <c:ext xmlns:c16="http://schemas.microsoft.com/office/drawing/2014/chart" uri="{C3380CC4-5D6E-409C-BE32-E72D297353CC}">
              <c16:uniqueId val="{00000000-4B66-407B-96A7-3A8E9A4987D5}"/>
            </c:ext>
          </c:extLst>
        </c:ser>
        <c:ser>
          <c:idx val="1"/>
          <c:order val="1"/>
          <c:tx>
            <c:strRef>
              <c:f>'Figure 10 Data'!$N$4</c:f>
              <c:strCache>
                <c:ptCount val="1"/>
                <c:pt idx="0">
                  <c:v>Hanging, strangulation, suffocation</c:v>
                </c:pt>
              </c:strCache>
            </c:strRef>
          </c:tx>
          <c:spPr>
            <a:ln w="38100" cap="rnd">
              <a:solidFill>
                <a:srgbClr val="8FAAE1"/>
              </a:solidFill>
              <a:round/>
            </a:ln>
            <a:effectLst/>
          </c:spPr>
          <c:marker>
            <c:symbol val="none"/>
          </c:marker>
          <c:dPt>
            <c:idx val="0"/>
            <c:marker>
              <c:symbol val="circle"/>
              <c:size val="10"/>
              <c:spPr>
                <a:solidFill>
                  <a:srgbClr val="8FAAE1"/>
                </a:solidFill>
                <a:ln w="9525">
                  <a:noFill/>
                </a:ln>
                <a:effectLst/>
              </c:spPr>
            </c:marker>
            <c:bubble3D val="0"/>
            <c:extLst>
              <c:ext xmlns:c16="http://schemas.microsoft.com/office/drawing/2014/chart" uri="{C3380CC4-5D6E-409C-BE32-E72D297353CC}">
                <c16:uniqueId val="{0000000E-4B66-407B-96A7-3A8E9A4987D5}"/>
              </c:ext>
            </c:extLst>
          </c:dPt>
          <c:dPt>
            <c:idx val="46"/>
            <c:marker>
              <c:symbol val="circle"/>
              <c:size val="10"/>
              <c:spPr>
                <a:solidFill>
                  <a:srgbClr val="8FAAE1"/>
                </a:solidFill>
                <a:ln w="9525">
                  <a:noFill/>
                </a:ln>
                <a:effectLst/>
              </c:spPr>
            </c:marker>
            <c:bubble3D val="0"/>
            <c:extLst>
              <c:ext xmlns:c16="http://schemas.microsoft.com/office/drawing/2014/chart" uri="{C3380CC4-5D6E-409C-BE32-E72D297353CC}">
                <c16:uniqueId val="{00000009-4B66-407B-96A7-3A8E9A4987D5}"/>
              </c:ext>
            </c:extLst>
          </c:dPt>
          <c:dLbls>
            <c:dLbl>
              <c:idx val="0"/>
              <c:layout>
                <c:manualLayout>
                  <c:x val="-5.8581799114525539E-2"/>
                  <c:y val="-1.5273690162599086E-1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4B66-407B-96A7-3A8E9A4987D5}"/>
                </c:ext>
              </c:extLst>
            </c:dLbl>
            <c:dLbl>
              <c:idx val="46"/>
              <c:layout>
                <c:manualLayout>
                  <c:x val="3.577877212720593E-3"/>
                  <c:y val="9.1643363633426525E-2"/>
                </c:manualLayout>
              </c:layout>
              <c:tx>
                <c:rich>
                  <a:bodyPr rot="0" spcFirstLastPara="1" vertOverflow="ellipsis" vert="horz" wrap="square" lIns="38100" tIns="19050" rIns="38100" bIns="19050" anchor="ctr" anchorCtr="0">
                    <a:noAutofit/>
                  </a:bodyPr>
                  <a:lstStyle/>
                  <a:p>
                    <a:pPr algn="l">
                      <a:defRPr sz="1200" b="1" i="0" u="none" strike="noStrike" kern="1200" baseline="0">
                        <a:solidFill>
                          <a:srgbClr val="8FAAE1"/>
                        </a:solidFill>
                        <a:latin typeface="Arial" panose="020B0604020202020204" pitchFamily="34" charset="0"/>
                        <a:ea typeface="+mn-ea"/>
                        <a:cs typeface="Arial" panose="020B0604020202020204" pitchFamily="34" charset="0"/>
                      </a:defRPr>
                    </a:pPr>
                    <a:fld id="{871BB822-A80B-466B-8BFB-8BFE39D8A793}" type="VALUE">
                      <a:rPr lang="en-US"/>
                      <a:pPr algn="l">
                        <a:defRPr sz="1200" b="1">
                          <a:solidFill>
                            <a:srgbClr val="8FAAE1"/>
                          </a:solidFill>
                        </a:defRPr>
                      </a:pPr>
                      <a:t>[VALUE]</a:t>
                    </a:fld>
                    <a:r>
                      <a:rPr lang="en-US"/>
                      <a:t> of</a:t>
                    </a:r>
                    <a:r>
                      <a:rPr lang="en-US" baseline="0"/>
                      <a:t> suicides in 2020 were hangings, strangluations or suffocations</a:t>
                    </a:r>
                  </a:p>
                </c:rich>
              </c:tx>
              <c:spPr>
                <a:noFill/>
                <a:ln>
                  <a:noFill/>
                </a:ln>
                <a:effectLst/>
              </c:spPr>
              <c:txPr>
                <a:bodyPr rot="0" spcFirstLastPara="1" vertOverflow="ellipsis" vert="horz" wrap="square" lIns="38100" tIns="19050" rIns="38100" bIns="19050" anchor="ctr" anchorCtr="0">
                  <a:noAutofit/>
                </a:bodyPr>
                <a:lstStyle/>
                <a:p>
                  <a:pPr algn="l">
                    <a:defRPr sz="1200" b="1" i="0" u="none" strike="noStrike" kern="1200" baseline="0">
                      <a:solidFill>
                        <a:srgbClr val="8FAAE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0.12342104834065794"/>
                      <c:h val="0.26410953494356187"/>
                    </c:manualLayout>
                  </c15:layout>
                  <c15:dlblFieldTable/>
                  <c15:showDataLabelsRange val="0"/>
                </c:ext>
                <c:ext xmlns:c16="http://schemas.microsoft.com/office/drawing/2014/chart" uri="{C3380CC4-5D6E-409C-BE32-E72D297353CC}">
                  <c16:uniqueId val="{00000009-4B66-407B-96A7-3A8E9A4987D5}"/>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8FAAE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'Figure 10 Data'!$A$10:$A$56</c:f>
              <c:numCache>
                <c:formatCode>General</c:formatCode>
                <c:ptCount val="47"/>
                <c:pt idx="0">
                  <c:v>1974</c:v>
                </c:pt>
                <c:pt idx="1">
                  <c:v>1975</c:v>
                </c:pt>
                <c:pt idx="2">
                  <c:v>1976</c:v>
                </c:pt>
                <c:pt idx="3">
                  <c:v>1977</c:v>
                </c:pt>
                <c:pt idx="4">
                  <c:v>1978</c:v>
                </c:pt>
                <c:pt idx="5">
                  <c:v>1979</c:v>
                </c:pt>
                <c:pt idx="6">
                  <c:v>1980</c:v>
                </c:pt>
                <c:pt idx="7">
                  <c:v>1981</c:v>
                </c:pt>
                <c:pt idx="8">
                  <c:v>1982</c:v>
                </c:pt>
                <c:pt idx="9">
                  <c:v>1983</c:v>
                </c:pt>
                <c:pt idx="10">
                  <c:v>1984</c:v>
                </c:pt>
                <c:pt idx="11">
                  <c:v>1985</c:v>
                </c:pt>
                <c:pt idx="12">
                  <c:v>1986</c:v>
                </c:pt>
                <c:pt idx="13">
                  <c:v>1987</c:v>
                </c:pt>
                <c:pt idx="14">
                  <c:v>1988</c:v>
                </c:pt>
                <c:pt idx="15">
                  <c:v>1989</c:v>
                </c:pt>
                <c:pt idx="16">
                  <c:v>1990</c:v>
                </c:pt>
                <c:pt idx="17">
                  <c:v>1991</c:v>
                </c:pt>
                <c:pt idx="18">
                  <c:v>1992</c:v>
                </c:pt>
                <c:pt idx="19">
                  <c:v>1993</c:v>
                </c:pt>
                <c:pt idx="20">
                  <c:v>1994</c:v>
                </c:pt>
                <c:pt idx="21">
                  <c:v>1995</c:v>
                </c:pt>
                <c:pt idx="22">
                  <c:v>1996</c:v>
                </c:pt>
                <c:pt idx="23">
                  <c:v>1997</c:v>
                </c:pt>
                <c:pt idx="24">
                  <c:v>1998</c:v>
                </c:pt>
                <c:pt idx="25">
                  <c:v>1999</c:v>
                </c:pt>
                <c:pt idx="26">
                  <c:v>2000</c:v>
                </c:pt>
                <c:pt idx="27">
                  <c:v>2001</c:v>
                </c:pt>
                <c:pt idx="28">
                  <c:v>2002</c:v>
                </c:pt>
                <c:pt idx="29">
                  <c:v>2003</c:v>
                </c:pt>
                <c:pt idx="30">
                  <c:v>2004</c:v>
                </c:pt>
                <c:pt idx="31">
                  <c:v>2005</c:v>
                </c:pt>
                <c:pt idx="32">
                  <c:v>2006</c:v>
                </c:pt>
                <c:pt idx="33">
                  <c:v>2007</c:v>
                </c:pt>
                <c:pt idx="34">
                  <c:v>2008</c:v>
                </c:pt>
                <c:pt idx="35">
                  <c:v>2009</c:v>
                </c:pt>
                <c:pt idx="36">
                  <c:v>2010</c:v>
                </c:pt>
                <c:pt idx="37">
                  <c:v>2011</c:v>
                </c:pt>
                <c:pt idx="38">
                  <c:v>2012</c:v>
                </c:pt>
                <c:pt idx="39">
                  <c:v>2013</c:v>
                </c:pt>
                <c:pt idx="40">
                  <c:v>2014</c:v>
                </c:pt>
                <c:pt idx="41">
                  <c:v>2015</c:v>
                </c:pt>
                <c:pt idx="42">
                  <c:v>2016</c:v>
                </c:pt>
                <c:pt idx="43">
                  <c:v>2017</c:v>
                </c:pt>
                <c:pt idx="44">
                  <c:v>2018</c:v>
                </c:pt>
                <c:pt idx="45">
                  <c:v>2019</c:v>
                </c:pt>
                <c:pt idx="46">
                  <c:v>2020</c:v>
                </c:pt>
              </c:numCache>
            </c:numRef>
          </c:cat>
          <c:val>
            <c:numRef>
              <c:f>'Figure 10 Data'!$N$10:$N$56</c:f>
              <c:numCache>
                <c:formatCode>0%</c:formatCode>
                <c:ptCount val="47"/>
                <c:pt idx="0">
                  <c:v>0.11993769470404984</c:v>
                </c:pt>
                <c:pt idx="1">
                  <c:v>0.10755813953488372</c:v>
                </c:pt>
                <c:pt idx="2">
                  <c:v>0.14916286149162861</c:v>
                </c:pt>
                <c:pt idx="3">
                  <c:v>0.14719271623672231</c:v>
                </c:pt>
                <c:pt idx="4">
                  <c:v>0.13692946058091288</c:v>
                </c:pt>
                <c:pt idx="5">
                  <c:v>0.13743455497382198</c:v>
                </c:pt>
                <c:pt idx="6">
                  <c:v>0.15572715572715573</c:v>
                </c:pt>
                <c:pt idx="7">
                  <c:v>0.16895604395604397</c:v>
                </c:pt>
                <c:pt idx="8">
                  <c:v>0.19319727891156463</c:v>
                </c:pt>
                <c:pt idx="9">
                  <c:v>0.19431988041853512</c:v>
                </c:pt>
                <c:pt idx="10">
                  <c:v>0.20203488372093023</c:v>
                </c:pt>
                <c:pt idx="11">
                  <c:v>0.21031746031746032</c:v>
                </c:pt>
                <c:pt idx="12">
                  <c:v>0.19607843137254902</c:v>
                </c:pt>
                <c:pt idx="13">
                  <c:v>0.18785310734463276</c:v>
                </c:pt>
                <c:pt idx="14">
                  <c:v>0.2441860465116279</c:v>
                </c:pt>
                <c:pt idx="15">
                  <c:v>0.1796657381615599</c:v>
                </c:pt>
                <c:pt idx="16">
                  <c:v>0.17890520694259013</c:v>
                </c:pt>
                <c:pt idx="17">
                  <c:v>0.20396600566572237</c:v>
                </c:pt>
                <c:pt idx="18">
                  <c:v>0.21941992433795712</c:v>
                </c:pt>
                <c:pt idx="19">
                  <c:v>0.19078947368421054</c:v>
                </c:pt>
                <c:pt idx="20">
                  <c:v>0.24820143884892087</c:v>
                </c:pt>
                <c:pt idx="21">
                  <c:v>0.26794258373205743</c:v>
                </c:pt>
                <c:pt idx="22">
                  <c:v>0.25059101654846333</c:v>
                </c:pt>
                <c:pt idx="23">
                  <c:v>0.25514874141876431</c:v>
                </c:pt>
                <c:pt idx="24">
                  <c:v>0.34282460136674259</c:v>
                </c:pt>
                <c:pt idx="25">
                  <c:v>0.35240274599542332</c:v>
                </c:pt>
                <c:pt idx="26">
                  <c:v>0.37585421412300685</c:v>
                </c:pt>
                <c:pt idx="27">
                  <c:v>0.33258173618940245</c:v>
                </c:pt>
                <c:pt idx="28">
                  <c:v>0.35817575083426029</c:v>
                </c:pt>
                <c:pt idx="29">
                  <c:v>0.3501259445843829</c:v>
                </c:pt>
                <c:pt idx="30">
                  <c:v>0.4023952095808383</c:v>
                </c:pt>
                <c:pt idx="31">
                  <c:v>0.34469200524246396</c:v>
                </c:pt>
                <c:pt idx="32">
                  <c:v>0.3738562091503268</c:v>
                </c:pt>
                <c:pt idx="33">
                  <c:v>0.35202863961813841</c:v>
                </c:pt>
                <c:pt idx="34">
                  <c:v>0.41518386714116251</c:v>
                </c:pt>
                <c:pt idx="35">
                  <c:v>0.44235924932975873</c:v>
                </c:pt>
                <c:pt idx="36">
                  <c:v>0.42893725992317544</c:v>
                </c:pt>
                <c:pt idx="37">
                  <c:v>0.3813273340832396</c:v>
                </c:pt>
                <c:pt idx="38">
                  <c:v>0.41204819277108434</c:v>
                </c:pt>
                <c:pt idx="39">
                  <c:v>0.44528301886792454</c:v>
                </c:pt>
                <c:pt idx="40">
                  <c:v>0.45402298850574713</c:v>
                </c:pt>
                <c:pt idx="41">
                  <c:v>0.48958333333333331</c:v>
                </c:pt>
                <c:pt idx="42">
                  <c:v>0.49175824175824173</c:v>
                </c:pt>
                <c:pt idx="43">
                  <c:v>0.53235294117647058</c:v>
                </c:pt>
                <c:pt idx="44">
                  <c:v>0.50127551020408168</c:v>
                </c:pt>
                <c:pt idx="45">
                  <c:v>0.56542617046818733</c:v>
                </c:pt>
                <c:pt idx="46">
                  <c:v>0.51925465838509322</c:v>
                </c:pt>
              </c:numCache>
            </c:numRef>
          </c:val>
          <c:smooth val="0"/>
          <c:extLst>
            <c:ext xmlns:c16="http://schemas.microsoft.com/office/drawing/2014/chart" uri="{C3380CC4-5D6E-409C-BE32-E72D297353CC}">
              <c16:uniqueId val="{00000001-4B66-407B-96A7-3A8E9A4987D5}"/>
            </c:ext>
          </c:extLst>
        </c:ser>
        <c:ser>
          <c:idx val="2"/>
          <c:order val="2"/>
          <c:tx>
            <c:strRef>
              <c:f>'Figure 10 Data'!$O$4</c:f>
              <c:strCache>
                <c:ptCount val="1"/>
                <c:pt idx="0">
                  <c:v>All other methods</c:v>
                </c:pt>
              </c:strCache>
            </c:strRef>
          </c:tx>
          <c:spPr>
            <a:ln w="22225" cap="rnd">
              <a:solidFill>
                <a:schemeClr val="bg1">
                  <a:lumMod val="75000"/>
                </a:schemeClr>
              </a:solidFill>
              <a:prstDash val="sysDash"/>
              <a:round/>
            </a:ln>
            <a:effectLst/>
          </c:spPr>
          <c:marker>
            <c:symbol val="none"/>
          </c:marker>
          <c:dPt>
            <c:idx val="0"/>
            <c:marker>
              <c:symbol val="circle"/>
              <c:size val="10"/>
              <c:spPr>
                <a:solidFill>
                  <a:schemeClr val="bg1">
                    <a:lumMod val="75000"/>
                  </a:schemeClr>
                </a:solidFill>
                <a:ln w="9525">
                  <a:noFill/>
                </a:ln>
                <a:effectLst/>
              </c:spPr>
            </c:marker>
            <c:bubble3D val="0"/>
            <c:extLst>
              <c:ext xmlns:c16="http://schemas.microsoft.com/office/drawing/2014/chart" uri="{C3380CC4-5D6E-409C-BE32-E72D297353CC}">
                <c16:uniqueId val="{0000000D-4B66-407B-96A7-3A8E9A4987D5}"/>
              </c:ext>
            </c:extLst>
          </c:dPt>
          <c:dPt>
            <c:idx val="46"/>
            <c:marker>
              <c:symbol val="circle"/>
              <c:size val="10"/>
              <c:spPr>
                <a:solidFill>
                  <a:schemeClr val="bg1">
                    <a:lumMod val="75000"/>
                  </a:schemeClr>
                </a:solidFill>
                <a:ln w="9525">
                  <a:noFill/>
                </a:ln>
                <a:effectLst/>
              </c:spPr>
            </c:marker>
            <c:bubble3D val="0"/>
            <c:extLst>
              <c:ext xmlns:c16="http://schemas.microsoft.com/office/drawing/2014/chart" uri="{C3380CC4-5D6E-409C-BE32-E72D297353CC}">
                <c16:uniqueId val="{0000000B-4B66-407B-96A7-3A8E9A4987D5}"/>
              </c:ext>
            </c:extLst>
          </c:dPt>
          <c:dLbls>
            <c:dLbl>
              <c:idx val="0"/>
              <c:layout>
                <c:manualLayout>
                  <c:x val="-5.7219431693257501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4B66-407B-96A7-3A8E9A4987D5}"/>
                </c:ext>
              </c:extLst>
            </c:dLbl>
            <c:dLbl>
              <c:idx val="46"/>
              <c:layout>
                <c:manualLayout>
                  <c:x val="2.7247884790487201E-3"/>
                  <c:y val="-1.6662399933350402E-2"/>
                </c:manualLayout>
              </c:layout>
              <c:tx>
                <c:rich>
                  <a:bodyPr rot="0" spcFirstLastPara="1" vertOverflow="ellipsis" vert="horz" wrap="square" lIns="38100" tIns="19050" rIns="38100" bIns="19050" anchor="ctr" anchorCtr="0">
                    <a:noAutofit/>
                  </a:bodyPr>
                  <a:lstStyle/>
                  <a:p>
                    <a:pPr algn="l">
                      <a:defRPr sz="1200" b="1"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fld id="{6B470FA1-EFD5-408E-9EB1-E05CCD774470}" type="VALUE">
                      <a:rPr lang="en-US"/>
                      <a:pPr algn="l">
                        <a:defRPr sz="1200" b="1">
                          <a:solidFill>
                            <a:schemeClr val="bg1">
                              <a:lumMod val="75000"/>
                            </a:schemeClr>
                          </a:solidFill>
                        </a:defRPr>
                      </a:pPr>
                      <a:t>[VALUE]</a:t>
                    </a:fld>
                    <a:r>
                      <a:rPr lang="en-US"/>
                      <a:t> of suicides</a:t>
                    </a:r>
                    <a:r>
                      <a:rPr lang="en-US" baseline="0"/>
                      <a:t> were another cause</a:t>
                    </a:r>
                  </a:p>
                </c:rich>
              </c:tx>
              <c:spPr>
                <a:noFill/>
                <a:ln>
                  <a:noFill/>
                </a:ln>
                <a:effectLst/>
              </c:spPr>
              <c:txPr>
                <a:bodyPr rot="0" spcFirstLastPara="1" vertOverflow="ellipsis" vert="horz" wrap="square" lIns="38100" tIns="19050" rIns="38100" bIns="19050" anchor="ctr" anchorCtr="0">
                  <a:noAutofit/>
                </a:bodyPr>
                <a:lstStyle/>
                <a:p>
                  <a:pPr algn="l">
                    <a:defRPr sz="1200" b="1"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0.11271541496209828"/>
                      <c:h val="0.12415570750337716"/>
                    </c:manualLayout>
                  </c15:layout>
                  <c15:dlblFieldTable/>
                  <c15:showDataLabelsRange val="0"/>
                </c:ext>
                <c:ext xmlns:c16="http://schemas.microsoft.com/office/drawing/2014/chart" uri="{C3380CC4-5D6E-409C-BE32-E72D297353CC}">
                  <c16:uniqueId val="{0000000B-4B66-407B-96A7-3A8E9A4987D5}"/>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'Figure 10 Data'!$A$10:$A$56</c:f>
              <c:numCache>
                <c:formatCode>General</c:formatCode>
                <c:ptCount val="47"/>
                <c:pt idx="0">
                  <c:v>1974</c:v>
                </c:pt>
                <c:pt idx="1">
                  <c:v>1975</c:v>
                </c:pt>
                <c:pt idx="2">
                  <c:v>1976</c:v>
                </c:pt>
                <c:pt idx="3">
                  <c:v>1977</c:v>
                </c:pt>
                <c:pt idx="4">
                  <c:v>1978</c:v>
                </c:pt>
                <c:pt idx="5">
                  <c:v>1979</c:v>
                </c:pt>
                <c:pt idx="6">
                  <c:v>1980</c:v>
                </c:pt>
                <c:pt idx="7">
                  <c:v>1981</c:v>
                </c:pt>
                <c:pt idx="8">
                  <c:v>1982</c:v>
                </c:pt>
                <c:pt idx="9">
                  <c:v>1983</c:v>
                </c:pt>
                <c:pt idx="10">
                  <c:v>1984</c:v>
                </c:pt>
                <c:pt idx="11">
                  <c:v>1985</c:v>
                </c:pt>
                <c:pt idx="12">
                  <c:v>1986</c:v>
                </c:pt>
                <c:pt idx="13">
                  <c:v>1987</c:v>
                </c:pt>
                <c:pt idx="14">
                  <c:v>1988</c:v>
                </c:pt>
                <c:pt idx="15">
                  <c:v>1989</c:v>
                </c:pt>
                <c:pt idx="16">
                  <c:v>1990</c:v>
                </c:pt>
                <c:pt idx="17">
                  <c:v>1991</c:v>
                </c:pt>
                <c:pt idx="18">
                  <c:v>1992</c:v>
                </c:pt>
                <c:pt idx="19">
                  <c:v>1993</c:v>
                </c:pt>
                <c:pt idx="20">
                  <c:v>1994</c:v>
                </c:pt>
                <c:pt idx="21">
                  <c:v>1995</c:v>
                </c:pt>
                <c:pt idx="22">
                  <c:v>1996</c:v>
                </c:pt>
                <c:pt idx="23">
                  <c:v>1997</c:v>
                </c:pt>
                <c:pt idx="24">
                  <c:v>1998</c:v>
                </c:pt>
                <c:pt idx="25">
                  <c:v>1999</c:v>
                </c:pt>
                <c:pt idx="26">
                  <c:v>2000</c:v>
                </c:pt>
                <c:pt idx="27">
                  <c:v>2001</c:v>
                </c:pt>
                <c:pt idx="28">
                  <c:v>2002</c:v>
                </c:pt>
                <c:pt idx="29">
                  <c:v>2003</c:v>
                </c:pt>
                <c:pt idx="30">
                  <c:v>2004</c:v>
                </c:pt>
                <c:pt idx="31">
                  <c:v>2005</c:v>
                </c:pt>
                <c:pt idx="32">
                  <c:v>2006</c:v>
                </c:pt>
                <c:pt idx="33">
                  <c:v>2007</c:v>
                </c:pt>
                <c:pt idx="34">
                  <c:v>2008</c:v>
                </c:pt>
                <c:pt idx="35">
                  <c:v>2009</c:v>
                </c:pt>
                <c:pt idx="36">
                  <c:v>2010</c:v>
                </c:pt>
                <c:pt idx="37">
                  <c:v>2011</c:v>
                </c:pt>
                <c:pt idx="38">
                  <c:v>2012</c:v>
                </c:pt>
                <c:pt idx="39">
                  <c:v>2013</c:v>
                </c:pt>
                <c:pt idx="40">
                  <c:v>2014</c:v>
                </c:pt>
                <c:pt idx="41">
                  <c:v>2015</c:v>
                </c:pt>
                <c:pt idx="42">
                  <c:v>2016</c:v>
                </c:pt>
                <c:pt idx="43">
                  <c:v>2017</c:v>
                </c:pt>
                <c:pt idx="44">
                  <c:v>2018</c:v>
                </c:pt>
                <c:pt idx="45">
                  <c:v>2019</c:v>
                </c:pt>
                <c:pt idx="46">
                  <c:v>2020</c:v>
                </c:pt>
              </c:numCache>
            </c:numRef>
          </c:cat>
          <c:val>
            <c:numRef>
              <c:f>'Figure 10 Data'!$O$10:$O$56</c:f>
              <c:numCache>
                <c:formatCode>0%</c:formatCode>
                <c:ptCount val="47"/>
                <c:pt idx="0">
                  <c:v>0.34423676012461057</c:v>
                </c:pt>
                <c:pt idx="1">
                  <c:v>0.32994186046511625</c:v>
                </c:pt>
                <c:pt idx="2">
                  <c:v>0.32572298325722981</c:v>
                </c:pt>
                <c:pt idx="3">
                  <c:v>0.33990895295902884</c:v>
                </c:pt>
                <c:pt idx="4">
                  <c:v>0.33056708160442599</c:v>
                </c:pt>
                <c:pt idx="5">
                  <c:v>0.37565445026178013</c:v>
                </c:pt>
                <c:pt idx="6">
                  <c:v>0.37451737451737449</c:v>
                </c:pt>
                <c:pt idx="7">
                  <c:v>0.35164835164835168</c:v>
                </c:pt>
                <c:pt idx="8">
                  <c:v>0.37142857142857144</c:v>
                </c:pt>
                <c:pt idx="9">
                  <c:v>0.40059790732436473</c:v>
                </c:pt>
                <c:pt idx="10">
                  <c:v>0.40116279069767441</c:v>
                </c:pt>
                <c:pt idx="11">
                  <c:v>0.36243386243386244</c:v>
                </c:pt>
                <c:pt idx="12">
                  <c:v>0.40130718954248368</c:v>
                </c:pt>
                <c:pt idx="13">
                  <c:v>0.34745762711864409</c:v>
                </c:pt>
                <c:pt idx="14">
                  <c:v>0.30490956072351422</c:v>
                </c:pt>
                <c:pt idx="15">
                  <c:v>0.34401114206128136</c:v>
                </c:pt>
                <c:pt idx="16">
                  <c:v>0.32843791722296395</c:v>
                </c:pt>
                <c:pt idx="17">
                  <c:v>0.29320113314447593</c:v>
                </c:pt>
                <c:pt idx="18">
                  <c:v>0.28373266078184112</c:v>
                </c:pt>
                <c:pt idx="19">
                  <c:v>0.32785087719298245</c:v>
                </c:pt>
                <c:pt idx="20">
                  <c:v>0.31774580335731417</c:v>
                </c:pt>
                <c:pt idx="21">
                  <c:v>0.32894736842105265</c:v>
                </c:pt>
                <c:pt idx="22">
                  <c:v>0.3321513002364066</c:v>
                </c:pt>
                <c:pt idx="23">
                  <c:v>0.32036613272311215</c:v>
                </c:pt>
                <c:pt idx="24">
                  <c:v>0.29954441913439633</c:v>
                </c:pt>
                <c:pt idx="25">
                  <c:v>0.29176201372997712</c:v>
                </c:pt>
                <c:pt idx="26">
                  <c:v>0.28929384965831434</c:v>
                </c:pt>
                <c:pt idx="27">
                  <c:v>0.30101465614430667</c:v>
                </c:pt>
                <c:pt idx="28">
                  <c:v>0.30700778642936594</c:v>
                </c:pt>
                <c:pt idx="29">
                  <c:v>0.29219143576826195</c:v>
                </c:pt>
                <c:pt idx="30">
                  <c:v>0.2502994011976048</c:v>
                </c:pt>
                <c:pt idx="31">
                  <c:v>0.32372214941022281</c:v>
                </c:pt>
                <c:pt idx="32">
                  <c:v>0.27973856209150327</c:v>
                </c:pt>
                <c:pt idx="33">
                  <c:v>0.2947494033412888</c:v>
                </c:pt>
                <c:pt idx="34">
                  <c:v>0.22538552787663108</c:v>
                </c:pt>
                <c:pt idx="35">
                  <c:v>0.23458445040214476</c:v>
                </c:pt>
                <c:pt idx="36">
                  <c:v>0.24839948783610755</c:v>
                </c:pt>
                <c:pt idx="37">
                  <c:v>0.19797525309336333</c:v>
                </c:pt>
                <c:pt idx="38">
                  <c:v>0.22048192771084338</c:v>
                </c:pt>
                <c:pt idx="39">
                  <c:v>0.24025157232704403</c:v>
                </c:pt>
                <c:pt idx="40">
                  <c:v>0.23275862068965517</c:v>
                </c:pt>
                <c:pt idx="41">
                  <c:v>0.23065476190476192</c:v>
                </c:pt>
                <c:pt idx="42">
                  <c:v>0.23214285714285715</c:v>
                </c:pt>
                <c:pt idx="43">
                  <c:v>0.21470588235294116</c:v>
                </c:pt>
                <c:pt idx="44">
                  <c:v>0.22704081632653061</c:v>
                </c:pt>
                <c:pt idx="45">
                  <c:v>0.21848739495798319</c:v>
                </c:pt>
                <c:pt idx="46">
                  <c:v>0.2683229813664596</c:v>
                </c:pt>
              </c:numCache>
            </c:numRef>
          </c:val>
          <c:smooth val="0"/>
          <c:extLst>
            <c:ext xmlns:c16="http://schemas.microsoft.com/office/drawing/2014/chart" uri="{C3380CC4-5D6E-409C-BE32-E72D297353CC}">
              <c16:uniqueId val="{00000008-4B66-407B-96A7-3A8E9A4987D5}"/>
            </c:ext>
          </c:extLst>
        </c:ser>
        <c:dLbls>
          <c:showLegendKey val="0"/>
          <c:showVal val="0"/>
          <c:showCatName val="0"/>
          <c:showSerName val="0"/>
          <c:showPercent val="0"/>
          <c:showBubbleSize val="0"/>
        </c:dLbls>
        <c:smooth val="0"/>
        <c:axId val="465332304"/>
        <c:axId val="465326728"/>
      </c:lineChart>
      <c:catAx>
        <c:axId val="465332304"/>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65326728"/>
        <c:crosses val="autoZero"/>
        <c:auto val="1"/>
        <c:lblAlgn val="ctr"/>
        <c:lblOffset val="100"/>
        <c:tickLblSkip val="2"/>
        <c:noMultiLvlLbl val="0"/>
      </c:catAx>
      <c:valAx>
        <c:axId val="465326728"/>
        <c:scaling>
          <c:orientation val="minMax"/>
        </c:scaling>
        <c:delete val="1"/>
        <c:axPos val="l"/>
        <c:numFmt formatCode="0%" sourceLinked="1"/>
        <c:majorTickMark val="none"/>
        <c:minorTickMark val="none"/>
        <c:tickLblPos val="nextTo"/>
        <c:crossAx val="46533230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200" b="1"/>
            </a:pPr>
            <a:r>
              <a:rPr lang="en-GB" sz="1200" b="1"/>
              <a:t>Figure 2:  Age Standardised</a:t>
            </a:r>
            <a:r>
              <a:rPr lang="en-GB" sz="1200" b="1" baseline="0"/>
              <a:t> rate, suicides</a:t>
            </a:r>
            <a:r>
              <a:rPr lang="en-GB" sz="1200" b="1" baseline="30000"/>
              <a:t>1</a:t>
            </a:r>
            <a:r>
              <a:rPr lang="en-GB" sz="1200" b="1"/>
              <a:t> registered in Scotland, 1974 to 2020</a:t>
            </a:r>
          </a:p>
        </c:rich>
      </c:tx>
      <c:layout>
        <c:manualLayout>
          <c:xMode val="edge"/>
          <c:yMode val="edge"/>
          <c:x val="0.22617652050377479"/>
          <c:y val="0"/>
        </c:manualLayout>
      </c:layout>
      <c:overlay val="0"/>
    </c:title>
    <c:autoTitleDeleted val="0"/>
    <c:plotArea>
      <c:layout>
        <c:manualLayout>
          <c:layoutTarget val="inner"/>
          <c:xMode val="edge"/>
          <c:yMode val="edge"/>
          <c:x val="0.11582917095657019"/>
          <c:y val="0.10710986519355238"/>
          <c:w val="0.83568160150371806"/>
          <c:h val="0.73967415591375685"/>
        </c:manualLayout>
      </c:layout>
      <c:areaChart>
        <c:grouping val="standard"/>
        <c:varyColors val="0"/>
        <c:ser>
          <c:idx val="4"/>
          <c:order val="0"/>
          <c:tx>
            <c:v>95% Confidence Interval</c:v>
          </c:tx>
          <c:spPr>
            <a:solidFill>
              <a:srgbClr val="93A7CC">
                <a:alpha val="35000"/>
              </a:srgbClr>
            </a:solidFill>
            <a:ln w="38100">
              <a:noFill/>
              <a:prstDash val="sysDash"/>
            </a:ln>
          </c:spPr>
          <c:cat>
            <c:numRef>
              <c:f>'Figure 2 data'!$A$7:$A$33</c:f>
              <c:numCache>
                <c:formatCode>General</c:formatCode>
                <c:ptCount val="27"/>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pt idx="24">
                  <c:v>2018</c:v>
                </c:pt>
                <c:pt idx="25">
                  <c:v>2019</c:v>
                </c:pt>
                <c:pt idx="26">
                  <c:v>2020</c:v>
                </c:pt>
              </c:numCache>
            </c:numRef>
          </c:cat>
          <c:val>
            <c:numRef>
              <c:f>'Figure 2 data'!$D$7:$D$33</c:f>
              <c:numCache>
                <c:formatCode>General</c:formatCode>
                <c:ptCount val="27"/>
                <c:pt idx="0">
                  <c:v>17.7</c:v>
                </c:pt>
                <c:pt idx="1">
                  <c:v>17.8</c:v>
                </c:pt>
                <c:pt idx="2">
                  <c:v>18</c:v>
                </c:pt>
                <c:pt idx="3">
                  <c:v>18.3</c:v>
                </c:pt>
                <c:pt idx="4">
                  <c:v>18.399999999999999</c:v>
                </c:pt>
                <c:pt idx="5">
                  <c:v>18.3</c:v>
                </c:pt>
                <c:pt idx="6">
                  <c:v>18.399999999999999</c:v>
                </c:pt>
                <c:pt idx="7">
                  <c:v>18.600000000000001</c:v>
                </c:pt>
                <c:pt idx="8">
                  <c:v>18.8</c:v>
                </c:pt>
                <c:pt idx="9">
                  <c:v>16.7</c:v>
                </c:pt>
                <c:pt idx="10">
                  <c:v>17.399999999999999</c:v>
                </c:pt>
                <c:pt idx="11">
                  <c:v>15.9</c:v>
                </c:pt>
                <c:pt idx="12">
                  <c:v>15.8</c:v>
                </c:pt>
                <c:pt idx="13">
                  <c:v>17.2</c:v>
                </c:pt>
                <c:pt idx="14">
                  <c:v>17.2</c:v>
                </c:pt>
                <c:pt idx="15">
                  <c:v>15</c:v>
                </c:pt>
                <c:pt idx="16">
                  <c:v>15.7</c:v>
                </c:pt>
                <c:pt idx="17">
                  <c:v>17.7</c:v>
                </c:pt>
                <c:pt idx="18">
                  <c:v>16.600000000000001</c:v>
                </c:pt>
                <c:pt idx="19">
                  <c:v>16</c:v>
                </c:pt>
                <c:pt idx="20">
                  <c:v>14</c:v>
                </c:pt>
                <c:pt idx="21">
                  <c:v>13.5</c:v>
                </c:pt>
                <c:pt idx="22">
                  <c:v>14.4</c:v>
                </c:pt>
                <c:pt idx="23">
                  <c:v>13.5</c:v>
                </c:pt>
                <c:pt idx="24">
                  <c:v>15.4</c:v>
                </c:pt>
                <c:pt idx="25">
                  <c:v>16.3</c:v>
                </c:pt>
                <c:pt idx="26">
                  <c:v>15.8</c:v>
                </c:pt>
              </c:numCache>
            </c:numRef>
          </c:val>
          <c:extLst>
            <c:ext xmlns:c16="http://schemas.microsoft.com/office/drawing/2014/chart" uri="{C3380CC4-5D6E-409C-BE32-E72D297353CC}">
              <c16:uniqueId val="{00000000-016C-4846-A02C-594ED7B56443}"/>
            </c:ext>
          </c:extLst>
        </c:ser>
        <c:ser>
          <c:idx val="3"/>
          <c:order val="1"/>
          <c:tx>
            <c:strRef>
              <c:f>'Figure 2 data'!$C$4</c:f>
              <c:strCache>
                <c:ptCount val="1"/>
                <c:pt idx="0">
                  <c:v>lower confidence interval</c:v>
                </c:pt>
              </c:strCache>
            </c:strRef>
          </c:tx>
          <c:spPr>
            <a:solidFill>
              <a:srgbClr val="FFFFFF"/>
            </a:solidFill>
            <a:ln w="38100">
              <a:noFill/>
              <a:prstDash val="sysDash"/>
            </a:ln>
          </c:spPr>
          <c:cat>
            <c:numRef>
              <c:f>'Figure 2 data'!$A$7:$A$33</c:f>
              <c:numCache>
                <c:formatCode>General</c:formatCode>
                <c:ptCount val="27"/>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pt idx="24">
                  <c:v>2018</c:v>
                </c:pt>
                <c:pt idx="25">
                  <c:v>2019</c:v>
                </c:pt>
                <c:pt idx="26">
                  <c:v>2020</c:v>
                </c:pt>
              </c:numCache>
            </c:numRef>
          </c:cat>
          <c:val>
            <c:numRef>
              <c:f>'Figure 2 data'!$C$7:$C$33</c:f>
              <c:numCache>
                <c:formatCode>General</c:formatCode>
                <c:ptCount val="27"/>
                <c:pt idx="0">
                  <c:v>15.4</c:v>
                </c:pt>
                <c:pt idx="1">
                  <c:v>15.5</c:v>
                </c:pt>
                <c:pt idx="2">
                  <c:v>15.7</c:v>
                </c:pt>
                <c:pt idx="3">
                  <c:v>16</c:v>
                </c:pt>
                <c:pt idx="4">
                  <c:v>16.100000000000001</c:v>
                </c:pt>
                <c:pt idx="5">
                  <c:v>16</c:v>
                </c:pt>
                <c:pt idx="6">
                  <c:v>16.100000000000001</c:v>
                </c:pt>
                <c:pt idx="7">
                  <c:v>16.3</c:v>
                </c:pt>
                <c:pt idx="8">
                  <c:v>16.5</c:v>
                </c:pt>
                <c:pt idx="9">
                  <c:v>14.5</c:v>
                </c:pt>
                <c:pt idx="10">
                  <c:v>15.2</c:v>
                </c:pt>
                <c:pt idx="11">
                  <c:v>13.7</c:v>
                </c:pt>
                <c:pt idx="12">
                  <c:v>13.7</c:v>
                </c:pt>
                <c:pt idx="13">
                  <c:v>15</c:v>
                </c:pt>
                <c:pt idx="14">
                  <c:v>15</c:v>
                </c:pt>
                <c:pt idx="15">
                  <c:v>13</c:v>
                </c:pt>
                <c:pt idx="16">
                  <c:v>13.6</c:v>
                </c:pt>
                <c:pt idx="17">
                  <c:v>15.5</c:v>
                </c:pt>
                <c:pt idx="18">
                  <c:v>14.4</c:v>
                </c:pt>
                <c:pt idx="19">
                  <c:v>13.9</c:v>
                </c:pt>
                <c:pt idx="20">
                  <c:v>12</c:v>
                </c:pt>
                <c:pt idx="21">
                  <c:v>11.6</c:v>
                </c:pt>
                <c:pt idx="22">
                  <c:v>12.4</c:v>
                </c:pt>
                <c:pt idx="23">
                  <c:v>11.6</c:v>
                </c:pt>
                <c:pt idx="24">
                  <c:v>13.4</c:v>
                </c:pt>
                <c:pt idx="25">
                  <c:v>14.2</c:v>
                </c:pt>
                <c:pt idx="26">
                  <c:v>13.7</c:v>
                </c:pt>
              </c:numCache>
            </c:numRef>
          </c:val>
          <c:extLst>
            <c:ext xmlns:c16="http://schemas.microsoft.com/office/drawing/2014/chart" uri="{C3380CC4-5D6E-409C-BE32-E72D297353CC}">
              <c16:uniqueId val="{00000001-016C-4846-A02C-594ED7B56443}"/>
            </c:ext>
          </c:extLst>
        </c:ser>
        <c:dLbls>
          <c:showLegendKey val="0"/>
          <c:showVal val="0"/>
          <c:showCatName val="0"/>
          <c:showSerName val="0"/>
          <c:showPercent val="0"/>
          <c:showBubbleSize val="0"/>
        </c:dLbls>
        <c:axId val="116873856"/>
        <c:axId val="116892032"/>
      </c:areaChart>
      <c:lineChart>
        <c:grouping val="standard"/>
        <c:varyColors val="0"/>
        <c:ser>
          <c:idx val="2"/>
          <c:order val="2"/>
          <c:tx>
            <c:strRef>
              <c:f>'Figure 2 data'!$B$4</c:f>
              <c:strCache>
                <c:ptCount val="1"/>
                <c:pt idx="0">
                  <c:v>age standardised rate</c:v>
                </c:pt>
              </c:strCache>
            </c:strRef>
          </c:tx>
          <c:spPr>
            <a:ln w="25400">
              <a:solidFill>
                <a:srgbClr val="203F7A"/>
              </a:solidFill>
              <a:prstDash val="solid"/>
            </a:ln>
          </c:spPr>
          <c:marker>
            <c:symbol val="none"/>
          </c:marker>
          <c:dPt>
            <c:idx val="0"/>
            <c:marker>
              <c:symbol val="circle"/>
              <c:size val="10"/>
              <c:spPr>
                <a:solidFill>
                  <a:srgbClr val="203F7A"/>
                </a:solidFill>
                <a:ln>
                  <a:noFill/>
                  <a:prstDash val="solid"/>
                </a:ln>
              </c:spPr>
            </c:marker>
            <c:bubble3D val="0"/>
            <c:extLst>
              <c:ext xmlns:c16="http://schemas.microsoft.com/office/drawing/2014/chart" uri="{C3380CC4-5D6E-409C-BE32-E72D297353CC}">
                <c16:uniqueId val="{00000003-016C-4846-A02C-594ED7B56443}"/>
              </c:ext>
            </c:extLst>
          </c:dPt>
          <c:dPt>
            <c:idx val="8"/>
            <c:bubble3D val="0"/>
            <c:extLst>
              <c:ext xmlns:c16="http://schemas.microsoft.com/office/drawing/2014/chart" uri="{C3380CC4-5D6E-409C-BE32-E72D297353CC}">
                <c16:uniqueId val="{00000008-61A2-43D1-9CBB-D57F1A4C16EE}"/>
              </c:ext>
            </c:extLst>
          </c:dPt>
          <c:dPt>
            <c:idx val="9"/>
            <c:bubble3D val="0"/>
            <c:extLst>
              <c:ext xmlns:c16="http://schemas.microsoft.com/office/drawing/2014/chart" uri="{C3380CC4-5D6E-409C-BE32-E72D297353CC}">
                <c16:uniqueId val="{0000000A-016C-4846-A02C-594ED7B56443}"/>
              </c:ext>
            </c:extLst>
          </c:dPt>
          <c:dPt>
            <c:idx val="17"/>
            <c:bubble3D val="0"/>
            <c:extLst>
              <c:ext xmlns:c16="http://schemas.microsoft.com/office/drawing/2014/chart" uri="{C3380CC4-5D6E-409C-BE32-E72D297353CC}">
                <c16:uniqueId val="{00000004-016C-4846-A02C-594ED7B56443}"/>
              </c:ext>
            </c:extLst>
          </c:dPt>
          <c:dPt>
            <c:idx val="19"/>
            <c:bubble3D val="0"/>
            <c:extLst>
              <c:ext xmlns:c16="http://schemas.microsoft.com/office/drawing/2014/chart" uri="{C3380CC4-5D6E-409C-BE32-E72D297353CC}">
                <c16:uniqueId val="{00000005-016C-4846-A02C-594ED7B56443}"/>
              </c:ext>
            </c:extLst>
          </c:dPt>
          <c:dPt>
            <c:idx val="26"/>
            <c:marker>
              <c:symbol val="circle"/>
              <c:size val="10"/>
              <c:spPr>
                <a:solidFill>
                  <a:srgbClr val="203F7A"/>
                </a:solidFill>
                <a:ln>
                  <a:noFill/>
                </a:ln>
              </c:spPr>
            </c:marker>
            <c:bubble3D val="0"/>
            <c:extLst>
              <c:ext xmlns:c16="http://schemas.microsoft.com/office/drawing/2014/chart" uri="{C3380CC4-5D6E-409C-BE32-E72D297353CC}">
                <c16:uniqueId val="{00000007-61A2-43D1-9CBB-D57F1A4C16EE}"/>
              </c:ext>
            </c:extLst>
          </c:dPt>
          <c:dPt>
            <c:idx val="37"/>
            <c:bubble3D val="0"/>
            <c:extLst>
              <c:ext xmlns:c16="http://schemas.microsoft.com/office/drawing/2014/chart" uri="{C3380CC4-5D6E-409C-BE32-E72D297353CC}">
                <c16:uniqueId val="{00000006-016C-4846-A02C-594ED7B56443}"/>
              </c:ext>
            </c:extLst>
          </c:dPt>
          <c:dPt>
            <c:idx val="41"/>
            <c:bubble3D val="0"/>
            <c:extLst>
              <c:ext xmlns:c16="http://schemas.microsoft.com/office/drawing/2014/chart" uri="{C3380CC4-5D6E-409C-BE32-E72D297353CC}">
                <c16:uniqueId val="{00000007-016C-4846-A02C-594ED7B56443}"/>
              </c:ext>
            </c:extLst>
          </c:dPt>
          <c:dPt>
            <c:idx val="46"/>
            <c:bubble3D val="0"/>
            <c:extLst>
              <c:ext xmlns:c16="http://schemas.microsoft.com/office/drawing/2014/chart" uri="{C3380CC4-5D6E-409C-BE32-E72D297353CC}">
                <c16:uniqueId val="{00000008-016C-4846-A02C-594ED7B56443}"/>
              </c:ext>
            </c:extLst>
          </c:dPt>
          <c:dLbls>
            <c:dLbl>
              <c:idx val="0"/>
              <c:layout>
                <c:manualLayout>
                  <c:x val="-6.5603642293557571E-2"/>
                  <c:y val="-2.0942408376963158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016C-4846-A02C-594ED7B56443}"/>
                </c:ext>
              </c:extLst>
            </c:dLbl>
            <c:dLbl>
              <c:idx val="26"/>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61A2-43D1-9CBB-D57F1A4C16EE}"/>
                </c:ext>
              </c:extLst>
            </c:dLbl>
            <c:spPr>
              <a:noFill/>
              <a:ln>
                <a:noFill/>
              </a:ln>
              <a:effectLst/>
            </c:spPr>
            <c:txPr>
              <a:bodyPr wrap="square" lIns="38100" tIns="19050" rIns="38100" bIns="19050" anchor="ctr">
                <a:spAutoFit/>
              </a:bodyPr>
              <a:lstStyle/>
              <a:p>
                <a:pPr>
                  <a:defRPr sz="1400" b="1">
                    <a:solidFill>
                      <a:srgbClr val="203F7A"/>
                    </a:solidFill>
                    <a:latin typeface="Arial" panose="020B0604020202020204" pitchFamily="34" charset="0"/>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'Figure 2 data'!$A$7:$A$33</c:f>
              <c:numCache>
                <c:formatCode>General</c:formatCode>
                <c:ptCount val="27"/>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pt idx="24">
                  <c:v>2018</c:v>
                </c:pt>
                <c:pt idx="25">
                  <c:v>2019</c:v>
                </c:pt>
                <c:pt idx="26">
                  <c:v>2020</c:v>
                </c:pt>
              </c:numCache>
            </c:numRef>
          </c:cat>
          <c:val>
            <c:numRef>
              <c:f>'Figure 2 data'!$B$7:$B$33</c:f>
              <c:numCache>
                <c:formatCode>General</c:formatCode>
                <c:ptCount val="27"/>
                <c:pt idx="0">
                  <c:v>16.600000000000001</c:v>
                </c:pt>
                <c:pt idx="1">
                  <c:v>16.600000000000001</c:v>
                </c:pt>
                <c:pt idx="2">
                  <c:v>16.899999999999999</c:v>
                </c:pt>
                <c:pt idx="3">
                  <c:v>17.100000000000001</c:v>
                </c:pt>
                <c:pt idx="4">
                  <c:v>17.3</c:v>
                </c:pt>
                <c:pt idx="5">
                  <c:v>17.2</c:v>
                </c:pt>
                <c:pt idx="6">
                  <c:v>17.2</c:v>
                </c:pt>
                <c:pt idx="7">
                  <c:v>17.399999999999999</c:v>
                </c:pt>
                <c:pt idx="8">
                  <c:v>17.600000000000001</c:v>
                </c:pt>
                <c:pt idx="9">
                  <c:v>15.6</c:v>
                </c:pt>
                <c:pt idx="10">
                  <c:v>16.3</c:v>
                </c:pt>
                <c:pt idx="11">
                  <c:v>14.8</c:v>
                </c:pt>
                <c:pt idx="12">
                  <c:v>14.7</c:v>
                </c:pt>
                <c:pt idx="13">
                  <c:v>16.100000000000001</c:v>
                </c:pt>
                <c:pt idx="14">
                  <c:v>16.100000000000001</c:v>
                </c:pt>
                <c:pt idx="15">
                  <c:v>14</c:v>
                </c:pt>
                <c:pt idx="16">
                  <c:v>14.7</c:v>
                </c:pt>
                <c:pt idx="17">
                  <c:v>16.600000000000001</c:v>
                </c:pt>
                <c:pt idx="18">
                  <c:v>15.5</c:v>
                </c:pt>
                <c:pt idx="19">
                  <c:v>14.9</c:v>
                </c:pt>
                <c:pt idx="20">
                  <c:v>13</c:v>
                </c:pt>
                <c:pt idx="21">
                  <c:v>12.6</c:v>
                </c:pt>
                <c:pt idx="22">
                  <c:v>13.4</c:v>
                </c:pt>
                <c:pt idx="23">
                  <c:v>12.6</c:v>
                </c:pt>
                <c:pt idx="24">
                  <c:v>14.4</c:v>
                </c:pt>
                <c:pt idx="25">
                  <c:v>15.2</c:v>
                </c:pt>
                <c:pt idx="26">
                  <c:v>14.8</c:v>
                </c:pt>
              </c:numCache>
            </c:numRef>
          </c:val>
          <c:smooth val="0"/>
          <c:extLst>
            <c:ext xmlns:c16="http://schemas.microsoft.com/office/drawing/2014/chart" uri="{C3380CC4-5D6E-409C-BE32-E72D297353CC}">
              <c16:uniqueId val="{00000009-016C-4846-A02C-594ED7B56443}"/>
            </c:ext>
          </c:extLst>
        </c:ser>
        <c:dLbls>
          <c:showLegendKey val="0"/>
          <c:showVal val="0"/>
          <c:showCatName val="0"/>
          <c:showSerName val="0"/>
          <c:showPercent val="0"/>
          <c:showBubbleSize val="0"/>
        </c:dLbls>
        <c:marker val="1"/>
        <c:smooth val="0"/>
        <c:axId val="116873856"/>
        <c:axId val="116892032"/>
      </c:lineChart>
      <c:catAx>
        <c:axId val="116873856"/>
        <c:scaling>
          <c:orientation val="minMax"/>
        </c:scaling>
        <c:delete val="0"/>
        <c:axPos val="b"/>
        <c:title>
          <c:tx>
            <c:rich>
              <a:bodyPr/>
              <a:lstStyle/>
              <a:p>
                <a:pPr>
                  <a:defRPr sz="1400" b="1"/>
                </a:pPr>
                <a:r>
                  <a:rPr lang="en-US" sz="1400" b="1"/>
                  <a:t>Year</a:t>
                </a:r>
              </a:p>
            </c:rich>
          </c:tx>
          <c:layout>
            <c:manualLayout>
              <c:xMode val="edge"/>
              <c:yMode val="edge"/>
              <c:x val="0.49249685245648295"/>
              <c:y val="0.87985769056354879"/>
            </c:manualLayout>
          </c:layout>
          <c:overlay val="0"/>
        </c:title>
        <c:numFmt formatCode="General" sourceLinked="1"/>
        <c:majorTickMark val="none"/>
        <c:minorTickMark val="out"/>
        <c:tickLblPos val="nextTo"/>
        <c:spPr>
          <a:ln w="3175">
            <a:solidFill>
              <a:srgbClr val="000000"/>
            </a:solidFill>
            <a:prstDash val="solid"/>
          </a:ln>
        </c:spPr>
        <c:txPr>
          <a:bodyPr rot="0" vert="horz"/>
          <a:lstStyle/>
          <a:p>
            <a:pPr>
              <a:defRPr sz="1000"/>
            </a:pPr>
            <a:endParaRPr lang="en-US"/>
          </a:p>
        </c:txPr>
        <c:crossAx val="116892032"/>
        <c:crossesAt val="0"/>
        <c:auto val="1"/>
        <c:lblAlgn val="ctr"/>
        <c:lblOffset val="100"/>
        <c:tickLblSkip val="2"/>
        <c:tickMarkSkip val="1"/>
        <c:noMultiLvlLbl val="0"/>
      </c:catAx>
      <c:valAx>
        <c:axId val="116892032"/>
        <c:scaling>
          <c:orientation val="minMax"/>
          <c:max val="20"/>
        </c:scaling>
        <c:delete val="0"/>
        <c:axPos val="l"/>
        <c:title>
          <c:tx>
            <c:rich>
              <a:bodyPr/>
              <a:lstStyle/>
              <a:p>
                <a:pPr>
                  <a:defRPr sz="1400" b="1"/>
                </a:pPr>
                <a:r>
                  <a:rPr lang="en-US" sz="1400" b="1"/>
                  <a:t>Death </a:t>
                </a:r>
                <a:r>
                  <a:rPr lang="en-US" sz="1400" b="1" baseline="0"/>
                  <a:t>Rate (deaths per 100,000 population)</a:t>
                </a:r>
                <a:endParaRPr lang="en-US" sz="1400" b="1"/>
              </a:p>
            </c:rich>
          </c:tx>
          <c:layout>
            <c:manualLayout>
              <c:xMode val="edge"/>
              <c:yMode val="edge"/>
              <c:x val="2.5207252517093159E-2"/>
              <c:y val="0.10528919487158345"/>
            </c:manualLayout>
          </c:layout>
          <c:overlay val="0"/>
        </c:title>
        <c:numFmt formatCode="#,##0" sourceLinked="0"/>
        <c:majorTickMark val="out"/>
        <c:minorTickMark val="none"/>
        <c:tickLblPos val="nextTo"/>
        <c:spPr>
          <a:ln w="3175">
            <a:noFill/>
            <a:prstDash val="solid"/>
          </a:ln>
        </c:spPr>
        <c:txPr>
          <a:bodyPr rot="0" vert="horz"/>
          <a:lstStyle/>
          <a:p>
            <a:pPr>
              <a:defRPr sz="1100"/>
            </a:pPr>
            <a:endParaRPr lang="en-US"/>
          </a:p>
        </c:txPr>
        <c:crossAx val="116873856"/>
        <c:crosses val="autoZero"/>
        <c:crossBetween val="between"/>
        <c:majorUnit val="10"/>
      </c:valAx>
      <c:spPr>
        <a:noFill/>
        <a:ln w="12700">
          <a:noFill/>
          <a:prstDash val="solid"/>
        </a:ln>
      </c:spPr>
    </c:plotArea>
    <c:legend>
      <c:legendPos val="l"/>
      <c:legendEntry>
        <c:idx val="1"/>
        <c:delete val="1"/>
      </c:legendEntry>
      <c:layout>
        <c:manualLayout>
          <c:xMode val="edge"/>
          <c:yMode val="edge"/>
          <c:x val="0.1353075122304625"/>
          <c:y val="0.57432180401533572"/>
          <c:w val="0.21971860815674102"/>
          <c:h val="8.0736777012821045E-2"/>
        </c:manualLayout>
      </c:layout>
      <c:overlay val="0"/>
    </c:legend>
    <c:plotVisOnly val="1"/>
    <c:dispBlanksAs val="gap"/>
    <c:showDLblsOverMax val="0"/>
  </c:chart>
  <c:spPr>
    <a:solidFill>
      <a:srgbClr val="FFFFFF"/>
    </a:solidFill>
    <a:ln w="3175">
      <a:noFill/>
      <a:prstDash val="solid"/>
    </a:ln>
  </c:spPr>
  <c:txPr>
    <a:bodyPr/>
    <a:lstStyle/>
    <a:p>
      <a:pPr>
        <a:defRPr sz="1200" b="0" i="0" u="none" strike="noStrike" baseline="0">
          <a:solidFill>
            <a:srgbClr val="000000"/>
          </a:solidFill>
          <a:latin typeface="Arial" panose="020B0604020202020204" pitchFamily="34" charset="0"/>
          <a:ea typeface="Arial"/>
          <a:cs typeface="Arial" panose="020B0604020202020204" pitchFamily="34" charset="0"/>
        </a:defRPr>
      </a:pPr>
      <a:endParaRPr lang="en-US"/>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GB" sz="1200" b="1"/>
              <a:t>Deaths from suicide, monthly</a:t>
            </a:r>
          </a:p>
        </c:rich>
      </c:tx>
      <c:layout>
        <c:manualLayout>
          <c:xMode val="edge"/>
          <c:yMode val="edge"/>
          <c:x val="0.38140920741525908"/>
          <c:y val="2.0859760487244583E-3"/>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5.885930052556837E-2"/>
          <c:y val="0.13160422891402609"/>
          <c:w val="0.8773137273375603"/>
          <c:h val="0.73961467259127667"/>
        </c:manualLayout>
      </c:layout>
      <c:areaChart>
        <c:grouping val="standard"/>
        <c:varyColors val="0"/>
        <c:ser>
          <c:idx val="3"/>
          <c:order val="1"/>
          <c:tx>
            <c:v>Five year max/min</c:v>
          </c:tx>
          <c:spPr>
            <a:solidFill>
              <a:schemeClr val="bg1">
                <a:lumMod val="85000"/>
                <a:alpha val="85000"/>
              </a:schemeClr>
            </a:solidFill>
            <a:ln>
              <a:noFill/>
            </a:ln>
            <a:effectLst/>
          </c:spPr>
          <c:cat>
            <c:multiLvlStrRef>
              <c:f>Monthly!#REF!</c:f>
            </c:multiLvlStrRef>
          </c:cat>
          <c:val>
            <c:numRef>
              <c:f>'Figure 3 data'!$B$29:$M$29</c:f>
              <c:numCache>
                <c:formatCode>###########0</c:formatCode>
                <c:ptCount val="12"/>
                <c:pt idx="0">
                  <c:v>82</c:v>
                </c:pt>
                <c:pt idx="1">
                  <c:v>64</c:v>
                </c:pt>
                <c:pt idx="2">
                  <c:v>83</c:v>
                </c:pt>
                <c:pt idx="3">
                  <c:v>72</c:v>
                </c:pt>
                <c:pt idx="4">
                  <c:v>78</c:v>
                </c:pt>
                <c:pt idx="5">
                  <c:v>73</c:v>
                </c:pt>
                <c:pt idx="6">
                  <c:v>82</c:v>
                </c:pt>
                <c:pt idx="7">
                  <c:v>74</c:v>
                </c:pt>
                <c:pt idx="8">
                  <c:v>62</c:v>
                </c:pt>
                <c:pt idx="9">
                  <c:v>71</c:v>
                </c:pt>
                <c:pt idx="10">
                  <c:v>73</c:v>
                </c:pt>
                <c:pt idx="11">
                  <c:v>73</c:v>
                </c:pt>
              </c:numCache>
            </c:numRef>
          </c:val>
          <c:extLst>
            <c:ext xmlns:c16="http://schemas.microsoft.com/office/drawing/2014/chart" uri="{C3380CC4-5D6E-409C-BE32-E72D297353CC}">
              <c16:uniqueId val="{00000000-6D9D-48BA-94B6-C7578F13DE56}"/>
            </c:ext>
          </c:extLst>
        </c:ser>
        <c:ser>
          <c:idx val="4"/>
          <c:order val="2"/>
          <c:tx>
            <c:strRef>
              <c:f>'Figure 3 data'!$A$30</c:f>
              <c:strCache>
                <c:ptCount val="1"/>
                <c:pt idx="0">
                  <c:v>Five year minimum</c:v>
                </c:pt>
              </c:strCache>
            </c:strRef>
          </c:tx>
          <c:spPr>
            <a:solidFill>
              <a:schemeClr val="bg1"/>
            </a:solidFill>
            <a:ln>
              <a:noFill/>
            </a:ln>
            <a:effectLst/>
          </c:spPr>
          <c:cat>
            <c:multiLvlStrRef>
              <c:f>Monthly!#REF!</c:f>
            </c:multiLvlStrRef>
          </c:cat>
          <c:val>
            <c:numRef>
              <c:f>'Figure 3 data'!$B$30:$M$30</c:f>
              <c:numCache>
                <c:formatCode>###########0</c:formatCode>
                <c:ptCount val="12"/>
                <c:pt idx="0">
                  <c:v>44</c:v>
                </c:pt>
                <c:pt idx="1">
                  <c:v>40</c:v>
                </c:pt>
                <c:pt idx="2">
                  <c:v>48</c:v>
                </c:pt>
                <c:pt idx="3">
                  <c:v>39</c:v>
                </c:pt>
                <c:pt idx="4">
                  <c:v>52</c:v>
                </c:pt>
                <c:pt idx="5">
                  <c:v>46</c:v>
                </c:pt>
                <c:pt idx="6">
                  <c:v>59</c:v>
                </c:pt>
                <c:pt idx="7">
                  <c:v>61</c:v>
                </c:pt>
                <c:pt idx="8">
                  <c:v>51</c:v>
                </c:pt>
                <c:pt idx="9">
                  <c:v>56</c:v>
                </c:pt>
                <c:pt idx="10">
                  <c:v>48</c:v>
                </c:pt>
                <c:pt idx="11">
                  <c:v>45</c:v>
                </c:pt>
              </c:numCache>
            </c:numRef>
          </c:val>
          <c:extLst>
            <c:ext xmlns:c16="http://schemas.microsoft.com/office/drawing/2014/chart" uri="{C3380CC4-5D6E-409C-BE32-E72D297353CC}">
              <c16:uniqueId val="{00000001-6D9D-48BA-94B6-C7578F13DE56}"/>
            </c:ext>
          </c:extLst>
        </c:ser>
        <c:dLbls>
          <c:showLegendKey val="0"/>
          <c:showVal val="0"/>
          <c:showCatName val="0"/>
          <c:showSerName val="0"/>
          <c:showPercent val="0"/>
          <c:showBubbleSize val="0"/>
        </c:dLbls>
        <c:axId val="851986976"/>
        <c:axId val="851995504"/>
      </c:areaChart>
      <c:lineChart>
        <c:grouping val="standard"/>
        <c:varyColors val="0"/>
        <c:ser>
          <c:idx val="2"/>
          <c:order val="0"/>
          <c:tx>
            <c:strRef>
              <c:f>'Figure 3 data'!$A$28</c:f>
              <c:strCache>
                <c:ptCount val="1"/>
                <c:pt idx="0">
                  <c:v>Five year average</c:v>
                </c:pt>
              </c:strCache>
            </c:strRef>
          </c:tx>
          <c:spPr>
            <a:ln w="28575" cap="rnd">
              <a:solidFill>
                <a:schemeClr val="bg1">
                  <a:lumMod val="65000"/>
                </a:schemeClr>
              </a:solidFill>
              <a:round/>
            </a:ln>
            <a:effectLst/>
          </c:spPr>
          <c:marker>
            <c:symbol val="circle"/>
            <c:size val="16"/>
            <c:spPr>
              <a:solidFill>
                <a:schemeClr val="bg1">
                  <a:lumMod val="65000"/>
                </a:schemeClr>
              </a:solidFill>
              <a:ln w="22225">
                <a:noFill/>
              </a:ln>
              <a:effectLst/>
            </c:spPr>
          </c:marker>
          <c:dLbls>
            <c:dLbl>
              <c:idx val="4"/>
              <c:layout>
                <c:manualLayout>
                  <c:x val="-2.5900053803744508E-2"/>
                  <c:y val="-2.017664439380796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6D9D-48BA-94B6-C7578F13DE56}"/>
                </c:ext>
              </c:extLst>
            </c:dLbl>
            <c:dLbl>
              <c:idx val="10"/>
              <c:layout>
                <c:manualLayout>
                  <c:x val="-3.7475542829873636E-2"/>
                  <c:y val="2.7124567175581926E-2"/>
                </c:manualLayout>
              </c:layout>
              <c:spPr>
                <a:noFill/>
                <a:ln>
                  <a:noFill/>
                </a:ln>
                <a:effectLst/>
              </c:spPr>
              <c:txPr>
                <a:bodyPr rot="0" spcFirstLastPara="1" vertOverflow="ellipsis" vert="horz" wrap="square" lIns="38100" tIns="19050" rIns="38100" bIns="19050" anchor="ctr" anchorCtr="1">
                  <a:noAutofit/>
                </a:bodyPr>
                <a:lstStyle/>
                <a:p>
                  <a:pPr>
                    <a:defRPr sz="11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manualLayout>
                      <c:w val="3.9822948586993527E-2"/>
                      <c:h val="4.9347939488784562E-2"/>
                    </c:manualLayout>
                  </c15:layout>
                </c:ext>
                <c:ext xmlns:c16="http://schemas.microsoft.com/office/drawing/2014/chart" uri="{C3380CC4-5D6E-409C-BE32-E72D297353CC}">
                  <c16:uniqueId val="{00000005-6D9D-48BA-94B6-C7578F13DE56}"/>
                </c:ext>
              </c:extLst>
            </c:dLbl>
            <c:dLbl>
              <c:idx val="11"/>
              <c:layout>
                <c:manualLayout>
                  <c:x val="-3.3700894640468403E-2"/>
                  <c:y val="-3.9645279081898875E-2"/>
                </c:manualLayout>
              </c:layout>
              <c:spPr>
                <a:noFill/>
                <a:ln>
                  <a:noFill/>
                </a:ln>
                <a:effectLst/>
              </c:spPr>
              <c:txPr>
                <a:bodyPr rot="0" spcFirstLastPara="1" vertOverflow="ellipsis" vert="horz" wrap="square" lIns="38100" tIns="19050" rIns="38100" bIns="19050" anchor="ctr" anchorCtr="1">
                  <a:noAutofit/>
                </a:bodyPr>
                <a:lstStyle/>
                <a:p>
                  <a:pPr>
                    <a:defRPr sz="11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manualLayout>
                      <c:w val="3.57371467483827E-2"/>
                      <c:h val="2.8482003129890455E-2"/>
                    </c:manualLayout>
                  </c15:layout>
                </c:ext>
                <c:ext xmlns:c16="http://schemas.microsoft.com/office/drawing/2014/chart" uri="{C3380CC4-5D6E-409C-BE32-E72D297353CC}">
                  <c16:uniqueId val="{00000001-A6FD-4608-9444-268CD7A2AE98}"/>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3 data'!$B$4:$M$4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'Figure 3 data'!$B$28:$M$28</c:f>
              <c:numCache>
                <c:formatCode>###########0</c:formatCode>
                <c:ptCount val="12"/>
                <c:pt idx="0">
                  <c:v>61</c:v>
                </c:pt>
                <c:pt idx="1">
                  <c:v>55.8</c:v>
                </c:pt>
                <c:pt idx="2">
                  <c:v>62</c:v>
                </c:pt>
                <c:pt idx="3">
                  <c:v>58.6</c:v>
                </c:pt>
                <c:pt idx="4">
                  <c:v>64.400000000000006</c:v>
                </c:pt>
                <c:pt idx="5">
                  <c:v>62.8</c:v>
                </c:pt>
                <c:pt idx="6">
                  <c:v>67.599999999999994</c:v>
                </c:pt>
                <c:pt idx="7">
                  <c:v>67.599999999999994</c:v>
                </c:pt>
                <c:pt idx="8">
                  <c:v>58.4</c:v>
                </c:pt>
                <c:pt idx="9">
                  <c:v>62.4</c:v>
                </c:pt>
                <c:pt idx="10">
                  <c:v>59.2</c:v>
                </c:pt>
                <c:pt idx="11">
                  <c:v>59.6</c:v>
                </c:pt>
              </c:numCache>
            </c:numRef>
          </c:val>
          <c:smooth val="0"/>
          <c:extLst>
            <c:ext xmlns:c16="http://schemas.microsoft.com/office/drawing/2014/chart" uri="{C3380CC4-5D6E-409C-BE32-E72D297353CC}">
              <c16:uniqueId val="{00000003-6D9D-48BA-94B6-C7578F13DE56}"/>
            </c:ext>
          </c:extLst>
        </c:ser>
        <c:ser>
          <c:idx val="0"/>
          <c:order val="3"/>
          <c:tx>
            <c:strRef>
              <c:f>'Figure 3 data'!$A$25</c:f>
              <c:strCache>
                <c:ptCount val="1"/>
                <c:pt idx="0">
                  <c:v>2020</c:v>
                </c:pt>
              </c:strCache>
            </c:strRef>
          </c:tx>
          <c:spPr>
            <a:ln w="28575" cap="rnd">
              <a:solidFill>
                <a:srgbClr val="203F7A"/>
              </a:solidFill>
              <a:round/>
            </a:ln>
            <a:effectLst/>
          </c:spPr>
          <c:marker>
            <c:symbol val="circle"/>
            <c:size val="16"/>
            <c:spPr>
              <a:solidFill>
                <a:srgbClr val="203F7A"/>
              </a:solidFill>
              <a:ln w="9525">
                <a:noFill/>
              </a:ln>
              <a:effectLst/>
            </c:spPr>
          </c:marker>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3 data'!$B$4:$M$4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'Figure 3 data'!$B$25:$M$25</c:f>
              <c:numCache>
                <c:formatCode>###########0</c:formatCode>
                <c:ptCount val="12"/>
                <c:pt idx="0">
                  <c:v>63</c:v>
                </c:pt>
                <c:pt idx="1">
                  <c:v>51</c:v>
                </c:pt>
                <c:pt idx="2">
                  <c:v>74</c:v>
                </c:pt>
                <c:pt idx="3">
                  <c:v>56</c:v>
                </c:pt>
                <c:pt idx="4">
                  <c:v>63</c:v>
                </c:pt>
                <c:pt idx="5">
                  <c:v>62</c:v>
                </c:pt>
                <c:pt idx="6">
                  <c:v>87</c:v>
                </c:pt>
                <c:pt idx="7">
                  <c:v>89</c:v>
                </c:pt>
                <c:pt idx="8">
                  <c:v>75</c:v>
                </c:pt>
                <c:pt idx="9">
                  <c:v>66</c:v>
                </c:pt>
                <c:pt idx="10">
                  <c:v>60</c:v>
                </c:pt>
                <c:pt idx="11">
                  <c:v>59</c:v>
                </c:pt>
              </c:numCache>
            </c:numRef>
          </c:val>
          <c:smooth val="0"/>
          <c:extLst>
            <c:ext xmlns:c16="http://schemas.microsoft.com/office/drawing/2014/chart" uri="{C3380CC4-5D6E-409C-BE32-E72D297353CC}">
              <c16:uniqueId val="{00000002-6D9D-48BA-94B6-C7578F13DE56}"/>
            </c:ext>
          </c:extLst>
        </c:ser>
        <c:dLbls>
          <c:showLegendKey val="0"/>
          <c:showVal val="0"/>
          <c:showCatName val="0"/>
          <c:showSerName val="0"/>
          <c:showPercent val="0"/>
          <c:showBubbleSize val="0"/>
        </c:dLbls>
        <c:marker val="1"/>
        <c:smooth val="0"/>
        <c:axId val="851986976"/>
        <c:axId val="851995504"/>
      </c:lineChart>
      <c:catAx>
        <c:axId val="851986976"/>
        <c:scaling>
          <c:orientation val="minMax"/>
        </c:scaling>
        <c:delete val="0"/>
        <c:axPos val="b"/>
        <c:title>
          <c:tx>
            <c:rich>
              <a:bodyPr rot="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sz="1400" b="1"/>
                  <a:t>Month</a:t>
                </a:r>
              </a:p>
            </c:rich>
          </c:tx>
          <c:layout/>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851995504"/>
        <c:crosses val="autoZero"/>
        <c:auto val="0"/>
        <c:lblAlgn val="ctr"/>
        <c:lblOffset val="100"/>
        <c:tickLblSkip val="1"/>
        <c:tickMarkSkip val="1"/>
        <c:noMultiLvlLbl val="0"/>
      </c:catAx>
      <c:valAx>
        <c:axId val="851995504"/>
        <c:scaling>
          <c:orientation val="minMax"/>
        </c:scaling>
        <c:delete val="1"/>
        <c:axPos val="l"/>
        <c:numFmt formatCode="###########0" sourceLinked="1"/>
        <c:majorTickMark val="none"/>
        <c:minorTickMark val="none"/>
        <c:tickLblPos val="nextTo"/>
        <c:crossAx val="851986976"/>
        <c:crosses val="autoZero"/>
        <c:crossBetween val="midCat"/>
      </c:valAx>
      <c:spPr>
        <a:noFill/>
        <a:ln>
          <a:noFill/>
        </a:ln>
        <a:effectLst/>
      </c:spPr>
    </c:plotArea>
    <c:legend>
      <c:legendPos val="b"/>
      <c:legendEntry>
        <c:idx val="1"/>
        <c:delete val="1"/>
      </c:legendEntry>
      <c:layout>
        <c:manualLayout>
          <c:xMode val="edge"/>
          <c:yMode val="edge"/>
          <c:x val="0.73239043513827073"/>
          <c:y val="0.63923142787360043"/>
          <c:w val="0.21670127256528959"/>
          <c:h val="0.17511670378992283"/>
        </c:manualLayout>
      </c:layout>
      <c:overlay val="0"/>
      <c:spPr>
        <a:noFill/>
        <a:ln>
          <a:noFill/>
        </a:ln>
        <a:effectLst/>
      </c:spPr>
      <c:txPr>
        <a:bodyPr rot="0" spcFirstLastPara="1" vertOverflow="ellipsis" vert="horz" wrap="square" anchor="ctr" anchorCtr="1"/>
        <a:lstStyle/>
        <a:p>
          <a:pPr rtl="0">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noFill/>
    <a:ln w="9525" cap="flat" cmpd="sng" algn="ctr">
      <a:no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GB" b="1"/>
              <a:t>Figure 4: Age-standardised rates by sex</a:t>
            </a:r>
          </a:p>
        </c:rich>
      </c:tx>
      <c:layout>
        <c:manualLayout>
          <c:xMode val="edge"/>
          <c:yMode val="edge"/>
          <c:x val="0.29201887437639407"/>
          <c:y val="0"/>
        </c:manualLayout>
      </c:layout>
      <c:overlay val="0"/>
      <c:spPr>
        <a:noFill/>
        <a:ln>
          <a:noFill/>
        </a:ln>
        <a:effectLst/>
      </c:spPr>
      <c:txPr>
        <a:bodyPr rot="0" spcFirstLastPara="1" vertOverflow="ellipsis" vert="horz" wrap="square" anchor="ctr" anchorCtr="1"/>
        <a:lstStyle/>
        <a:p>
          <a:pPr>
            <a:defRPr sz="144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8.7432342902945367E-2"/>
          <c:y val="7.7605291689578831E-2"/>
          <c:w val="0.89758161546310622"/>
          <c:h val="0.79021307579504896"/>
        </c:manualLayout>
      </c:layout>
      <c:areaChart>
        <c:grouping val="standard"/>
        <c:varyColors val="0"/>
        <c:ser>
          <c:idx val="2"/>
          <c:order val="1"/>
          <c:spPr>
            <a:solidFill>
              <a:srgbClr val="93A7CC">
                <a:alpha val="60000"/>
              </a:srgbClr>
            </a:solidFill>
            <a:ln>
              <a:noFill/>
            </a:ln>
            <a:effectLst/>
          </c:spPr>
          <c:val>
            <c:numRef>
              <c:f>'Figure 4 data'!$D$7:$D$33</c:f>
              <c:numCache>
                <c:formatCode>0.0</c:formatCode>
                <c:ptCount val="27"/>
                <c:pt idx="0">
                  <c:v>27.3</c:v>
                </c:pt>
                <c:pt idx="1">
                  <c:v>28.4</c:v>
                </c:pt>
                <c:pt idx="2">
                  <c:v>28.2</c:v>
                </c:pt>
                <c:pt idx="3">
                  <c:v>28.9</c:v>
                </c:pt>
                <c:pt idx="4">
                  <c:v>28.9</c:v>
                </c:pt>
                <c:pt idx="5">
                  <c:v>29.5</c:v>
                </c:pt>
                <c:pt idx="6">
                  <c:v>30.2</c:v>
                </c:pt>
                <c:pt idx="7">
                  <c:v>28.6</c:v>
                </c:pt>
                <c:pt idx="8">
                  <c:v>29.6</c:v>
                </c:pt>
                <c:pt idx="9">
                  <c:v>26</c:v>
                </c:pt>
                <c:pt idx="10">
                  <c:v>26.7</c:v>
                </c:pt>
                <c:pt idx="11">
                  <c:v>24.1</c:v>
                </c:pt>
                <c:pt idx="12">
                  <c:v>25.7</c:v>
                </c:pt>
                <c:pt idx="13">
                  <c:v>26.8</c:v>
                </c:pt>
                <c:pt idx="14">
                  <c:v>27</c:v>
                </c:pt>
                <c:pt idx="15">
                  <c:v>23.1</c:v>
                </c:pt>
                <c:pt idx="16">
                  <c:v>24.5</c:v>
                </c:pt>
                <c:pt idx="17">
                  <c:v>26.7</c:v>
                </c:pt>
                <c:pt idx="18">
                  <c:v>25.5</c:v>
                </c:pt>
                <c:pt idx="19">
                  <c:v>25.6</c:v>
                </c:pt>
                <c:pt idx="20">
                  <c:v>21.1</c:v>
                </c:pt>
                <c:pt idx="21">
                  <c:v>20.2</c:v>
                </c:pt>
                <c:pt idx="22">
                  <c:v>21.4</c:v>
                </c:pt>
                <c:pt idx="23">
                  <c:v>21.6</c:v>
                </c:pt>
                <c:pt idx="24">
                  <c:v>23.7</c:v>
                </c:pt>
                <c:pt idx="25">
                  <c:v>25.2</c:v>
                </c:pt>
                <c:pt idx="26">
                  <c:v>23.4</c:v>
                </c:pt>
              </c:numCache>
            </c:numRef>
          </c:val>
          <c:extLst>
            <c:ext xmlns:c16="http://schemas.microsoft.com/office/drawing/2014/chart" uri="{C3380CC4-5D6E-409C-BE32-E72D297353CC}">
              <c16:uniqueId val="{00000000-F158-4133-B066-88CAC531D44D}"/>
            </c:ext>
          </c:extLst>
        </c:ser>
        <c:ser>
          <c:idx val="1"/>
          <c:order val="3"/>
          <c:spPr>
            <a:solidFill>
              <a:schemeClr val="bg1"/>
            </a:solidFill>
            <a:ln>
              <a:noFill/>
            </a:ln>
            <a:effectLst/>
          </c:spPr>
          <c:val>
            <c:numRef>
              <c:f>'Figure 4 data'!$C$7:$C$33</c:f>
              <c:numCache>
                <c:formatCode>0.0</c:formatCode>
                <c:ptCount val="27"/>
                <c:pt idx="0">
                  <c:v>23.1</c:v>
                </c:pt>
                <c:pt idx="1">
                  <c:v>24</c:v>
                </c:pt>
                <c:pt idx="2">
                  <c:v>23.8</c:v>
                </c:pt>
                <c:pt idx="3">
                  <c:v>24.7</c:v>
                </c:pt>
                <c:pt idx="4">
                  <c:v>24.6</c:v>
                </c:pt>
                <c:pt idx="5">
                  <c:v>25.2</c:v>
                </c:pt>
                <c:pt idx="6">
                  <c:v>25.8</c:v>
                </c:pt>
                <c:pt idx="7">
                  <c:v>24.4</c:v>
                </c:pt>
                <c:pt idx="8">
                  <c:v>25.4</c:v>
                </c:pt>
                <c:pt idx="9">
                  <c:v>21.9</c:v>
                </c:pt>
                <c:pt idx="10">
                  <c:v>22.7</c:v>
                </c:pt>
                <c:pt idx="11">
                  <c:v>20.3</c:v>
                </c:pt>
                <c:pt idx="12">
                  <c:v>21.8</c:v>
                </c:pt>
                <c:pt idx="13">
                  <c:v>22.8</c:v>
                </c:pt>
                <c:pt idx="14">
                  <c:v>23</c:v>
                </c:pt>
                <c:pt idx="15">
                  <c:v>19.5</c:v>
                </c:pt>
                <c:pt idx="16">
                  <c:v>20.8</c:v>
                </c:pt>
                <c:pt idx="17">
                  <c:v>22.8</c:v>
                </c:pt>
                <c:pt idx="18">
                  <c:v>21.7</c:v>
                </c:pt>
                <c:pt idx="19">
                  <c:v>21.8</c:v>
                </c:pt>
                <c:pt idx="20">
                  <c:v>17.600000000000001</c:v>
                </c:pt>
                <c:pt idx="21">
                  <c:v>16.8</c:v>
                </c:pt>
                <c:pt idx="22">
                  <c:v>18</c:v>
                </c:pt>
                <c:pt idx="23">
                  <c:v>18.2</c:v>
                </c:pt>
                <c:pt idx="24">
                  <c:v>20.100000000000001</c:v>
                </c:pt>
                <c:pt idx="25">
                  <c:v>21.5</c:v>
                </c:pt>
                <c:pt idx="26">
                  <c:v>19.899999999999999</c:v>
                </c:pt>
              </c:numCache>
            </c:numRef>
          </c:val>
          <c:extLst>
            <c:ext xmlns:c16="http://schemas.microsoft.com/office/drawing/2014/chart" uri="{C3380CC4-5D6E-409C-BE32-E72D297353CC}">
              <c16:uniqueId val="{00000001-F158-4133-B066-88CAC531D44D}"/>
            </c:ext>
          </c:extLst>
        </c:ser>
        <c:ser>
          <c:idx val="5"/>
          <c:order val="4"/>
          <c:tx>
            <c:v>95% confidence Interval</c:v>
          </c:tx>
          <c:spPr>
            <a:solidFill>
              <a:srgbClr val="93A7CC">
                <a:alpha val="60000"/>
              </a:srgbClr>
            </a:solidFill>
            <a:ln>
              <a:noFill/>
            </a:ln>
            <a:effectLst/>
          </c:spPr>
          <c:val>
            <c:numRef>
              <c:f>'Figure 4 data'!$G$7:$G$33</c:f>
              <c:numCache>
                <c:formatCode>0.0</c:formatCode>
                <c:ptCount val="27"/>
                <c:pt idx="0">
                  <c:v>9.9</c:v>
                </c:pt>
                <c:pt idx="1">
                  <c:v>9.3000000000000007</c:v>
                </c:pt>
                <c:pt idx="2">
                  <c:v>9.9</c:v>
                </c:pt>
                <c:pt idx="3">
                  <c:v>9.5</c:v>
                </c:pt>
                <c:pt idx="4">
                  <c:v>9.9</c:v>
                </c:pt>
                <c:pt idx="5">
                  <c:v>9.1</c:v>
                </c:pt>
                <c:pt idx="6">
                  <c:v>8.8000000000000007</c:v>
                </c:pt>
                <c:pt idx="7">
                  <c:v>10.3</c:v>
                </c:pt>
                <c:pt idx="8">
                  <c:v>9.6</c:v>
                </c:pt>
                <c:pt idx="9">
                  <c:v>9.3000000000000007</c:v>
                </c:pt>
                <c:pt idx="10">
                  <c:v>9.6999999999999993</c:v>
                </c:pt>
                <c:pt idx="11">
                  <c:v>9.1</c:v>
                </c:pt>
                <c:pt idx="12">
                  <c:v>7.5</c:v>
                </c:pt>
                <c:pt idx="13">
                  <c:v>9.3000000000000007</c:v>
                </c:pt>
                <c:pt idx="14">
                  <c:v>8.9</c:v>
                </c:pt>
                <c:pt idx="15">
                  <c:v>8.3000000000000007</c:v>
                </c:pt>
                <c:pt idx="16">
                  <c:v>8.3000000000000007</c:v>
                </c:pt>
                <c:pt idx="17">
                  <c:v>10.3</c:v>
                </c:pt>
                <c:pt idx="18">
                  <c:v>9</c:v>
                </c:pt>
                <c:pt idx="19">
                  <c:v>7.7</c:v>
                </c:pt>
                <c:pt idx="20">
                  <c:v>8.1999999999999993</c:v>
                </c:pt>
                <c:pt idx="21">
                  <c:v>8.1</c:v>
                </c:pt>
                <c:pt idx="22">
                  <c:v>8.6</c:v>
                </c:pt>
                <c:pt idx="23">
                  <c:v>6.6</c:v>
                </c:pt>
                <c:pt idx="24">
                  <c:v>8.3000000000000007</c:v>
                </c:pt>
                <c:pt idx="25">
                  <c:v>8.6999999999999993</c:v>
                </c:pt>
                <c:pt idx="26">
                  <c:v>9.4</c:v>
                </c:pt>
              </c:numCache>
            </c:numRef>
          </c:val>
          <c:extLst>
            <c:ext xmlns:c16="http://schemas.microsoft.com/office/drawing/2014/chart" uri="{C3380CC4-5D6E-409C-BE32-E72D297353CC}">
              <c16:uniqueId val="{00000002-F158-4133-B066-88CAC531D44D}"/>
            </c:ext>
          </c:extLst>
        </c:ser>
        <c:ser>
          <c:idx val="4"/>
          <c:order val="5"/>
          <c:spPr>
            <a:solidFill>
              <a:schemeClr val="bg1"/>
            </a:solidFill>
            <a:ln>
              <a:noFill/>
            </a:ln>
            <a:effectLst/>
          </c:spPr>
          <c:val>
            <c:numRef>
              <c:f>'Figure 4 data'!$F$7:$F$33</c:f>
              <c:numCache>
                <c:formatCode>0.0</c:formatCode>
                <c:ptCount val="27"/>
                <c:pt idx="0">
                  <c:v>7.6</c:v>
                </c:pt>
                <c:pt idx="1">
                  <c:v>7.1</c:v>
                </c:pt>
                <c:pt idx="2">
                  <c:v>7.6</c:v>
                </c:pt>
                <c:pt idx="3">
                  <c:v>7.3</c:v>
                </c:pt>
                <c:pt idx="4">
                  <c:v>7.6</c:v>
                </c:pt>
                <c:pt idx="5">
                  <c:v>6.9</c:v>
                </c:pt>
                <c:pt idx="6">
                  <c:v>6.7</c:v>
                </c:pt>
                <c:pt idx="7">
                  <c:v>8</c:v>
                </c:pt>
                <c:pt idx="8">
                  <c:v>7.4</c:v>
                </c:pt>
                <c:pt idx="9">
                  <c:v>7.1</c:v>
                </c:pt>
                <c:pt idx="10">
                  <c:v>7.4</c:v>
                </c:pt>
                <c:pt idx="11">
                  <c:v>7</c:v>
                </c:pt>
                <c:pt idx="12">
                  <c:v>5.5</c:v>
                </c:pt>
                <c:pt idx="13">
                  <c:v>7.1</c:v>
                </c:pt>
                <c:pt idx="14">
                  <c:v>6.8</c:v>
                </c:pt>
                <c:pt idx="15">
                  <c:v>6.2</c:v>
                </c:pt>
                <c:pt idx="16">
                  <c:v>6.3</c:v>
                </c:pt>
                <c:pt idx="17">
                  <c:v>8</c:v>
                </c:pt>
                <c:pt idx="18">
                  <c:v>6.9</c:v>
                </c:pt>
                <c:pt idx="19">
                  <c:v>5.8</c:v>
                </c:pt>
                <c:pt idx="20">
                  <c:v>6.2</c:v>
                </c:pt>
                <c:pt idx="21">
                  <c:v>6.1</c:v>
                </c:pt>
                <c:pt idx="22">
                  <c:v>6.5</c:v>
                </c:pt>
                <c:pt idx="23">
                  <c:v>4.8</c:v>
                </c:pt>
                <c:pt idx="24">
                  <c:v>6.3</c:v>
                </c:pt>
                <c:pt idx="25">
                  <c:v>6.6</c:v>
                </c:pt>
                <c:pt idx="26">
                  <c:v>7.2</c:v>
                </c:pt>
              </c:numCache>
            </c:numRef>
          </c:val>
          <c:extLst>
            <c:ext xmlns:c16="http://schemas.microsoft.com/office/drawing/2014/chart" uri="{C3380CC4-5D6E-409C-BE32-E72D297353CC}">
              <c16:uniqueId val="{00000003-F158-4133-B066-88CAC531D44D}"/>
            </c:ext>
          </c:extLst>
        </c:ser>
        <c:dLbls>
          <c:showLegendKey val="0"/>
          <c:showVal val="0"/>
          <c:showCatName val="0"/>
          <c:showSerName val="0"/>
          <c:showPercent val="0"/>
          <c:showBubbleSize val="0"/>
        </c:dLbls>
        <c:axId val="506422296"/>
        <c:axId val="506419016"/>
      </c:areaChart>
      <c:lineChart>
        <c:grouping val="standard"/>
        <c:varyColors val="0"/>
        <c:ser>
          <c:idx val="0"/>
          <c:order val="0"/>
          <c:tx>
            <c:v>Rate</c:v>
          </c:tx>
          <c:spPr>
            <a:ln w="31750" cap="rnd">
              <a:solidFill>
                <a:srgbClr val="203F7A"/>
              </a:solidFill>
              <a:round/>
            </a:ln>
            <a:effectLst/>
          </c:spPr>
          <c:marker>
            <c:symbol val="none"/>
          </c:marker>
          <c:dPt>
            <c:idx val="0"/>
            <c:marker>
              <c:symbol val="circle"/>
              <c:size val="10"/>
              <c:spPr>
                <a:solidFill>
                  <a:srgbClr val="203F7A"/>
                </a:solidFill>
                <a:ln w="9525">
                  <a:noFill/>
                </a:ln>
                <a:effectLst/>
              </c:spPr>
            </c:marker>
            <c:bubble3D val="0"/>
            <c:extLst>
              <c:ext xmlns:c16="http://schemas.microsoft.com/office/drawing/2014/chart" uri="{C3380CC4-5D6E-409C-BE32-E72D297353CC}">
                <c16:uniqueId val="{00000007-F158-4133-B066-88CAC531D44D}"/>
              </c:ext>
            </c:extLst>
          </c:dPt>
          <c:dPt>
            <c:idx val="6"/>
            <c:marker>
              <c:symbol val="circle"/>
              <c:size val="10"/>
              <c:spPr>
                <a:solidFill>
                  <a:srgbClr val="203F7A"/>
                </a:solidFill>
                <a:ln w="9525">
                  <a:noFill/>
                </a:ln>
                <a:effectLst/>
              </c:spPr>
            </c:marker>
            <c:bubble3D val="0"/>
            <c:extLst>
              <c:ext xmlns:c16="http://schemas.microsoft.com/office/drawing/2014/chart" uri="{C3380CC4-5D6E-409C-BE32-E72D297353CC}">
                <c16:uniqueId val="{0000000D-F158-4133-B066-88CAC531D44D}"/>
              </c:ext>
            </c:extLst>
          </c:dPt>
          <c:dPt>
            <c:idx val="21"/>
            <c:marker>
              <c:symbol val="circle"/>
              <c:size val="10"/>
              <c:spPr>
                <a:solidFill>
                  <a:srgbClr val="203F7A"/>
                </a:solidFill>
                <a:ln w="9525">
                  <a:noFill/>
                </a:ln>
                <a:effectLst/>
              </c:spPr>
            </c:marker>
            <c:bubble3D val="0"/>
            <c:extLst>
              <c:ext xmlns:c16="http://schemas.microsoft.com/office/drawing/2014/chart" uri="{C3380CC4-5D6E-409C-BE32-E72D297353CC}">
                <c16:uniqueId val="{0000000E-F158-4133-B066-88CAC531D44D}"/>
              </c:ext>
            </c:extLst>
          </c:dPt>
          <c:dPt>
            <c:idx val="26"/>
            <c:marker>
              <c:symbol val="circle"/>
              <c:size val="10"/>
              <c:spPr>
                <a:solidFill>
                  <a:srgbClr val="203F7A"/>
                </a:solidFill>
                <a:ln w="9525">
                  <a:noFill/>
                </a:ln>
                <a:effectLst/>
              </c:spPr>
            </c:marker>
            <c:bubble3D val="0"/>
            <c:extLst>
              <c:ext xmlns:c16="http://schemas.microsoft.com/office/drawing/2014/chart" uri="{C3380CC4-5D6E-409C-BE32-E72D297353CC}">
                <c16:uniqueId val="{00000008-F158-4133-B066-88CAC531D44D}"/>
              </c:ext>
            </c:extLst>
          </c:dPt>
          <c:dLbls>
            <c:dLbl>
              <c:idx val="0"/>
              <c:layout>
                <c:manualLayout>
                  <c:x val="-2.8225809048272321E-2"/>
                  <c:y val="-9.156211823549911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F158-4133-B066-88CAC531D44D}"/>
                </c:ext>
              </c:extLst>
            </c:dLbl>
            <c:dLbl>
              <c:idx val="6"/>
              <c:layout>
                <c:manualLayout>
                  <c:x val="-2.9588882131957924E-2"/>
                  <c:y val="-6.440162522073045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F158-4133-B066-88CAC531D44D}"/>
                </c:ext>
              </c:extLst>
            </c:dLbl>
            <c:dLbl>
              <c:idx val="21"/>
              <c:layout>
                <c:manualLayout>
                  <c:x val="-2.9588882131958025E-2"/>
                  <c:y val="-8.111577476828035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F158-4133-B066-88CAC531D44D}"/>
                </c:ext>
              </c:extLst>
            </c:dLbl>
            <c:dLbl>
              <c:idx val="26"/>
              <c:layout>
                <c:manualLayout>
                  <c:x val="-1.5649796258138997E-2"/>
                  <c:y val="-8.738358084861158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F158-4133-B066-88CAC531D44D}"/>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0"/>
              </c:ext>
            </c:extLst>
          </c:dLbls>
          <c:cat>
            <c:numRef>
              <c:f>'Figure 4 data'!$A$7:$A$33</c:f>
              <c:numCache>
                <c:formatCode>General</c:formatCode>
                <c:ptCount val="27"/>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pt idx="24">
                  <c:v>2018</c:v>
                </c:pt>
                <c:pt idx="25">
                  <c:v>2019</c:v>
                </c:pt>
                <c:pt idx="26">
                  <c:v>2020</c:v>
                </c:pt>
              </c:numCache>
            </c:numRef>
          </c:cat>
          <c:val>
            <c:numRef>
              <c:f>'Figure 4 data'!$B$7:$B$33</c:f>
              <c:numCache>
                <c:formatCode>0.0</c:formatCode>
                <c:ptCount val="27"/>
                <c:pt idx="0">
                  <c:v>25.2</c:v>
                </c:pt>
                <c:pt idx="1">
                  <c:v>26.2</c:v>
                </c:pt>
                <c:pt idx="2">
                  <c:v>26</c:v>
                </c:pt>
                <c:pt idx="3">
                  <c:v>26.8</c:v>
                </c:pt>
                <c:pt idx="4">
                  <c:v>26.7</c:v>
                </c:pt>
                <c:pt idx="5">
                  <c:v>27.4</c:v>
                </c:pt>
                <c:pt idx="6">
                  <c:v>28</c:v>
                </c:pt>
                <c:pt idx="7">
                  <c:v>26.5</c:v>
                </c:pt>
                <c:pt idx="8">
                  <c:v>27.5</c:v>
                </c:pt>
                <c:pt idx="9">
                  <c:v>23.9</c:v>
                </c:pt>
                <c:pt idx="10">
                  <c:v>24.7</c:v>
                </c:pt>
                <c:pt idx="11">
                  <c:v>22.2</c:v>
                </c:pt>
                <c:pt idx="12">
                  <c:v>23.7</c:v>
                </c:pt>
                <c:pt idx="13">
                  <c:v>24.8</c:v>
                </c:pt>
                <c:pt idx="14">
                  <c:v>25</c:v>
                </c:pt>
                <c:pt idx="15">
                  <c:v>21.3</c:v>
                </c:pt>
                <c:pt idx="16">
                  <c:v>22.6</c:v>
                </c:pt>
                <c:pt idx="17">
                  <c:v>24.7</c:v>
                </c:pt>
                <c:pt idx="18">
                  <c:v>23.6</c:v>
                </c:pt>
                <c:pt idx="19">
                  <c:v>23.7</c:v>
                </c:pt>
                <c:pt idx="20">
                  <c:v>19.3</c:v>
                </c:pt>
                <c:pt idx="21">
                  <c:v>18.5</c:v>
                </c:pt>
                <c:pt idx="22">
                  <c:v>19.7</c:v>
                </c:pt>
                <c:pt idx="23">
                  <c:v>19.899999999999999</c:v>
                </c:pt>
                <c:pt idx="24">
                  <c:v>21.9</c:v>
                </c:pt>
                <c:pt idx="25">
                  <c:v>23.3</c:v>
                </c:pt>
                <c:pt idx="26">
                  <c:v>21.6</c:v>
                </c:pt>
              </c:numCache>
            </c:numRef>
          </c:val>
          <c:smooth val="0"/>
          <c:extLst>
            <c:ext xmlns:c16="http://schemas.microsoft.com/office/drawing/2014/chart" uri="{C3380CC4-5D6E-409C-BE32-E72D297353CC}">
              <c16:uniqueId val="{00000004-F158-4133-B066-88CAC531D44D}"/>
            </c:ext>
          </c:extLst>
        </c:ser>
        <c:ser>
          <c:idx val="3"/>
          <c:order val="2"/>
          <c:spPr>
            <a:ln w="31750" cap="rnd">
              <a:solidFill>
                <a:srgbClr val="203F7A"/>
              </a:solidFill>
              <a:round/>
            </a:ln>
            <a:effectLst/>
          </c:spPr>
          <c:marker>
            <c:symbol val="none"/>
          </c:marker>
          <c:dPt>
            <c:idx val="0"/>
            <c:marker>
              <c:symbol val="circle"/>
              <c:size val="10"/>
              <c:spPr>
                <a:solidFill>
                  <a:srgbClr val="203F7A"/>
                </a:solidFill>
                <a:ln w="9525">
                  <a:noFill/>
                </a:ln>
                <a:effectLst/>
              </c:spPr>
            </c:marker>
            <c:bubble3D val="0"/>
            <c:extLst>
              <c:ext xmlns:c16="http://schemas.microsoft.com/office/drawing/2014/chart" uri="{C3380CC4-5D6E-409C-BE32-E72D297353CC}">
                <c16:uniqueId val="{00000006-F158-4133-B066-88CAC531D44D}"/>
              </c:ext>
            </c:extLst>
          </c:dPt>
          <c:dPt>
            <c:idx val="7"/>
            <c:marker>
              <c:symbol val="circle"/>
              <c:size val="10"/>
              <c:spPr>
                <a:solidFill>
                  <a:srgbClr val="203F7A"/>
                </a:solidFill>
                <a:ln w="9525">
                  <a:noFill/>
                </a:ln>
                <a:effectLst/>
              </c:spPr>
            </c:marker>
            <c:bubble3D val="0"/>
            <c:extLst>
              <c:ext xmlns:c16="http://schemas.microsoft.com/office/drawing/2014/chart" uri="{C3380CC4-5D6E-409C-BE32-E72D297353CC}">
                <c16:uniqueId val="{0000000A-F158-4133-B066-88CAC531D44D}"/>
              </c:ext>
            </c:extLst>
          </c:dPt>
          <c:dPt>
            <c:idx val="17"/>
            <c:marker>
              <c:symbol val="circle"/>
              <c:size val="10"/>
              <c:spPr>
                <a:solidFill>
                  <a:srgbClr val="203F7A"/>
                </a:solidFill>
                <a:ln w="9525">
                  <a:noFill/>
                </a:ln>
                <a:effectLst/>
              </c:spPr>
            </c:marker>
            <c:bubble3D val="0"/>
            <c:extLst>
              <c:ext xmlns:c16="http://schemas.microsoft.com/office/drawing/2014/chart" uri="{C3380CC4-5D6E-409C-BE32-E72D297353CC}">
                <c16:uniqueId val="{0000000B-F158-4133-B066-88CAC531D44D}"/>
              </c:ext>
            </c:extLst>
          </c:dPt>
          <c:dPt>
            <c:idx val="23"/>
            <c:marker>
              <c:symbol val="circle"/>
              <c:size val="10"/>
              <c:spPr>
                <a:solidFill>
                  <a:srgbClr val="203F7A"/>
                </a:solidFill>
                <a:ln w="9525">
                  <a:noFill/>
                </a:ln>
                <a:effectLst/>
              </c:spPr>
            </c:marker>
            <c:bubble3D val="0"/>
            <c:extLst>
              <c:ext xmlns:c16="http://schemas.microsoft.com/office/drawing/2014/chart" uri="{C3380CC4-5D6E-409C-BE32-E72D297353CC}">
                <c16:uniqueId val="{0000000C-F158-4133-B066-88CAC531D44D}"/>
              </c:ext>
            </c:extLst>
          </c:dPt>
          <c:dPt>
            <c:idx val="26"/>
            <c:marker>
              <c:symbol val="circle"/>
              <c:size val="10"/>
              <c:spPr>
                <a:solidFill>
                  <a:srgbClr val="203F7A"/>
                </a:solidFill>
                <a:ln w="9525">
                  <a:noFill/>
                </a:ln>
                <a:effectLst/>
              </c:spPr>
            </c:marker>
            <c:bubble3D val="0"/>
            <c:extLst>
              <c:ext xmlns:c16="http://schemas.microsoft.com/office/drawing/2014/chart" uri="{C3380CC4-5D6E-409C-BE32-E72D297353CC}">
                <c16:uniqueId val="{00000009-F158-4133-B066-88CAC531D44D}"/>
              </c:ext>
            </c:extLst>
          </c:dPt>
          <c:dLbls>
            <c:dLbl>
              <c:idx val="0"/>
              <c:layout>
                <c:manualLayout>
                  <c:x val="-2.2691732328508782E-2"/>
                  <c:y val="-5.604455044695544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F158-4133-B066-88CAC531D44D}"/>
                </c:ext>
              </c:extLst>
            </c:dLbl>
            <c:dLbl>
              <c:idx val="7"/>
              <c:layout>
                <c:manualLayout>
                  <c:x val="-2.5417878495880026E-2"/>
                  <c:y val="-4.977674436662436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F158-4133-B066-88CAC531D44D}"/>
                </c:ext>
              </c:extLst>
            </c:dLbl>
            <c:dLbl>
              <c:idx val="17"/>
              <c:layout>
                <c:manualLayout>
                  <c:x val="-2.5417878495880078E-2"/>
                  <c:y val="-4.977674436662436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F158-4133-B066-88CAC531D44D}"/>
                </c:ext>
              </c:extLst>
            </c:dLbl>
            <c:dLbl>
              <c:idx val="23"/>
              <c:layout>
                <c:manualLayout>
                  <c:x val="-2.5417878495879977E-2"/>
                  <c:y val="-6.231235652728667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F158-4133-B066-88CAC531D44D}"/>
                </c:ext>
              </c:extLst>
            </c:dLbl>
            <c:dLbl>
              <c:idx val="26"/>
              <c:layout>
                <c:manualLayout>
                  <c:x val="-1.7094653726845734E-2"/>
                  <c:y val="-5.813381914039918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F158-4133-B066-88CAC531D44D}"/>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0"/>
              </c:ext>
            </c:extLst>
          </c:dLbls>
          <c:cat>
            <c:numRef>
              <c:f>'Figure 4 data'!$A$7:$A$33</c:f>
              <c:numCache>
                <c:formatCode>General</c:formatCode>
                <c:ptCount val="27"/>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pt idx="24">
                  <c:v>2018</c:v>
                </c:pt>
                <c:pt idx="25">
                  <c:v>2019</c:v>
                </c:pt>
                <c:pt idx="26">
                  <c:v>2020</c:v>
                </c:pt>
              </c:numCache>
            </c:numRef>
          </c:cat>
          <c:val>
            <c:numRef>
              <c:f>'Figure 4 data'!$E$7:$E$33</c:f>
              <c:numCache>
                <c:formatCode>0.0</c:formatCode>
                <c:ptCount val="27"/>
                <c:pt idx="0">
                  <c:v>8.6999999999999993</c:v>
                </c:pt>
                <c:pt idx="1">
                  <c:v>8.1999999999999993</c:v>
                </c:pt>
                <c:pt idx="2">
                  <c:v>8.8000000000000007</c:v>
                </c:pt>
                <c:pt idx="3">
                  <c:v>8.4</c:v>
                </c:pt>
                <c:pt idx="4">
                  <c:v>8.6999999999999993</c:v>
                </c:pt>
                <c:pt idx="5">
                  <c:v>8</c:v>
                </c:pt>
                <c:pt idx="6">
                  <c:v>7.7</c:v>
                </c:pt>
                <c:pt idx="7">
                  <c:v>9.1</c:v>
                </c:pt>
                <c:pt idx="8">
                  <c:v>8.5</c:v>
                </c:pt>
                <c:pt idx="9">
                  <c:v>8.1999999999999993</c:v>
                </c:pt>
                <c:pt idx="10">
                  <c:v>8.5</c:v>
                </c:pt>
                <c:pt idx="11">
                  <c:v>8</c:v>
                </c:pt>
                <c:pt idx="12">
                  <c:v>6.5</c:v>
                </c:pt>
                <c:pt idx="13">
                  <c:v>8.1999999999999993</c:v>
                </c:pt>
                <c:pt idx="14">
                  <c:v>7.8</c:v>
                </c:pt>
                <c:pt idx="15">
                  <c:v>7.3</c:v>
                </c:pt>
                <c:pt idx="16">
                  <c:v>7.3</c:v>
                </c:pt>
                <c:pt idx="17">
                  <c:v>9.1</c:v>
                </c:pt>
                <c:pt idx="18">
                  <c:v>8</c:v>
                </c:pt>
                <c:pt idx="19">
                  <c:v>6.7</c:v>
                </c:pt>
                <c:pt idx="20">
                  <c:v>7.2</c:v>
                </c:pt>
                <c:pt idx="21">
                  <c:v>7.1</c:v>
                </c:pt>
                <c:pt idx="22">
                  <c:v>7.6</c:v>
                </c:pt>
                <c:pt idx="23">
                  <c:v>5.7</c:v>
                </c:pt>
                <c:pt idx="24">
                  <c:v>7.3</c:v>
                </c:pt>
                <c:pt idx="25">
                  <c:v>7.6</c:v>
                </c:pt>
                <c:pt idx="26">
                  <c:v>8.3000000000000007</c:v>
                </c:pt>
              </c:numCache>
            </c:numRef>
          </c:val>
          <c:smooth val="0"/>
          <c:extLst>
            <c:ext xmlns:c16="http://schemas.microsoft.com/office/drawing/2014/chart" uri="{C3380CC4-5D6E-409C-BE32-E72D297353CC}">
              <c16:uniqueId val="{00000005-F158-4133-B066-88CAC531D44D}"/>
            </c:ext>
          </c:extLst>
        </c:ser>
        <c:dLbls>
          <c:showLegendKey val="0"/>
          <c:showVal val="0"/>
          <c:showCatName val="0"/>
          <c:showSerName val="0"/>
          <c:showPercent val="0"/>
          <c:showBubbleSize val="0"/>
        </c:dLbls>
        <c:marker val="1"/>
        <c:smooth val="0"/>
        <c:axId val="506422296"/>
        <c:axId val="506419016"/>
      </c:lineChart>
      <c:catAx>
        <c:axId val="506422296"/>
        <c:scaling>
          <c:orientation val="minMax"/>
        </c:scaling>
        <c:delete val="0"/>
        <c:axPos val="b"/>
        <c:title>
          <c:tx>
            <c:rich>
              <a:bodyPr rot="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sz="1400" b="1"/>
                  <a:t>Year</a:t>
                </a:r>
              </a:p>
            </c:rich>
          </c:tx>
          <c:layout>
            <c:manualLayout>
              <c:xMode val="edge"/>
              <c:yMode val="edge"/>
              <c:x val="0.51560665016525387"/>
              <c:y val="0.93499544802639778"/>
            </c:manualLayout>
          </c:layout>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06419016"/>
        <c:crosses val="autoZero"/>
        <c:auto val="1"/>
        <c:lblAlgn val="ctr"/>
        <c:lblOffset val="100"/>
        <c:tickLblSkip val="2"/>
        <c:noMultiLvlLbl val="0"/>
      </c:catAx>
      <c:valAx>
        <c:axId val="506419016"/>
        <c:scaling>
          <c:orientation val="minMax"/>
        </c:scaling>
        <c:delete val="0"/>
        <c:axPos val="l"/>
        <c:title>
          <c:tx>
            <c:rich>
              <a:bodyPr rot="-5400000" spcFirstLastPara="1" vertOverflow="ellipsis" vert="horz" wrap="square" anchor="ctr" anchorCtr="1"/>
              <a:lstStyle/>
              <a:p>
                <a:pPr>
                  <a:defRPr sz="14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1400" b="1" i="0" baseline="0">
                    <a:effectLst/>
                  </a:rPr>
                  <a:t>Death Rate (deaths per 100,000 population)</a:t>
                </a:r>
                <a:endParaRPr lang="en-GB" sz="1400">
                  <a:effectLst/>
                </a:endParaRPr>
              </a:p>
            </c:rich>
          </c:tx>
          <c:layout/>
          <c:overlay val="0"/>
          <c:spPr>
            <a:noFill/>
            <a:ln>
              <a:noFill/>
            </a:ln>
            <a:effectLst/>
          </c:spPr>
          <c:txPr>
            <a:bodyPr rot="-5400000" spcFirstLastPara="1" vertOverflow="ellipsis" vert="horz" wrap="square" anchor="ctr" anchorCtr="1"/>
            <a:lstStyle/>
            <a:p>
              <a:pPr>
                <a:defRPr sz="14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0" sourceLinked="1"/>
        <c:majorTickMark val="none"/>
        <c:minorTickMark val="none"/>
        <c:tickLblPos val="low"/>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06422296"/>
        <c:crosses val="autoZero"/>
        <c:crossBetween val="between"/>
      </c:valAx>
      <c:spPr>
        <a:noFill/>
        <a:ln>
          <a:noFill/>
        </a:ln>
        <a:effectLst/>
      </c:spPr>
    </c:plotArea>
    <c:legend>
      <c:legendPos val="b"/>
      <c:legendEntry>
        <c:idx val="0"/>
        <c:delete val="1"/>
      </c:legendEntry>
      <c:legendEntry>
        <c:idx val="1"/>
        <c:delete val="1"/>
      </c:legendEntry>
      <c:legendEntry>
        <c:idx val="3"/>
        <c:delete val="1"/>
      </c:legendEntry>
      <c:legendEntry>
        <c:idx val="5"/>
        <c:delete val="1"/>
      </c:legendEntry>
      <c:layout>
        <c:manualLayout>
          <c:xMode val="edge"/>
          <c:yMode val="edge"/>
          <c:x val="0.64739241972519168"/>
          <c:y val="8.0145334136577623E-2"/>
          <c:w val="0.32950252554903403"/>
          <c:h val="4.0272545923606469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GB" b="1"/>
              <a:t>Figure 5: Suicide</a:t>
            </a:r>
            <a:r>
              <a:rPr lang="en-GB" b="1" baseline="0"/>
              <a:t> deaths by age</a:t>
            </a:r>
            <a:endParaRPr lang="en-GB" b="1"/>
          </a:p>
        </c:rich>
      </c:tx>
      <c:layout/>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tx>
            <c:strRef>
              <c:f>'Figure 5 Data'!$B$5</c:f>
              <c:strCache>
                <c:ptCount val="1"/>
                <c:pt idx="0">
                  <c:v>Females</c:v>
                </c:pt>
              </c:strCache>
            </c:strRef>
          </c:tx>
          <c:spPr>
            <a:solidFill>
              <a:srgbClr val="93A7CC"/>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5-417F-4491-8DAA-6227D8EB0A59}"/>
                </c:ext>
              </c:extLst>
            </c:dLbl>
            <c:dLbl>
              <c:idx val="1"/>
              <c:delete val="1"/>
              <c:extLst>
                <c:ext xmlns:c15="http://schemas.microsoft.com/office/drawing/2012/chart" uri="{CE6537A1-D6FC-4f65-9D91-7224C49458BB}"/>
                <c:ext xmlns:c16="http://schemas.microsoft.com/office/drawing/2014/chart" uri="{C3380CC4-5D6E-409C-BE32-E72D297353CC}">
                  <c16:uniqueId val="{00000004-417F-4491-8DAA-6227D8EB0A59}"/>
                </c:ext>
              </c:extLst>
            </c:dLbl>
            <c:dLbl>
              <c:idx val="2"/>
              <c:delete val="1"/>
              <c:extLst>
                <c:ext xmlns:c15="http://schemas.microsoft.com/office/drawing/2012/chart" uri="{CE6537A1-D6FC-4f65-9D91-7224C49458BB}"/>
                <c:ext xmlns:c16="http://schemas.microsoft.com/office/drawing/2014/chart" uri="{C3380CC4-5D6E-409C-BE32-E72D297353CC}">
                  <c16:uniqueId val="{00000003-417F-4491-8DAA-6227D8EB0A59}"/>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5 Data'!$C$4:$T$4</c:f>
              <c:strCache>
                <c:ptCount val="18"/>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c:v>
                </c:pt>
              </c:strCache>
            </c:strRef>
          </c:cat>
          <c:val>
            <c:numRef>
              <c:f>'Figure 5 Data'!$C$5:$T$5</c:f>
              <c:numCache>
                <c:formatCode>General</c:formatCode>
                <c:ptCount val="18"/>
                <c:pt idx="0">
                  <c:v>0</c:v>
                </c:pt>
                <c:pt idx="1">
                  <c:v>0</c:v>
                </c:pt>
                <c:pt idx="2">
                  <c:v>0</c:v>
                </c:pt>
                <c:pt idx="3">
                  <c:v>6</c:v>
                </c:pt>
                <c:pt idx="4">
                  <c:v>17</c:v>
                </c:pt>
                <c:pt idx="5">
                  <c:v>16</c:v>
                </c:pt>
                <c:pt idx="6">
                  <c:v>16</c:v>
                </c:pt>
                <c:pt idx="7">
                  <c:v>26</c:v>
                </c:pt>
                <c:pt idx="8">
                  <c:v>26</c:v>
                </c:pt>
                <c:pt idx="9">
                  <c:v>30</c:v>
                </c:pt>
                <c:pt idx="10">
                  <c:v>28</c:v>
                </c:pt>
                <c:pt idx="11">
                  <c:v>21</c:v>
                </c:pt>
                <c:pt idx="12">
                  <c:v>11</c:v>
                </c:pt>
                <c:pt idx="13">
                  <c:v>15</c:v>
                </c:pt>
                <c:pt idx="14">
                  <c:v>8</c:v>
                </c:pt>
                <c:pt idx="15">
                  <c:v>4</c:v>
                </c:pt>
                <c:pt idx="16">
                  <c:v>4</c:v>
                </c:pt>
                <c:pt idx="17">
                  <c:v>2</c:v>
                </c:pt>
              </c:numCache>
            </c:numRef>
          </c:val>
          <c:extLst>
            <c:ext xmlns:c16="http://schemas.microsoft.com/office/drawing/2014/chart" uri="{C3380CC4-5D6E-409C-BE32-E72D297353CC}">
              <c16:uniqueId val="{00000000-417F-4491-8DAA-6227D8EB0A59}"/>
            </c:ext>
          </c:extLst>
        </c:ser>
        <c:ser>
          <c:idx val="1"/>
          <c:order val="1"/>
          <c:tx>
            <c:strRef>
              <c:f>'Figure 5 Data'!$B$6</c:f>
              <c:strCache>
                <c:ptCount val="1"/>
                <c:pt idx="0">
                  <c:v>Males</c:v>
                </c:pt>
              </c:strCache>
            </c:strRef>
          </c:tx>
          <c:spPr>
            <a:solidFill>
              <a:srgbClr val="203F7A"/>
            </a:solidFill>
            <a:ln>
              <a:noFill/>
            </a:ln>
            <a:effectLst/>
          </c:spPr>
          <c:invertIfNegative val="0"/>
          <c:dLbls>
            <c:dLbl>
              <c:idx val="2"/>
              <c:layout>
                <c:manualLayout>
                  <c:x val="-2.4976447526527506E-17"/>
                  <c:y val="8.336119966655520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417F-4491-8DAA-6227D8EB0A59}"/>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5 Data'!$C$4:$T$4</c:f>
              <c:strCache>
                <c:ptCount val="18"/>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c:v>
                </c:pt>
              </c:strCache>
            </c:strRef>
          </c:cat>
          <c:val>
            <c:numRef>
              <c:f>'Figure 5 Data'!$C$6:$T$6</c:f>
              <c:numCache>
                <c:formatCode>General</c:formatCode>
                <c:ptCount val="18"/>
                <c:pt idx="0">
                  <c:v>0</c:v>
                </c:pt>
                <c:pt idx="1">
                  <c:v>0</c:v>
                </c:pt>
                <c:pt idx="2">
                  <c:v>2</c:v>
                </c:pt>
                <c:pt idx="3">
                  <c:v>25</c:v>
                </c:pt>
                <c:pt idx="4">
                  <c:v>43</c:v>
                </c:pt>
                <c:pt idx="5">
                  <c:v>51</c:v>
                </c:pt>
                <c:pt idx="6">
                  <c:v>63</c:v>
                </c:pt>
                <c:pt idx="7">
                  <c:v>71</c:v>
                </c:pt>
                <c:pt idx="8">
                  <c:v>46</c:v>
                </c:pt>
                <c:pt idx="9">
                  <c:v>60</c:v>
                </c:pt>
                <c:pt idx="10">
                  <c:v>56</c:v>
                </c:pt>
                <c:pt idx="11">
                  <c:v>57</c:v>
                </c:pt>
                <c:pt idx="12">
                  <c:v>36</c:v>
                </c:pt>
                <c:pt idx="13">
                  <c:v>20</c:v>
                </c:pt>
                <c:pt idx="14">
                  <c:v>19</c:v>
                </c:pt>
                <c:pt idx="15">
                  <c:v>11</c:v>
                </c:pt>
                <c:pt idx="16">
                  <c:v>8</c:v>
                </c:pt>
                <c:pt idx="17">
                  <c:v>7</c:v>
                </c:pt>
              </c:numCache>
            </c:numRef>
          </c:val>
          <c:extLst>
            <c:ext xmlns:c16="http://schemas.microsoft.com/office/drawing/2014/chart" uri="{C3380CC4-5D6E-409C-BE32-E72D297353CC}">
              <c16:uniqueId val="{00000001-417F-4491-8DAA-6227D8EB0A59}"/>
            </c:ext>
          </c:extLst>
        </c:ser>
        <c:dLbls>
          <c:showLegendKey val="0"/>
          <c:showVal val="0"/>
          <c:showCatName val="0"/>
          <c:showSerName val="0"/>
          <c:showPercent val="0"/>
          <c:showBubbleSize val="0"/>
        </c:dLbls>
        <c:gapWidth val="80"/>
        <c:axId val="451749944"/>
        <c:axId val="451750272"/>
      </c:barChart>
      <c:catAx>
        <c:axId val="451749944"/>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51750272"/>
        <c:crosses val="autoZero"/>
        <c:auto val="1"/>
        <c:lblAlgn val="ctr"/>
        <c:lblOffset val="100"/>
        <c:noMultiLvlLbl val="0"/>
      </c:catAx>
      <c:valAx>
        <c:axId val="451750272"/>
        <c:scaling>
          <c:orientation val="minMax"/>
        </c:scaling>
        <c:delete val="0"/>
        <c:axPos val="l"/>
        <c:title>
          <c:tx>
            <c:rich>
              <a:bodyPr rot="-540000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sz="1400" b="1"/>
                  <a:t>Deaths</a:t>
                </a:r>
              </a:p>
            </c:rich>
          </c:tx>
          <c:layout/>
          <c:overlay val="0"/>
          <c:spPr>
            <a:noFill/>
            <a:ln>
              <a:noFill/>
            </a:ln>
            <a:effectLst/>
          </c:spPr>
          <c:txPr>
            <a:bodyPr rot="-540000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5174994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noFill/>
    <a:ln w="9525" cap="flat" cmpd="sng" algn="ctr">
      <a:no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b="1"/>
              <a:t>Change in ASMR from 2000-2004 to 2016-2020, by local authority</a:t>
            </a:r>
          </a:p>
        </c:rich>
      </c:tx>
      <c:layout/>
      <c:overlay val="0"/>
      <c:spPr>
        <a:noFill/>
        <a:ln>
          <a:noFill/>
        </a:ln>
        <a:effectLst/>
      </c:spPr>
      <c:txPr>
        <a:bodyPr rot="0" spcFirstLastPara="1" vertOverflow="ellipsis" vert="horz" wrap="square" anchor="ctr" anchorCtr="1"/>
        <a:lstStyle/>
        <a:p>
          <a:pPr>
            <a:defRPr sz="144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scatterChart>
        <c:scatterStyle val="lineMarker"/>
        <c:varyColors val="0"/>
        <c:ser>
          <c:idx val="0"/>
          <c:order val="0"/>
          <c:tx>
            <c:strRef>
              <c:f>'Figure 6 data'!$A$4</c:f>
              <c:strCache>
                <c:ptCount val="1"/>
                <c:pt idx="0">
                  <c:v>Dundee City</c:v>
                </c:pt>
              </c:strCache>
            </c:strRef>
          </c:tx>
          <c:spPr>
            <a:ln w="12700" cap="rnd">
              <a:solidFill>
                <a:schemeClr val="tx1"/>
              </a:solidFill>
              <a:round/>
              <a:tailEnd type="arrow"/>
            </a:ln>
            <a:effectLst/>
          </c:spPr>
          <c:marker>
            <c:symbol val="circle"/>
            <c:size val="8"/>
            <c:spPr>
              <a:solidFill>
                <a:srgbClr val="284B99"/>
              </a:solidFill>
              <a:ln w="9525">
                <a:solidFill>
                  <a:srgbClr val="284B99"/>
                </a:solidFill>
              </a:ln>
              <a:effectLst/>
            </c:spPr>
          </c:marker>
          <c:dPt>
            <c:idx val="0"/>
            <c:marker>
              <c:symbol val="circle"/>
              <c:size val="8"/>
              <c:spPr>
                <a:solidFill>
                  <a:srgbClr val="284B99"/>
                </a:solidFill>
                <a:ln w="9525">
                  <a:solidFill>
                    <a:srgbClr val="284B99"/>
                  </a:solidFill>
                </a:ln>
                <a:effectLst/>
              </c:spPr>
            </c:marker>
            <c:bubble3D val="0"/>
            <c:spPr>
              <a:ln w="12700" cap="rnd">
                <a:solidFill>
                  <a:srgbClr val="284B99"/>
                </a:solidFill>
                <a:round/>
                <a:tailEnd type="arrow"/>
              </a:ln>
              <a:effectLst/>
            </c:spPr>
            <c:extLst>
              <c:ext xmlns:c16="http://schemas.microsoft.com/office/drawing/2014/chart" uri="{C3380CC4-5D6E-409C-BE32-E72D297353CC}">
                <c16:uniqueId val="{00000001-1A93-421F-8449-18CD1BD4560C}"/>
              </c:ext>
            </c:extLst>
          </c:dPt>
          <c:dPt>
            <c:idx val="1"/>
            <c:marker>
              <c:symbol val="circle"/>
              <c:size val="8"/>
              <c:spPr>
                <a:solidFill>
                  <a:schemeClr val="bg1"/>
                </a:solidFill>
                <a:ln w="25400">
                  <a:solidFill>
                    <a:srgbClr val="284B99"/>
                  </a:solidFill>
                </a:ln>
                <a:effectLst/>
              </c:spPr>
            </c:marker>
            <c:bubble3D val="0"/>
            <c:extLst>
              <c:ext xmlns:c16="http://schemas.microsoft.com/office/drawing/2014/chart" uri="{C3380CC4-5D6E-409C-BE32-E72D297353CC}">
                <c16:uniqueId val="{00000002-1A93-421F-8449-18CD1BD4560C}"/>
              </c:ext>
            </c:extLst>
          </c:dPt>
          <c:dLbls>
            <c:dLbl>
              <c:idx val="0"/>
              <c:layout>
                <c:manualLayout>
                  <c:x val="-0.11753985910929066"/>
                  <c:y val="-2.0942408376964888E-3"/>
                </c:manualLayout>
              </c:layout>
              <c:dLblPos val="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1-1A93-421F-8449-18CD1BD4560C}"/>
                </c:ext>
              </c:extLst>
            </c:dLbl>
            <c:dLbl>
              <c:idx val="1"/>
              <c:delete val="1"/>
              <c:extLst>
                <c:ext xmlns:c15="http://schemas.microsoft.com/office/drawing/2012/chart" uri="{CE6537A1-D6FC-4f65-9D91-7224C49458BB}"/>
                <c:ext xmlns:c16="http://schemas.microsoft.com/office/drawing/2014/chart" uri="{C3380CC4-5D6E-409C-BE32-E72D297353CC}">
                  <c16:uniqueId val="{00000002-1A93-421F-8449-18CD1BD4560C}"/>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'Figure 6 data'!$B$4:$C$4</c:f>
              <c:numCache>
                <c:formatCode>0.0</c:formatCode>
                <c:ptCount val="2"/>
                <c:pt idx="0">
                  <c:v>19.481277237926125</c:v>
                </c:pt>
                <c:pt idx="1">
                  <c:v>23.885484313556837</c:v>
                </c:pt>
              </c:numCache>
            </c:numRef>
          </c:xVal>
          <c:yVal>
            <c:numRef>
              <c:f>'Figure 6 data'!$E$4:$F$4</c:f>
              <c:numCache>
                <c:formatCode>General</c:formatCode>
                <c:ptCount val="2"/>
                <c:pt idx="0">
                  <c:v>1</c:v>
                </c:pt>
                <c:pt idx="1">
                  <c:v>1</c:v>
                </c:pt>
              </c:numCache>
            </c:numRef>
          </c:yVal>
          <c:smooth val="0"/>
          <c:extLst>
            <c:ext xmlns:c16="http://schemas.microsoft.com/office/drawing/2014/chart" uri="{C3380CC4-5D6E-409C-BE32-E72D297353CC}">
              <c16:uniqueId val="{00000003-1A93-421F-8449-18CD1BD4560C}"/>
            </c:ext>
          </c:extLst>
        </c:ser>
        <c:ser>
          <c:idx val="2"/>
          <c:order val="1"/>
          <c:tx>
            <c:strRef>
              <c:f>'Figure 6 data'!$A$5</c:f>
              <c:strCache>
                <c:ptCount val="1"/>
                <c:pt idx="0">
                  <c:v>Highland</c:v>
                </c:pt>
              </c:strCache>
            </c:strRef>
          </c:tx>
          <c:spPr>
            <a:ln w="12700" cap="rnd">
              <a:solidFill>
                <a:schemeClr val="tx1"/>
              </a:solidFill>
              <a:round/>
              <a:tailEnd type="arrow"/>
            </a:ln>
            <a:effectLst/>
          </c:spPr>
          <c:marker>
            <c:symbol val="circle"/>
            <c:size val="10"/>
            <c:spPr>
              <a:solidFill>
                <a:srgbClr val="284B99"/>
              </a:solidFill>
              <a:ln w="9525">
                <a:solidFill>
                  <a:srgbClr val="284B99"/>
                </a:solidFill>
              </a:ln>
              <a:effectLst/>
            </c:spPr>
          </c:marker>
          <c:dPt>
            <c:idx val="0"/>
            <c:marker>
              <c:symbol val="circle"/>
              <c:size val="8"/>
              <c:spPr>
                <a:solidFill>
                  <a:srgbClr val="284B99"/>
                </a:solidFill>
                <a:ln w="9525">
                  <a:solidFill>
                    <a:srgbClr val="284B99"/>
                  </a:solidFill>
                </a:ln>
                <a:effectLst/>
              </c:spPr>
            </c:marker>
            <c:bubble3D val="0"/>
            <c:extLst>
              <c:ext xmlns:c16="http://schemas.microsoft.com/office/drawing/2014/chart" uri="{C3380CC4-5D6E-409C-BE32-E72D297353CC}">
                <c16:uniqueId val="{00000004-1A93-421F-8449-18CD1BD4560C}"/>
              </c:ext>
            </c:extLst>
          </c:dPt>
          <c:dPt>
            <c:idx val="1"/>
            <c:marker>
              <c:symbol val="circle"/>
              <c:size val="8"/>
              <c:spPr>
                <a:solidFill>
                  <a:schemeClr val="bg1"/>
                </a:solidFill>
                <a:ln w="25400">
                  <a:solidFill>
                    <a:srgbClr val="284B99"/>
                  </a:solidFill>
                </a:ln>
                <a:effectLst/>
              </c:spPr>
            </c:marker>
            <c:bubble3D val="0"/>
            <c:extLst>
              <c:ext xmlns:c16="http://schemas.microsoft.com/office/drawing/2014/chart" uri="{C3380CC4-5D6E-409C-BE32-E72D297353CC}">
                <c16:uniqueId val="{00000005-1A93-421F-8449-18CD1BD4560C}"/>
              </c:ext>
            </c:extLst>
          </c:dPt>
          <c:dLbls>
            <c:dLbl>
              <c:idx val="0"/>
              <c:delete val="1"/>
              <c:extLst>
                <c:ext xmlns:c15="http://schemas.microsoft.com/office/drawing/2012/chart" uri="{CE6537A1-D6FC-4f65-9D91-7224C49458BB}"/>
                <c:ext xmlns:c16="http://schemas.microsoft.com/office/drawing/2014/chart" uri="{C3380CC4-5D6E-409C-BE32-E72D297353CC}">
                  <c16:uniqueId val="{00000004-1A93-421F-8449-18CD1BD4560C}"/>
                </c:ext>
              </c:extLst>
            </c:dLbl>
            <c:dLbl>
              <c:idx val="1"/>
              <c:layout>
                <c:manualLayout>
                  <c:x val="7.3847931935163452E-2"/>
                  <c:y val="0"/>
                </c:manualLayout>
              </c:layout>
              <c:dLblPos val="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5-1A93-421F-8449-18CD1BD4560C}"/>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'Figure 6 data'!$B$5:$C$5</c:f>
              <c:numCache>
                <c:formatCode>0.0</c:formatCode>
                <c:ptCount val="2"/>
                <c:pt idx="0">
                  <c:v>24.33284478421529</c:v>
                </c:pt>
                <c:pt idx="1">
                  <c:v>21.759689655634858</c:v>
                </c:pt>
              </c:numCache>
            </c:numRef>
          </c:xVal>
          <c:yVal>
            <c:numRef>
              <c:f>'Figure 6 data'!$E$5:$F$5</c:f>
              <c:numCache>
                <c:formatCode>General</c:formatCode>
                <c:ptCount val="2"/>
                <c:pt idx="0">
                  <c:v>2</c:v>
                </c:pt>
                <c:pt idx="1">
                  <c:v>2</c:v>
                </c:pt>
              </c:numCache>
            </c:numRef>
          </c:yVal>
          <c:smooth val="0"/>
          <c:extLst>
            <c:ext xmlns:c16="http://schemas.microsoft.com/office/drawing/2014/chart" uri="{C3380CC4-5D6E-409C-BE32-E72D297353CC}">
              <c16:uniqueId val="{00000006-1A93-421F-8449-18CD1BD4560C}"/>
            </c:ext>
          </c:extLst>
        </c:ser>
        <c:ser>
          <c:idx val="1"/>
          <c:order val="2"/>
          <c:tx>
            <c:strRef>
              <c:f>'Figure 6 data'!$A$6</c:f>
              <c:strCache>
                <c:ptCount val="1"/>
                <c:pt idx="0">
                  <c:v>Na h-Eileanan Siar</c:v>
                </c:pt>
              </c:strCache>
            </c:strRef>
          </c:tx>
          <c:spPr>
            <a:ln w="12700" cap="rnd">
              <a:solidFill>
                <a:schemeClr val="tx1"/>
              </a:solidFill>
              <a:round/>
              <a:tailEnd type="arrow"/>
            </a:ln>
            <a:effectLst/>
          </c:spPr>
          <c:marker>
            <c:symbol val="circle"/>
            <c:size val="8"/>
            <c:spPr>
              <a:solidFill>
                <a:srgbClr val="284B99"/>
              </a:solidFill>
              <a:ln w="9525">
                <a:solidFill>
                  <a:srgbClr val="284B99"/>
                </a:solidFill>
              </a:ln>
              <a:effectLst/>
            </c:spPr>
          </c:marker>
          <c:dPt>
            <c:idx val="1"/>
            <c:marker>
              <c:symbol val="circle"/>
              <c:size val="8"/>
              <c:spPr>
                <a:solidFill>
                  <a:schemeClr val="bg1"/>
                </a:solidFill>
                <a:ln w="25400">
                  <a:solidFill>
                    <a:srgbClr val="284B99"/>
                  </a:solidFill>
                </a:ln>
                <a:effectLst/>
              </c:spPr>
            </c:marker>
            <c:bubble3D val="0"/>
            <c:extLst>
              <c:ext xmlns:c16="http://schemas.microsoft.com/office/drawing/2014/chart" uri="{C3380CC4-5D6E-409C-BE32-E72D297353CC}">
                <c16:uniqueId val="{00000007-1A93-421F-8449-18CD1BD4560C}"/>
              </c:ext>
            </c:extLst>
          </c:dPt>
          <c:dLbls>
            <c:dLbl>
              <c:idx val="0"/>
              <c:layout>
                <c:manualLayout>
                  <c:x val="-1.3235881932272978E-3"/>
                  <c:y val="-2.094323263441146E-3"/>
                </c:manualLayout>
              </c:layout>
              <c:dLblPos val="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9-0C74-42F1-B07E-4C8A2785A527}"/>
                </c:ext>
              </c:extLst>
            </c:dLbl>
            <c:dLbl>
              <c:idx val="1"/>
              <c:delete val="1"/>
              <c:extLst>
                <c:ext xmlns:c15="http://schemas.microsoft.com/office/drawing/2012/chart" uri="{CE6537A1-D6FC-4f65-9D91-7224C49458BB}"/>
                <c:ext xmlns:c16="http://schemas.microsoft.com/office/drawing/2014/chart" uri="{C3380CC4-5D6E-409C-BE32-E72D297353CC}">
                  <c16:uniqueId val="{00000007-1A93-421F-8449-18CD1BD4560C}"/>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'Figure 6 data'!$B$6:$C$6</c:f>
              <c:numCache>
                <c:formatCode>0.0</c:formatCode>
                <c:ptCount val="2"/>
                <c:pt idx="0">
                  <c:v>21.359676195122038</c:v>
                </c:pt>
                <c:pt idx="1">
                  <c:v>19.828729910463053</c:v>
                </c:pt>
              </c:numCache>
            </c:numRef>
          </c:xVal>
          <c:yVal>
            <c:numRef>
              <c:f>'Figure 6 data'!$E$6:$F$6</c:f>
              <c:numCache>
                <c:formatCode>General</c:formatCode>
                <c:ptCount val="2"/>
                <c:pt idx="0">
                  <c:v>3</c:v>
                </c:pt>
                <c:pt idx="1">
                  <c:v>3</c:v>
                </c:pt>
              </c:numCache>
            </c:numRef>
          </c:yVal>
          <c:smooth val="0"/>
          <c:extLst>
            <c:ext xmlns:c16="http://schemas.microsoft.com/office/drawing/2014/chart" uri="{C3380CC4-5D6E-409C-BE32-E72D297353CC}">
              <c16:uniqueId val="{00000008-1A93-421F-8449-18CD1BD4560C}"/>
            </c:ext>
          </c:extLst>
        </c:ser>
        <c:ser>
          <c:idx val="3"/>
          <c:order val="3"/>
          <c:tx>
            <c:strRef>
              <c:f>'Figure 6 data'!$A$7</c:f>
              <c:strCache>
                <c:ptCount val="1"/>
                <c:pt idx="0">
                  <c:v>Orkney Islands</c:v>
                </c:pt>
              </c:strCache>
            </c:strRef>
          </c:tx>
          <c:spPr>
            <a:ln w="12700" cap="rnd">
              <a:solidFill>
                <a:schemeClr val="tx1"/>
              </a:solidFill>
              <a:round/>
              <a:tailEnd type="arrow"/>
            </a:ln>
            <a:effectLst/>
          </c:spPr>
          <c:marker>
            <c:symbol val="circle"/>
            <c:size val="8"/>
            <c:spPr>
              <a:solidFill>
                <a:srgbClr val="284B99"/>
              </a:solidFill>
              <a:ln w="9525">
                <a:solidFill>
                  <a:srgbClr val="284B99"/>
                </a:solidFill>
              </a:ln>
              <a:effectLst/>
            </c:spPr>
          </c:marker>
          <c:dPt>
            <c:idx val="1"/>
            <c:marker>
              <c:symbol val="circle"/>
              <c:size val="8"/>
              <c:spPr>
                <a:solidFill>
                  <a:schemeClr val="bg1"/>
                </a:solidFill>
                <a:ln w="25400">
                  <a:solidFill>
                    <a:srgbClr val="284B99"/>
                  </a:solidFill>
                </a:ln>
                <a:effectLst/>
              </c:spPr>
            </c:marker>
            <c:bubble3D val="0"/>
            <c:extLst>
              <c:ext xmlns:c16="http://schemas.microsoft.com/office/drawing/2014/chart" uri="{C3380CC4-5D6E-409C-BE32-E72D297353CC}">
                <c16:uniqueId val="{00000009-1A93-421F-8449-18CD1BD4560C}"/>
              </c:ext>
            </c:extLst>
          </c:dPt>
          <c:dLbls>
            <c:dLbl>
              <c:idx val="0"/>
              <c:delete val="1"/>
              <c:extLst>
                <c:ext xmlns:c15="http://schemas.microsoft.com/office/drawing/2012/chart" uri="{CE6537A1-D6FC-4f65-9D91-7224C49458BB}"/>
                <c:ext xmlns:c16="http://schemas.microsoft.com/office/drawing/2014/chart" uri="{C3380CC4-5D6E-409C-BE32-E72D297353CC}">
                  <c16:uniqueId val="{0000000A-1A93-421F-8449-18CD1BD4560C}"/>
                </c:ext>
              </c:extLst>
            </c:dLbl>
            <c:dLbl>
              <c:idx val="1"/>
              <c:layout>
                <c:manualLayout>
                  <c:x val="-0.24905838999356567"/>
                  <c:y val="-2.0895375590333142E-3"/>
                </c:manualLayout>
              </c:layout>
              <c:dLblPos val="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9-1A93-421F-8449-18CD1BD4560C}"/>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'Figure 6 data'!$B$7:$C$7</c:f>
              <c:numCache>
                <c:formatCode>0.0</c:formatCode>
                <c:ptCount val="2"/>
                <c:pt idx="0">
                  <c:v>15.43729359115561</c:v>
                </c:pt>
                <c:pt idx="1">
                  <c:v>19.02565671013895</c:v>
                </c:pt>
              </c:numCache>
            </c:numRef>
          </c:xVal>
          <c:yVal>
            <c:numRef>
              <c:f>'Figure 6 data'!$E$7:$F$7</c:f>
              <c:numCache>
                <c:formatCode>General</c:formatCode>
                <c:ptCount val="2"/>
                <c:pt idx="0">
                  <c:v>4</c:v>
                </c:pt>
                <c:pt idx="1">
                  <c:v>4</c:v>
                </c:pt>
              </c:numCache>
            </c:numRef>
          </c:yVal>
          <c:smooth val="0"/>
          <c:extLst>
            <c:ext xmlns:c16="http://schemas.microsoft.com/office/drawing/2014/chart" uri="{C3380CC4-5D6E-409C-BE32-E72D297353CC}">
              <c16:uniqueId val="{0000000B-1A93-421F-8449-18CD1BD4560C}"/>
            </c:ext>
          </c:extLst>
        </c:ser>
        <c:ser>
          <c:idx val="4"/>
          <c:order val="4"/>
          <c:tx>
            <c:strRef>
              <c:f>'Figure 6 data'!$A$8</c:f>
              <c:strCache>
                <c:ptCount val="1"/>
                <c:pt idx="0">
                  <c:v>Clackmannanshire</c:v>
                </c:pt>
              </c:strCache>
            </c:strRef>
          </c:tx>
          <c:spPr>
            <a:ln w="12700" cap="rnd">
              <a:solidFill>
                <a:schemeClr val="tx1"/>
              </a:solidFill>
              <a:round/>
              <a:tailEnd type="arrow"/>
            </a:ln>
            <a:effectLst/>
          </c:spPr>
          <c:marker>
            <c:symbol val="circle"/>
            <c:size val="8"/>
            <c:spPr>
              <a:solidFill>
                <a:srgbClr val="284B99"/>
              </a:solidFill>
              <a:ln w="9525">
                <a:solidFill>
                  <a:srgbClr val="284B99"/>
                </a:solidFill>
              </a:ln>
              <a:effectLst/>
            </c:spPr>
          </c:marker>
          <c:dPt>
            <c:idx val="1"/>
            <c:marker>
              <c:symbol val="circle"/>
              <c:size val="8"/>
              <c:spPr>
                <a:solidFill>
                  <a:schemeClr val="bg1"/>
                </a:solidFill>
                <a:ln w="25400">
                  <a:solidFill>
                    <a:srgbClr val="284B99"/>
                  </a:solidFill>
                </a:ln>
                <a:effectLst/>
              </c:spPr>
            </c:marker>
            <c:bubble3D val="0"/>
            <c:extLst>
              <c:ext xmlns:c16="http://schemas.microsoft.com/office/drawing/2014/chart" uri="{C3380CC4-5D6E-409C-BE32-E72D297353CC}">
                <c16:uniqueId val="{0000000C-1A93-421F-8449-18CD1BD4560C}"/>
              </c:ext>
            </c:extLst>
          </c:dPt>
          <c:dLbls>
            <c:dLbl>
              <c:idx val="0"/>
              <c:layout>
                <c:manualLayout>
                  <c:x val="-0.16132812251894496"/>
                  <c:y val="-1.5369084656726019E-16"/>
                </c:manualLayout>
              </c:layout>
              <c:dLblPos val="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A-8FFA-4C6A-ACF4-1FE3FD675A6A}"/>
                </c:ext>
              </c:extLst>
            </c:dLbl>
            <c:dLbl>
              <c:idx val="1"/>
              <c:delete val="1"/>
              <c:extLst>
                <c:ext xmlns:c15="http://schemas.microsoft.com/office/drawing/2012/chart" uri="{CE6537A1-D6FC-4f65-9D91-7224C49458BB}"/>
                <c:ext xmlns:c16="http://schemas.microsoft.com/office/drawing/2014/chart" uri="{C3380CC4-5D6E-409C-BE32-E72D297353CC}">
                  <c16:uniqueId val="{0000000C-1A93-421F-8449-18CD1BD4560C}"/>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'Figure 6 data'!$B$8:$C$8</c:f>
              <c:numCache>
                <c:formatCode>0.0</c:formatCode>
                <c:ptCount val="2"/>
                <c:pt idx="0">
                  <c:v>17.327561767866001</c:v>
                </c:pt>
                <c:pt idx="1">
                  <c:v>17.971822673028115</c:v>
                </c:pt>
              </c:numCache>
            </c:numRef>
          </c:xVal>
          <c:yVal>
            <c:numRef>
              <c:f>'Figure 6 data'!$E$8:$F$8</c:f>
              <c:numCache>
                <c:formatCode>General</c:formatCode>
                <c:ptCount val="2"/>
                <c:pt idx="0">
                  <c:v>5</c:v>
                </c:pt>
                <c:pt idx="1">
                  <c:v>5</c:v>
                </c:pt>
              </c:numCache>
            </c:numRef>
          </c:yVal>
          <c:smooth val="0"/>
          <c:extLst>
            <c:ext xmlns:c16="http://schemas.microsoft.com/office/drawing/2014/chart" uri="{C3380CC4-5D6E-409C-BE32-E72D297353CC}">
              <c16:uniqueId val="{0000000D-1A93-421F-8449-18CD1BD4560C}"/>
            </c:ext>
          </c:extLst>
        </c:ser>
        <c:ser>
          <c:idx val="5"/>
          <c:order val="5"/>
          <c:tx>
            <c:strRef>
              <c:f>'Figure 6 data'!$A$9</c:f>
              <c:strCache>
                <c:ptCount val="1"/>
                <c:pt idx="0">
                  <c:v>Falkirk</c:v>
                </c:pt>
              </c:strCache>
            </c:strRef>
          </c:tx>
          <c:spPr>
            <a:ln w="12700" cap="rnd">
              <a:solidFill>
                <a:schemeClr val="tx1"/>
              </a:solidFill>
              <a:round/>
              <a:tailEnd type="arrow"/>
            </a:ln>
            <a:effectLst/>
          </c:spPr>
          <c:marker>
            <c:symbol val="circle"/>
            <c:size val="8"/>
            <c:spPr>
              <a:solidFill>
                <a:srgbClr val="284B99"/>
              </a:solidFill>
              <a:ln w="9525">
                <a:solidFill>
                  <a:srgbClr val="284B99"/>
                </a:solidFill>
              </a:ln>
              <a:effectLst/>
            </c:spPr>
          </c:marker>
          <c:dPt>
            <c:idx val="1"/>
            <c:marker>
              <c:symbol val="circle"/>
              <c:size val="8"/>
              <c:spPr>
                <a:solidFill>
                  <a:schemeClr val="bg1"/>
                </a:solidFill>
                <a:ln w="25400">
                  <a:solidFill>
                    <a:srgbClr val="284B99"/>
                  </a:solidFill>
                </a:ln>
                <a:effectLst/>
              </c:spPr>
            </c:marker>
            <c:bubble3D val="0"/>
            <c:extLst>
              <c:ext xmlns:c16="http://schemas.microsoft.com/office/drawing/2014/chart" uri="{C3380CC4-5D6E-409C-BE32-E72D297353CC}">
                <c16:uniqueId val="{0000000E-1A93-421F-8449-18CD1BD4560C}"/>
              </c:ext>
            </c:extLst>
          </c:dPt>
          <c:dLbls>
            <c:dLbl>
              <c:idx val="0"/>
              <c:layout>
                <c:manualLayout>
                  <c:x val="-7.656249882255016E-2"/>
                  <c:y val="-2.0958084820506266E-3"/>
                </c:manualLayout>
              </c:layout>
              <c:dLblPos val="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9-8FFA-4C6A-ACF4-1FE3FD675A6A}"/>
                </c:ext>
              </c:extLst>
            </c:dLbl>
            <c:dLbl>
              <c:idx val="1"/>
              <c:delete val="1"/>
              <c:extLst>
                <c:ext xmlns:c15="http://schemas.microsoft.com/office/drawing/2012/chart" uri="{CE6537A1-D6FC-4f65-9D91-7224C49458BB}"/>
                <c:ext xmlns:c16="http://schemas.microsoft.com/office/drawing/2014/chart" uri="{C3380CC4-5D6E-409C-BE32-E72D297353CC}">
                  <c16:uniqueId val="{0000000E-1A93-421F-8449-18CD1BD4560C}"/>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'Figure 6 data'!$B$9:$C$9</c:f>
              <c:numCache>
                <c:formatCode>0.0</c:formatCode>
                <c:ptCount val="2"/>
                <c:pt idx="0">
                  <c:v>13.376719527988302</c:v>
                </c:pt>
                <c:pt idx="1">
                  <c:v>17.14582926671963</c:v>
                </c:pt>
              </c:numCache>
            </c:numRef>
          </c:xVal>
          <c:yVal>
            <c:numRef>
              <c:f>'Figure 6 data'!$E$9:$F$9</c:f>
              <c:numCache>
                <c:formatCode>General</c:formatCode>
                <c:ptCount val="2"/>
                <c:pt idx="0">
                  <c:v>6</c:v>
                </c:pt>
                <c:pt idx="1">
                  <c:v>6</c:v>
                </c:pt>
              </c:numCache>
            </c:numRef>
          </c:yVal>
          <c:smooth val="0"/>
          <c:extLst>
            <c:ext xmlns:c16="http://schemas.microsoft.com/office/drawing/2014/chart" uri="{C3380CC4-5D6E-409C-BE32-E72D297353CC}">
              <c16:uniqueId val="{0000000F-1A93-421F-8449-18CD1BD4560C}"/>
            </c:ext>
          </c:extLst>
        </c:ser>
        <c:ser>
          <c:idx val="6"/>
          <c:order val="6"/>
          <c:tx>
            <c:strRef>
              <c:f>'Figure 6 data'!$A$10</c:f>
              <c:strCache>
                <c:ptCount val="1"/>
                <c:pt idx="0">
                  <c:v>Moray</c:v>
                </c:pt>
              </c:strCache>
            </c:strRef>
          </c:tx>
          <c:spPr>
            <a:ln w="12700" cap="rnd">
              <a:solidFill>
                <a:schemeClr val="tx1"/>
              </a:solidFill>
              <a:round/>
              <a:tailEnd type="arrow"/>
            </a:ln>
            <a:effectLst/>
          </c:spPr>
          <c:marker>
            <c:symbol val="circle"/>
            <c:size val="8"/>
            <c:spPr>
              <a:solidFill>
                <a:srgbClr val="284B99"/>
              </a:solidFill>
              <a:ln w="9525">
                <a:solidFill>
                  <a:srgbClr val="284B99"/>
                </a:solidFill>
              </a:ln>
              <a:effectLst/>
            </c:spPr>
          </c:marker>
          <c:dPt>
            <c:idx val="1"/>
            <c:marker>
              <c:symbol val="circle"/>
              <c:size val="8"/>
              <c:spPr>
                <a:solidFill>
                  <a:schemeClr val="bg1"/>
                </a:solidFill>
                <a:ln w="25400">
                  <a:solidFill>
                    <a:srgbClr val="284B99"/>
                  </a:solidFill>
                </a:ln>
                <a:effectLst/>
              </c:spPr>
            </c:marker>
            <c:bubble3D val="0"/>
            <c:extLst>
              <c:ext xmlns:c16="http://schemas.microsoft.com/office/drawing/2014/chart" uri="{C3380CC4-5D6E-409C-BE32-E72D297353CC}">
                <c16:uniqueId val="{00000010-1A93-421F-8449-18CD1BD4560C}"/>
              </c:ext>
            </c:extLst>
          </c:dPt>
          <c:dLbls>
            <c:dLbl>
              <c:idx val="1"/>
              <c:delete val="1"/>
              <c:extLst>
                <c:ext xmlns:c15="http://schemas.microsoft.com/office/drawing/2012/chart" uri="{CE6537A1-D6FC-4f65-9D91-7224C49458BB}"/>
                <c:ext xmlns:c16="http://schemas.microsoft.com/office/drawing/2014/chart" uri="{C3380CC4-5D6E-409C-BE32-E72D297353CC}">
                  <c16:uniqueId val="{00000010-1A93-421F-8449-18CD1BD4560C}"/>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r"/>
            <c:showLegendKey val="0"/>
            <c:showVal val="0"/>
            <c:showCatName val="0"/>
            <c:showSerName val="1"/>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numRef>
              <c:f>'Figure 6 data'!$B$10:$C$10</c:f>
              <c:numCache>
                <c:formatCode>0.0</c:formatCode>
                <c:ptCount val="2"/>
                <c:pt idx="0">
                  <c:v>19.858396887316854</c:v>
                </c:pt>
                <c:pt idx="1">
                  <c:v>16.65430364431667</c:v>
                </c:pt>
              </c:numCache>
            </c:numRef>
          </c:xVal>
          <c:yVal>
            <c:numRef>
              <c:f>'Figure 6 data'!$E$10:$F$10</c:f>
              <c:numCache>
                <c:formatCode>General</c:formatCode>
                <c:ptCount val="2"/>
                <c:pt idx="0">
                  <c:v>7</c:v>
                </c:pt>
                <c:pt idx="1">
                  <c:v>7</c:v>
                </c:pt>
              </c:numCache>
            </c:numRef>
          </c:yVal>
          <c:smooth val="0"/>
          <c:extLst>
            <c:ext xmlns:c16="http://schemas.microsoft.com/office/drawing/2014/chart" uri="{C3380CC4-5D6E-409C-BE32-E72D297353CC}">
              <c16:uniqueId val="{00000011-1A93-421F-8449-18CD1BD4560C}"/>
            </c:ext>
          </c:extLst>
        </c:ser>
        <c:ser>
          <c:idx val="7"/>
          <c:order val="7"/>
          <c:tx>
            <c:strRef>
              <c:f>'Figure 6 data'!$A$11</c:f>
              <c:strCache>
                <c:ptCount val="1"/>
                <c:pt idx="0">
                  <c:v>East Ayrshire</c:v>
                </c:pt>
              </c:strCache>
            </c:strRef>
          </c:tx>
          <c:spPr>
            <a:ln w="12700" cap="rnd">
              <a:solidFill>
                <a:schemeClr val="tx1"/>
              </a:solidFill>
              <a:round/>
              <a:tailEnd type="arrow"/>
            </a:ln>
            <a:effectLst/>
          </c:spPr>
          <c:marker>
            <c:symbol val="circle"/>
            <c:size val="8"/>
            <c:spPr>
              <a:solidFill>
                <a:srgbClr val="284B99"/>
              </a:solidFill>
              <a:ln w="9525">
                <a:solidFill>
                  <a:srgbClr val="284B99"/>
                </a:solidFill>
              </a:ln>
              <a:effectLst/>
            </c:spPr>
          </c:marker>
          <c:dPt>
            <c:idx val="1"/>
            <c:marker>
              <c:symbol val="circle"/>
              <c:size val="8"/>
              <c:spPr>
                <a:solidFill>
                  <a:schemeClr val="bg1"/>
                </a:solidFill>
                <a:ln w="25400">
                  <a:solidFill>
                    <a:srgbClr val="284B99"/>
                  </a:solidFill>
                </a:ln>
                <a:effectLst/>
              </c:spPr>
            </c:marker>
            <c:bubble3D val="0"/>
            <c:extLst>
              <c:ext xmlns:c16="http://schemas.microsoft.com/office/drawing/2014/chart" uri="{C3380CC4-5D6E-409C-BE32-E72D297353CC}">
                <c16:uniqueId val="{00000012-1A93-421F-8449-18CD1BD4560C}"/>
              </c:ext>
            </c:extLst>
          </c:dPt>
          <c:dLbls>
            <c:dLbl>
              <c:idx val="1"/>
              <c:delete val="1"/>
              <c:extLst>
                <c:ext xmlns:c15="http://schemas.microsoft.com/office/drawing/2012/chart" uri="{CE6537A1-D6FC-4f65-9D91-7224C49458BB}"/>
                <c:ext xmlns:c16="http://schemas.microsoft.com/office/drawing/2014/chart" uri="{C3380CC4-5D6E-409C-BE32-E72D297353CC}">
                  <c16:uniqueId val="{00000012-1A93-421F-8449-18CD1BD4560C}"/>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r"/>
            <c:showLegendKey val="0"/>
            <c:showVal val="0"/>
            <c:showCatName val="0"/>
            <c:showSerName val="1"/>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numRef>
              <c:f>'Figure 6 data'!$B$11:$C$11</c:f>
              <c:numCache>
                <c:formatCode>0.0</c:formatCode>
                <c:ptCount val="2"/>
                <c:pt idx="0">
                  <c:v>18.186053566790012</c:v>
                </c:pt>
                <c:pt idx="1">
                  <c:v>16.532939444352394</c:v>
                </c:pt>
              </c:numCache>
            </c:numRef>
          </c:xVal>
          <c:yVal>
            <c:numRef>
              <c:f>'Figure 6 data'!$E$11:$F$11</c:f>
              <c:numCache>
                <c:formatCode>General</c:formatCode>
                <c:ptCount val="2"/>
                <c:pt idx="0">
                  <c:v>8</c:v>
                </c:pt>
                <c:pt idx="1">
                  <c:v>8</c:v>
                </c:pt>
              </c:numCache>
            </c:numRef>
          </c:yVal>
          <c:smooth val="0"/>
          <c:extLst>
            <c:ext xmlns:c16="http://schemas.microsoft.com/office/drawing/2014/chart" uri="{C3380CC4-5D6E-409C-BE32-E72D297353CC}">
              <c16:uniqueId val="{00000013-1A93-421F-8449-18CD1BD4560C}"/>
            </c:ext>
          </c:extLst>
        </c:ser>
        <c:ser>
          <c:idx val="8"/>
          <c:order val="8"/>
          <c:tx>
            <c:strRef>
              <c:f>'Figure 6 data'!$A$12</c:f>
              <c:strCache>
                <c:ptCount val="1"/>
                <c:pt idx="0">
                  <c:v>Perth and Kinross</c:v>
                </c:pt>
              </c:strCache>
            </c:strRef>
          </c:tx>
          <c:spPr>
            <a:ln w="12700" cap="rnd">
              <a:solidFill>
                <a:schemeClr val="tx1"/>
              </a:solidFill>
              <a:round/>
              <a:tailEnd type="arrow"/>
            </a:ln>
            <a:effectLst/>
          </c:spPr>
          <c:marker>
            <c:symbol val="circle"/>
            <c:size val="8"/>
            <c:spPr>
              <a:solidFill>
                <a:srgbClr val="284B99"/>
              </a:solidFill>
              <a:ln w="9525">
                <a:solidFill>
                  <a:srgbClr val="284B99"/>
                </a:solidFill>
              </a:ln>
              <a:effectLst/>
            </c:spPr>
          </c:marker>
          <c:dPt>
            <c:idx val="1"/>
            <c:marker>
              <c:symbol val="circle"/>
              <c:size val="8"/>
              <c:spPr>
                <a:solidFill>
                  <a:schemeClr val="bg1"/>
                </a:solidFill>
                <a:ln w="25400">
                  <a:solidFill>
                    <a:srgbClr val="284B99"/>
                  </a:solidFill>
                </a:ln>
                <a:effectLst/>
              </c:spPr>
            </c:marker>
            <c:bubble3D val="0"/>
            <c:extLst>
              <c:ext xmlns:c16="http://schemas.microsoft.com/office/drawing/2014/chart" uri="{C3380CC4-5D6E-409C-BE32-E72D297353CC}">
                <c16:uniqueId val="{00000014-1A93-421F-8449-18CD1BD4560C}"/>
              </c:ext>
            </c:extLst>
          </c:dPt>
          <c:dLbls>
            <c:dLbl>
              <c:idx val="1"/>
              <c:delete val="1"/>
              <c:extLst>
                <c:ext xmlns:c15="http://schemas.microsoft.com/office/drawing/2012/chart" uri="{CE6537A1-D6FC-4f65-9D91-7224C49458BB}"/>
                <c:ext xmlns:c16="http://schemas.microsoft.com/office/drawing/2014/chart" uri="{C3380CC4-5D6E-409C-BE32-E72D297353CC}">
                  <c16:uniqueId val="{00000014-1A93-421F-8449-18CD1BD4560C}"/>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r"/>
            <c:showLegendKey val="0"/>
            <c:showVal val="0"/>
            <c:showCatName val="0"/>
            <c:showSerName val="1"/>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numRef>
              <c:f>'Figure 6 data'!$B$12:$C$12</c:f>
              <c:numCache>
                <c:formatCode>0.0</c:formatCode>
                <c:ptCount val="2"/>
                <c:pt idx="0">
                  <c:v>19.120872664678213</c:v>
                </c:pt>
                <c:pt idx="1">
                  <c:v>16.151536603475179</c:v>
                </c:pt>
              </c:numCache>
            </c:numRef>
          </c:xVal>
          <c:yVal>
            <c:numRef>
              <c:f>'Figure 6 data'!$E$12:$F$12</c:f>
              <c:numCache>
                <c:formatCode>General</c:formatCode>
                <c:ptCount val="2"/>
                <c:pt idx="0">
                  <c:v>9</c:v>
                </c:pt>
                <c:pt idx="1">
                  <c:v>9</c:v>
                </c:pt>
              </c:numCache>
            </c:numRef>
          </c:yVal>
          <c:smooth val="0"/>
          <c:extLst>
            <c:ext xmlns:c16="http://schemas.microsoft.com/office/drawing/2014/chart" uri="{C3380CC4-5D6E-409C-BE32-E72D297353CC}">
              <c16:uniqueId val="{00000015-1A93-421F-8449-18CD1BD4560C}"/>
            </c:ext>
          </c:extLst>
        </c:ser>
        <c:ser>
          <c:idx val="9"/>
          <c:order val="9"/>
          <c:tx>
            <c:strRef>
              <c:f>'Figure 6 data'!$A$13</c:f>
              <c:strCache>
                <c:ptCount val="1"/>
                <c:pt idx="0">
                  <c:v>North Ayrshire</c:v>
                </c:pt>
              </c:strCache>
            </c:strRef>
          </c:tx>
          <c:spPr>
            <a:ln w="12700" cap="rnd">
              <a:solidFill>
                <a:schemeClr val="tx1"/>
              </a:solidFill>
              <a:round/>
              <a:tailEnd type="arrow"/>
            </a:ln>
            <a:effectLst/>
          </c:spPr>
          <c:marker>
            <c:symbol val="circle"/>
            <c:size val="8"/>
            <c:spPr>
              <a:solidFill>
                <a:srgbClr val="284B99"/>
              </a:solidFill>
              <a:ln w="9525">
                <a:solidFill>
                  <a:srgbClr val="284B99"/>
                </a:solidFill>
              </a:ln>
              <a:effectLst/>
            </c:spPr>
          </c:marker>
          <c:dPt>
            <c:idx val="1"/>
            <c:marker>
              <c:symbol val="circle"/>
              <c:size val="8"/>
              <c:spPr>
                <a:solidFill>
                  <a:schemeClr val="bg1"/>
                </a:solidFill>
                <a:ln w="25400">
                  <a:solidFill>
                    <a:srgbClr val="284B99"/>
                  </a:solidFill>
                </a:ln>
                <a:effectLst/>
              </c:spPr>
            </c:marker>
            <c:bubble3D val="0"/>
            <c:extLst>
              <c:ext xmlns:c16="http://schemas.microsoft.com/office/drawing/2014/chart" uri="{C3380CC4-5D6E-409C-BE32-E72D297353CC}">
                <c16:uniqueId val="{00000016-1A93-421F-8449-18CD1BD4560C}"/>
              </c:ext>
            </c:extLst>
          </c:dPt>
          <c:dLbls>
            <c:dLbl>
              <c:idx val="1"/>
              <c:delete val="1"/>
              <c:extLst>
                <c:ext xmlns:c15="http://schemas.microsoft.com/office/drawing/2012/chart" uri="{CE6537A1-D6FC-4f65-9D91-7224C49458BB}"/>
                <c:ext xmlns:c16="http://schemas.microsoft.com/office/drawing/2014/chart" uri="{C3380CC4-5D6E-409C-BE32-E72D297353CC}">
                  <c16:uniqueId val="{00000016-1A93-421F-8449-18CD1BD4560C}"/>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r"/>
            <c:showLegendKey val="0"/>
            <c:showVal val="0"/>
            <c:showCatName val="0"/>
            <c:showSerName val="1"/>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numRef>
              <c:f>'Figure 6 data'!$B$13:$C$13</c:f>
              <c:numCache>
                <c:formatCode>0.0</c:formatCode>
                <c:ptCount val="2"/>
                <c:pt idx="0">
                  <c:v>16.451157923391989</c:v>
                </c:pt>
                <c:pt idx="1">
                  <c:v>15.719229219952199</c:v>
                </c:pt>
              </c:numCache>
            </c:numRef>
          </c:xVal>
          <c:yVal>
            <c:numRef>
              <c:f>'Figure 6 data'!$E$13:$F$13</c:f>
              <c:numCache>
                <c:formatCode>General</c:formatCode>
                <c:ptCount val="2"/>
                <c:pt idx="0">
                  <c:v>10</c:v>
                </c:pt>
                <c:pt idx="1">
                  <c:v>10</c:v>
                </c:pt>
              </c:numCache>
            </c:numRef>
          </c:yVal>
          <c:smooth val="0"/>
          <c:extLst>
            <c:ext xmlns:c16="http://schemas.microsoft.com/office/drawing/2014/chart" uri="{C3380CC4-5D6E-409C-BE32-E72D297353CC}">
              <c16:uniqueId val="{00000017-1A93-421F-8449-18CD1BD4560C}"/>
            </c:ext>
          </c:extLst>
        </c:ser>
        <c:ser>
          <c:idx val="10"/>
          <c:order val="10"/>
          <c:tx>
            <c:strRef>
              <c:f>'Figure 6 data'!$A$14</c:f>
              <c:strCache>
                <c:ptCount val="1"/>
                <c:pt idx="0">
                  <c:v>Glasgow City</c:v>
                </c:pt>
              </c:strCache>
            </c:strRef>
          </c:tx>
          <c:spPr>
            <a:ln w="12700" cap="rnd">
              <a:solidFill>
                <a:schemeClr val="tx1"/>
              </a:solidFill>
              <a:round/>
              <a:tailEnd type="arrow"/>
            </a:ln>
            <a:effectLst/>
          </c:spPr>
          <c:marker>
            <c:symbol val="circle"/>
            <c:size val="8"/>
            <c:spPr>
              <a:solidFill>
                <a:srgbClr val="284B99"/>
              </a:solidFill>
              <a:ln w="9525">
                <a:solidFill>
                  <a:srgbClr val="284B99"/>
                </a:solidFill>
              </a:ln>
              <a:effectLst/>
            </c:spPr>
          </c:marker>
          <c:dPt>
            <c:idx val="1"/>
            <c:marker>
              <c:symbol val="circle"/>
              <c:size val="8"/>
              <c:spPr>
                <a:solidFill>
                  <a:schemeClr val="bg1"/>
                </a:solidFill>
                <a:ln w="25400">
                  <a:solidFill>
                    <a:srgbClr val="284B99"/>
                  </a:solidFill>
                </a:ln>
                <a:effectLst/>
              </c:spPr>
            </c:marker>
            <c:bubble3D val="0"/>
            <c:extLst>
              <c:ext xmlns:c16="http://schemas.microsoft.com/office/drawing/2014/chart" uri="{C3380CC4-5D6E-409C-BE32-E72D297353CC}">
                <c16:uniqueId val="{00000018-1A93-421F-8449-18CD1BD4560C}"/>
              </c:ext>
            </c:extLst>
          </c:dPt>
          <c:dLbls>
            <c:dLbl>
              <c:idx val="1"/>
              <c:delete val="1"/>
              <c:extLst>
                <c:ext xmlns:c15="http://schemas.microsoft.com/office/drawing/2012/chart" uri="{CE6537A1-D6FC-4f65-9D91-7224C49458BB}"/>
                <c:ext xmlns:c16="http://schemas.microsoft.com/office/drawing/2014/chart" uri="{C3380CC4-5D6E-409C-BE32-E72D297353CC}">
                  <c16:uniqueId val="{00000018-1A93-421F-8449-18CD1BD4560C}"/>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r"/>
            <c:showLegendKey val="0"/>
            <c:showVal val="0"/>
            <c:showCatName val="0"/>
            <c:showSerName val="1"/>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numRef>
              <c:f>'Figure 6 data'!$B$14:$C$14</c:f>
              <c:numCache>
                <c:formatCode>0.0</c:formatCode>
                <c:ptCount val="2"/>
                <c:pt idx="0">
                  <c:v>22.097901342551658</c:v>
                </c:pt>
                <c:pt idx="1">
                  <c:v>15.629859375994956</c:v>
                </c:pt>
              </c:numCache>
            </c:numRef>
          </c:xVal>
          <c:yVal>
            <c:numRef>
              <c:f>'Figure 6 data'!$E$14:$F$14</c:f>
              <c:numCache>
                <c:formatCode>General</c:formatCode>
                <c:ptCount val="2"/>
                <c:pt idx="0">
                  <c:v>11</c:v>
                </c:pt>
                <c:pt idx="1">
                  <c:v>11</c:v>
                </c:pt>
              </c:numCache>
            </c:numRef>
          </c:yVal>
          <c:smooth val="0"/>
          <c:extLst>
            <c:ext xmlns:c16="http://schemas.microsoft.com/office/drawing/2014/chart" uri="{C3380CC4-5D6E-409C-BE32-E72D297353CC}">
              <c16:uniqueId val="{00000019-1A93-421F-8449-18CD1BD4560C}"/>
            </c:ext>
          </c:extLst>
        </c:ser>
        <c:ser>
          <c:idx val="11"/>
          <c:order val="11"/>
          <c:tx>
            <c:strRef>
              <c:f>'Figure 6 data'!$A$15</c:f>
              <c:strCache>
                <c:ptCount val="1"/>
                <c:pt idx="0">
                  <c:v>Argyll and Bute</c:v>
                </c:pt>
              </c:strCache>
            </c:strRef>
          </c:tx>
          <c:spPr>
            <a:ln w="12700" cap="rnd">
              <a:solidFill>
                <a:schemeClr val="tx1"/>
              </a:solidFill>
              <a:round/>
              <a:tailEnd type="arrow"/>
            </a:ln>
            <a:effectLst/>
          </c:spPr>
          <c:marker>
            <c:symbol val="circle"/>
            <c:size val="8"/>
            <c:spPr>
              <a:solidFill>
                <a:srgbClr val="284B99"/>
              </a:solidFill>
              <a:ln w="9525">
                <a:solidFill>
                  <a:srgbClr val="284B99"/>
                </a:solidFill>
              </a:ln>
              <a:effectLst/>
            </c:spPr>
          </c:marker>
          <c:dPt>
            <c:idx val="1"/>
            <c:marker>
              <c:symbol val="circle"/>
              <c:size val="8"/>
              <c:spPr>
                <a:solidFill>
                  <a:schemeClr val="bg1"/>
                </a:solidFill>
                <a:ln w="25400">
                  <a:solidFill>
                    <a:srgbClr val="284B99"/>
                  </a:solidFill>
                </a:ln>
                <a:effectLst/>
              </c:spPr>
            </c:marker>
            <c:bubble3D val="0"/>
            <c:extLst>
              <c:ext xmlns:c16="http://schemas.microsoft.com/office/drawing/2014/chart" uri="{C3380CC4-5D6E-409C-BE32-E72D297353CC}">
                <c16:uniqueId val="{0000001A-1A93-421F-8449-18CD1BD4560C}"/>
              </c:ext>
            </c:extLst>
          </c:dPt>
          <c:dLbls>
            <c:dLbl>
              <c:idx val="1"/>
              <c:delete val="1"/>
              <c:extLst>
                <c:ext xmlns:c15="http://schemas.microsoft.com/office/drawing/2012/chart" uri="{CE6537A1-D6FC-4f65-9D91-7224C49458BB}"/>
                <c:ext xmlns:c16="http://schemas.microsoft.com/office/drawing/2014/chart" uri="{C3380CC4-5D6E-409C-BE32-E72D297353CC}">
                  <c16:uniqueId val="{0000001A-1A93-421F-8449-18CD1BD4560C}"/>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r"/>
            <c:showLegendKey val="0"/>
            <c:showVal val="0"/>
            <c:showCatName val="0"/>
            <c:showSerName val="1"/>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numRef>
              <c:f>'Figure 6 data'!$B$15:$C$15</c:f>
              <c:numCache>
                <c:formatCode>0.0</c:formatCode>
                <c:ptCount val="2"/>
                <c:pt idx="0">
                  <c:v>17.335208394991014</c:v>
                </c:pt>
                <c:pt idx="1">
                  <c:v>15.556517651753534</c:v>
                </c:pt>
              </c:numCache>
            </c:numRef>
          </c:xVal>
          <c:yVal>
            <c:numRef>
              <c:f>'Figure 6 data'!$E$15:$F$15</c:f>
              <c:numCache>
                <c:formatCode>General</c:formatCode>
                <c:ptCount val="2"/>
                <c:pt idx="0">
                  <c:v>12</c:v>
                </c:pt>
                <c:pt idx="1">
                  <c:v>12</c:v>
                </c:pt>
              </c:numCache>
            </c:numRef>
          </c:yVal>
          <c:smooth val="0"/>
          <c:extLst>
            <c:ext xmlns:c16="http://schemas.microsoft.com/office/drawing/2014/chart" uri="{C3380CC4-5D6E-409C-BE32-E72D297353CC}">
              <c16:uniqueId val="{0000001B-1A93-421F-8449-18CD1BD4560C}"/>
            </c:ext>
          </c:extLst>
        </c:ser>
        <c:ser>
          <c:idx val="12"/>
          <c:order val="12"/>
          <c:tx>
            <c:strRef>
              <c:f>'Figure 6 data'!$A$16</c:f>
              <c:strCache>
                <c:ptCount val="1"/>
                <c:pt idx="0">
                  <c:v>North Lanarkshire</c:v>
                </c:pt>
              </c:strCache>
            </c:strRef>
          </c:tx>
          <c:spPr>
            <a:ln w="12700" cap="rnd">
              <a:solidFill>
                <a:schemeClr val="tx1"/>
              </a:solidFill>
              <a:round/>
              <a:tailEnd type="arrow"/>
            </a:ln>
            <a:effectLst/>
          </c:spPr>
          <c:marker>
            <c:symbol val="circle"/>
            <c:size val="8"/>
            <c:spPr>
              <a:solidFill>
                <a:srgbClr val="284B99"/>
              </a:solidFill>
              <a:ln w="9525">
                <a:solidFill>
                  <a:srgbClr val="284B99"/>
                </a:solidFill>
              </a:ln>
              <a:effectLst/>
            </c:spPr>
          </c:marker>
          <c:dPt>
            <c:idx val="1"/>
            <c:marker>
              <c:symbol val="circle"/>
              <c:size val="8"/>
              <c:spPr>
                <a:solidFill>
                  <a:schemeClr val="bg1"/>
                </a:solidFill>
                <a:ln w="25400">
                  <a:solidFill>
                    <a:srgbClr val="284B99"/>
                  </a:solidFill>
                </a:ln>
                <a:effectLst/>
              </c:spPr>
            </c:marker>
            <c:bubble3D val="0"/>
            <c:extLst>
              <c:ext xmlns:c16="http://schemas.microsoft.com/office/drawing/2014/chart" uri="{C3380CC4-5D6E-409C-BE32-E72D297353CC}">
                <c16:uniqueId val="{0000001C-1A93-421F-8449-18CD1BD4560C}"/>
              </c:ext>
            </c:extLst>
          </c:dPt>
          <c:dLbls>
            <c:dLbl>
              <c:idx val="1"/>
              <c:delete val="1"/>
              <c:extLst>
                <c:ext xmlns:c15="http://schemas.microsoft.com/office/drawing/2012/chart" uri="{CE6537A1-D6FC-4f65-9D91-7224C49458BB}"/>
                <c:ext xmlns:c16="http://schemas.microsoft.com/office/drawing/2014/chart" uri="{C3380CC4-5D6E-409C-BE32-E72D297353CC}">
                  <c16:uniqueId val="{0000001C-1A93-421F-8449-18CD1BD4560C}"/>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r"/>
            <c:showLegendKey val="0"/>
            <c:showVal val="0"/>
            <c:showCatName val="0"/>
            <c:showSerName val="1"/>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numRef>
              <c:f>'Figure 6 data'!$B$16:$C$16</c:f>
              <c:numCache>
                <c:formatCode>0.0</c:formatCode>
                <c:ptCount val="2"/>
                <c:pt idx="0">
                  <c:v>15.95066606315447</c:v>
                </c:pt>
                <c:pt idx="1">
                  <c:v>15.109976028297677</c:v>
                </c:pt>
              </c:numCache>
            </c:numRef>
          </c:xVal>
          <c:yVal>
            <c:numRef>
              <c:f>'Figure 6 data'!$E$16:$F$16</c:f>
              <c:numCache>
                <c:formatCode>General</c:formatCode>
                <c:ptCount val="2"/>
                <c:pt idx="0">
                  <c:v>13</c:v>
                </c:pt>
                <c:pt idx="1">
                  <c:v>13</c:v>
                </c:pt>
              </c:numCache>
            </c:numRef>
          </c:yVal>
          <c:smooth val="0"/>
          <c:extLst>
            <c:ext xmlns:c16="http://schemas.microsoft.com/office/drawing/2014/chart" uri="{C3380CC4-5D6E-409C-BE32-E72D297353CC}">
              <c16:uniqueId val="{0000001D-1A93-421F-8449-18CD1BD4560C}"/>
            </c:ext>
          </c:extLst>
        </c:ser>
        <c:ser>
          <c:idx val="13"/>
          <c:order val="13"/>
          <c:tx>
            <c:strRef>
              <c:f>'Figure 6 data'!$A$17</c:f>
              <c:strCache>
                <c:ptCount val="1"/>
                <c:pt idx="0">
                  <c:v>Midlothian</c:v>
                </c:pt>
              </c:strCache>
            </c:strRef>
          </c:tx>
          <c:spPr>
            <a:ln w="12700" cap="rnd">
              <a:solidFill>
                <a:schemeClr val="tx1"/>
              </a:solidFill>
              <a:round/>
              <a:tailEnd type="arrow"/>
            </a:ln>
            <a:effectLst/>
          </c:spPr>
          <c:marker>
            <c:symbol val="circle"/>
            <c:size val="8"/>
            <c:spPr>
              <a:solidFill>
                <a:srgbClr val="284B99"/>
              </a:solidFill>
              <a:ln w="9525">
                <a:solidFill>
                  <a:srgbClr val="284B99"/>
                </a:solidFill>
              </a:ln>
              <a:effectLst/>
            </c:spPr>
          </c:marker>
          <c:dPt>
            <c:idx val="1"/>
            <c:marker>
              <c:symbol val="circle"/>
              <c:size val="8"/>
              <c:spPr>
                <a:solidFill>
                  <a:schemeClr val="bg1"/>
                </a:solidFill>
                <a:ln w="25400">
                  <a:solidFill>
                    <a:srgbClr val="284B99"/>
                  </a:solidFill>
                </a:ln>
                <a:effectLst/>
              </c:spPr>
            </c:marker>
            <c:bubble3D val="0"/>
            <c:extLst>
              <c:ext xmlns:c16="http://schemas.microsoft.com/office/drawing/2014/chart" uri="{C3380CC4-5D6E-409C-BE32-E72D297353CC}">
                <c16:uniqueId val="{0000001E-1A93-421F-8449-18CD1BD4560C}"/>
              </c:ext>
            </c:extLst>
          </c:dPt>
          <c:dLbls>
            <c:dLbl>
              <c:idx val="1"/>
              <c:delete val="1"/>
              <c:extLst>
                <c:ext xmlns:c15="http://schemas.microsoft.com/office/drawing/2012/chart" uri="{CE6537A1-D6FC-4f65-9D91-7224C49458BB}"/>
                <c:ext xmlns:c16="http://schemas.microsoft.com/office/drawing/2014/chart" uri="{C3380CC4-5D6E-409C-BE32-E72D297353CC}">
                  <c16:uniqueId val="{0000001E-1A93-421F-8449-18CD1BD4560C}"/>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r"/>
            <c:showLegendKey val="0"/>
            <c:showVal val="0"/>
            <c:showCatName val="0"/>
            <c:showSerName val="1"/>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numRef>
              <c:f>'Figure 6 data'!$B$17:$C$17</c:f>
              <c:numCache>
                <c:formatCode>0.0</c:formatCode>
                <c:ptCount val="2"/>
                <c:pt idx="0">
                  <c:v>18.205386781244187</c:v>
                </c:pt>
                <c:pt idx="1">
                  <c:v>14.91530102371091</c:v>
                </c:pt>
              </c:numCache>
            </c:numRef>
          </c:xVal>
          <c:yVal>
            <c:numRef>
              <c:f>'Figure 6 data'!$E$17:$F$17</c:f>
              <c:numCache>
                <c:formatCode>General</c:formatCode>
                <c:ptCount val="2"/>
                <c:pt idx="0">
                  <c:v>14</c:v>
                </c:pt>
                <c:pt idx="1">
                  <c:v>14</c:v>
                </c:pt>
              </c:numCache>
            </c:numRef>
          </c:yVal>
          <c:smooth val="0"/>
          <c:extLst>
            <c:ext xmlns:c16="http://schemas.microsoft.com/office/drawing/2014/chart" uri="{C3380CC4-5D6E-409C-BE32-E72D297353CC}">
              <c16:uniqueId val="{0000001F-1A93-421F-8449-18CD1BD4560C}"/>
            </c:ext>
          </c:extLst>
        </c:ser>
        <c:ser>
          <c:idx val="14"/>
          <c:order val="14"/>
          <c:tx>
            <c:strRef>
              <c:f>'Figure 6 data'!$A$18</c:f>
              <c:strCache>
                <c:ptCount val="1"/>
                <c:pt idx="0">
                  <c:v>Inverclyde</c:v>
                </c:pt>
              </c:strCache>
            </c:strRef>
          </c:tx>
          <c:spPr>
            <a:ln w="12700" cap="rnd">
              <a:solidFill>
                <a:schemeClr val="tx1"/>
              </a:solidFill>
              <a:round/>
              <a:tailEnd type="arrow"/>
            </a:ln>
            <a:effectLst/>
          </c:spPr>
          <c:marker>
            <c:symbol val="circle"/>
            <c:size val="8"/>
            <c:spPr>
              <a:solidFill>
                <a:srgbClr val="284B99"/>
              </a:solidFill>
              <a:ln w="9525">
                <a:solidFill>
                  <a:srgbClr val="284B99"/>
                </a:solidFill>
              </a:ln>
              <a:effectLst/>
            </c:spPr>
          </c:marker>
          <c:dPt>
            <c:idx val="0"/>
            <c:marker>
              <c:symbol val="circle"/>
              <c:size val="8"/>
              <c:spPr>
                <a:solidFill>
                  <a:srgbClr val="284B99"/>
                </a:solidFill>
                <a:ln w="9525">
                  <a:solidFill>
                    <a:srgbClr val="284B99"/>
                  </a:solidFill>
                </a:ln>
                <a:effectLst/>
              </c:spPr>
            </c:marker>
            <c:bubble3D val="0"/>
            <c:spPr>
              <a:ln w="12700" cap="rnd">
                <a:solidFill>
                  <a:srgbClr val="284B99"/>
                </a:solidFill>
                <a:round/>
                <a:tailEnd type="arrow"/>
              </a:ln>
              <a:effectLst/>
            </c:spPr>
            <c:extLst>
              <c:ext xmlns:c16="http://schemas.microsoft.com/office/drawing/2014/chart" uri="{C3380CC4-5D6E-409C-BE32-E72D297353CC}">
                <c16:uniqueId val="{00000021-1A93-421F-8449-18CD1BD4560C}"/>
              </c:ext>
            </c:extLst>
          </c:dPt>
          <c:dPt>
            <c:idx val="1"/>
            <c:marker>
              <c:symbol val="circle"/>
              <c:size val="8"/>
              <c:spPr>
                <a:solidFill>
                  <a:schemeClr val="bg1"/>
                </a:solidFill>
                <a:ln w="25400">
                  <a:solidFill>
                    <a:srgbClr val="284B99"/>
                  </a:solidFill>
                </a:ln>
                <a:effectLst/>
              </c:spPr>
            </c:marker>
            <c:bubble3D val="0"/>
            <c:extLst>
              <c:ext xmlns:c16="http://schemas.microsoft.com/office/drawing/2014/chart" uri="{C3380CC4-5D6E-409C-BE32-E72D297353CC}">
                <c16:uniqueId val="{00000022-1A93-421F-8449-18CD1BD4560C}"/>
              </c:ext>
            </c:extLst>
          </c:dPt>
          <c:dLbls>
            <c:dLbl>
              <c:idx val="1"/>
              <c:delete val="1"/>
              <c:extLst>
                <c:ext xmlns:c15="http://schemas.microsoft.com/office/drawing/2012/chart" uri="{CE6537A1-D6FC-4f65-9D91-7224C49458BB}"/>
                <c:ext xmlns:c16="http://schemas.microsoft.com/office/drawing/2014/chart" uri="{C3380CC4-5D6E-409C-BE32-E72D297353CC}">
                  <c16:uniqueId val="{00000022-1A93-421F-8449-18CD1BD4560C}"/>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r"/>
            <c:showLegendKey val="0"/>
            <c:showVal val="0"/>
            <c:showCatName val="0"/>
            <c:showSerName val="1"/>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numRef>
              <c:f>'Figure 6 data'!$B$18:$C$18</c:f>
              <c:numCache>
                <c:formatCode>0.0</c:formatCode>
                <c:ptCount val="2"/>
                <c:pt idx="0">
                  <c:v>19.555026515943297</c:v>
                </c:pt>
                <c:pt idx="1">
                  <c:v>14.738638837068569</c:v>
                </c:pt>
              </c:numCache>
            </c:numRef>
          </c:xVal>
          <c:yVal>
            <c:numRef>
              <c:f>'Figure 6 data'!$E$18:$F$18</c:f>
              <c:numCache>
                <c:formatCode>General</c:formatCode>
                <c:ptCount val="2"/>
                <c:pt idx="0">
                  <c:v>15</c:v>
                </c:pt>
                <c:pt idx="1">
                  <c:v>15</c:v>
                </c:pt>
              </c:numCache>
            </c:numRef>
          </c:yVal>
          <c:smooth val="0"/>
          <c:extLst>
            <c:ext xmlns:c16="http://schemas.microsoft.com/office/drawing/2014/chart" uri="{C3380CC4-5D6E-409C-BE32-E72D297353CC}">
              <c16:uniqueId val="{00000023-1A93-421F-8449-18CD1BD4560C}"/>
            </c:ext>
          </c:extLst>
        </c:ser>
        <c:ser>
          <c:idx val="15"/>
          <c:order val="15"/>
          <c:tx>
            <c:strRef>
              <c:f>'Figure 6 data'!$A$19</c:f>
              <c:strCache>
                <c:ptCount val="1"/>
                <c:pt idx="0">
                  <c:v>Scotland</c:v>
                </c:pt>
              </c:strCache>
            </c:strRef>
          </c:tx>
          <c:spPr>
            <a:ln w="12700" cap="rnd">
              <a:solidFill>
                <a:schemeClr val="tx1"/>
              </a:solidFill>
              <a:round/>
              <a:tailEnd type="arrow"/>
            </a:ln>
            <a:effectLst/>
          </c:spPr>
          <c:marker>
            <c:symbol val="circle"/>
            <c:size val="8"/>
            <c:spPr>
              <a:solidFill>
                <a:srgbClr val="284B99"/>
              </a:solidFill>
              <a:ln w="9525">
                <a:solidFill>
                  <a:srgbClr val="284B99"/>
                </a:solidFill>
              </a:ln>
              <a:effectLst/>
            </c:spPr>
          </c:marker>
          <c:dPt>
            <c:idx val="1"/>
            <c:marker>
              <c:symbol val="circle"/>
              <c:size val="8"/>
              <c:spPr>
                <a:solidFill>
                  <a:schemeClr val="bg1"/>
                </a:solidFill>
                <a:ln w="25400">
                  <a:solidFill>
                    <a:srgbClr val="284B99"/>
                  </a:solidFill>
                </a:ln>
                <a:effectLst/>
              </c:spPr>
            </c:marker>
            <c:bubble3D val="0"/>
            <c:extLst>
              <c:ext xmlns:c16="http://schemas.microsoft.com/office/drawing/2014/chart" uri="{C3380CC4-5D6E-409C-BE32-E72D297353CC}">
                <c16:uniqueId val="{00000024-1A93-421F-8449-18CD1BD4560C}"/>
              </c:ext>
            </c:extLst>
          </c:dPt>
          <c:dLbls>
            <c:dLbl>
              <c:idx val="1"/>
              <c:delete val="1"/>
              <c:extLst>
                <c:ext xmlns:c15="http://schemas.microsoft.com/office/drawing/2012/chart" uri="{CE6537A1-D6FC-4f65-9D91-7224C49458BB}"/>
                <c:ext xmlns:c16="http://schemas.microsoft.com/office/drawing/2014/chart" uri="{C3380CC4-5D6E-409C-BE32-E72D297353CC}">
                  <c16:uniqueId val="{00000024-1A93-421F-8449-18CD1BD4560C}"/>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r"/>
            <c:showLegendKey val="0"/>
            <c:showVal val="0"/>
            <c:showCatName val="0"/>
            <c:showSerName val="1"/>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numRef>
              <c:f>'Figure 6 data'!$B$19:$C$19</c:f>
              <c:numCache>
                <c:formatCode>0.0</c:formatCode>
                <c:ptCount val="2"/>
                <c:pt idx="0">
                  <c:v>16.826118003758669</c:v>
                </c:pt>
                <c:pt idx="1">
                  <c:v>14.079285641471351</c:v>
                </c:pt>
              </c:numCache>
            </c:numRef>
          </c:xVal>
          <c:yVal>
            <c:numRef>
              <c:f>'Figure 6 data'!$E$19:$F$19</c:f>
              <c:numCache>
                <c:formatCode>General</c:formatCode>
                <c:ptCount val="2"/>
                <c:pt idx="0">
                  <c:v>16</c:v>
                </c:pt>
                <c:pt idx="1">
                  <c:v>16</c:v>
                </c:pt>
              </c:numCache>
            </c:numRef>
          </c:yVal>
          <c:smooth val="0"/>
          <c:extLst>
            <c:ext xmlns:c16="http://schemas.microsoft.com/office/drawing/2014/chart" uri="{C3380CC4-5D6E-409C-BE32-E72D297353CC}">
              <c16:uniqueId val="{00000025-1A93-421F-8449-18CD1BD4560C}"/>
            </c:ext>
          </c:extLst>
        </c:ser>
        <c:ser>
          <c:idx val="16"/>
          <c:order val="16"/>
          <c:tx>
            <c:strRef>
              <c:f>'Figure 6 data'!$A$20</c:f>
              <c:strCache>
                <c:ptCount val="1"/>
                <c:pt idx="0">
                  <c:v>South Lanarkshire</c:v>
                </c:pt>
              </c:strCache>
            </c:strRef>
          </c:tx>
          <c:spPr>
            <a:ln w="12700" cap="rnd">
              <a:solidFill>
                <a:schemeClr val="tx1"/>
              </a:solidFill>
              <a:round/>
              <a:tailEnd type="arrow"/>
            </a:ln>
            <a:effectLst/>
          </c:spPr>
          <c:marker>
            <c:symbol val="circle"/>
            <c:size val="8"/>
            <c:spPr>
              <a:solidFill>
                <a:srgbClr val="284B99"/>
              </a:solidFill>
              <a:ln w="9525">
                <a:solidFill>
                  <a:srgbClr val="284B99"/>
                </a:solidFill>
              </a:ln>
              <a:effectLst/>
            </c:spPr>
          </c:marker>
          <c:dPt>
            <c:idx val="1"/>
            <c:marker>
              <c:symbol val="circle"/>
              <c:size val="8"/>
              <c:spPr>
                <a:solidFill>
                  <a:schemeClr val="bg1"/>
                </a:solidFill>
                <a:ln w="25400">
                  <a:solidFill>
                    <a:srgbClr val="284B99"/>
                  </a:solidFill>
                </a:ln>
                <a:effectLst/>
              </c:spPr>
            </c:marker>
            <c:bubble3D val="0"/>
            <c:extLst>
              <c:ext xmlns:c16="http://schemas.microsoft.com/office/drawing/2014/chart" uri="{C3380CC4-5D6E-409C-BE32-E72D297353CC}">
                <c16:uniqueId val="{00000026-1A93-421F-8449-18CD1BD4560C}"/>
              </c:ext>
            </c:extLst>
          </c:dPt>
          <c:dLbls>
            <c:dLbl>
              <c:idx val="1"/>
              <c:delete val="1"/>
              <c:extLst>
                <c:ext xmlns:c15="http://schemas.microsoft.com/office/drawing/2012/chart" uri="{CE6537A1-D6FC-4f65-9D91-7224C49458BB}"/>
                <c:ext xmlns:c16="http://schemas.microsoft.com/office/drawing/2014/chart" uri="{C3380CC4-5D6E-409C-BE32-E72D297353CC}">
                  <c16:uniqueId val="{00000026-1A93-421F-8449-18CD1BD4560C}"/>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r"/>
            <c:showLegendKey val="0"/>
            <c:showVal val="0"/>
            <c:showCatName val="0"/>
            <c:showSerName val="1"/>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numRef>
              <c:f>'Figure 6 data'!$B$20:$C$20</c:f>
              <c:numCache>
                <c:formatCode>0.0</c:formatCode>
                <c:ptCount val="2"/>
                <c:pt idx="0">
                  <c:v>14.638623669146387</c:v>
                </c:pt>
                <c:pt idx="1">
                  <c:v>13.995998467260476</c:v>
                </c:pt>
              </c:numCache>
            </c:numRef>
          </c:xVal>
          <c:yVal>
            <c:numRef>
              <c:f>'Figure 6 data'!$E$20:$F$20</c:f>
              <c:numCache>
                <c:formatCode>General</c:formatCode>
                <c:ptCount val="2"/>
                <c:pt idx="0">
                  <c:v>17</c:v>
                </c:pt>
                <c:pt idx="1">
                  <c:v>17</c:v>
                </c:pt>
              </c:numCache>
            </c:numRef>
          </c:yVal>
          <c:smooth val="0"/>
          <c:extLst>
            <c:ext xmlns:c16="http://schemas.microsoft.com/office/drawing/2014/chart" uri="{C3380CC4-5D6E-409C-BE32-E72D297353CC}">
              <c16:uniqueId val="{00000027-1A93-421F-8449-18CD1BD4560C}"/>
            </c:ext>
          </c:extLst>
        </c:ser>
        <c:ser>
          <c:idx val="17"/>
          <c:order val="17"/>
          <c:tx>
            <c:strRef>
              <c:f>'Figure 6 data'!$A$21</c:f>
              <c:strCache>
                <c:ptCount val="1"/>
                <c:pt idx="0">
                  <c:v>Fife</c:v>
                </c:pt>
              </c:strCache>
            </c:strRef>
          </c:tx>
          <c:spPr>
            <a:ln w="12700" cap="rnd">
              <a:solidFill>
                <a:schemeClr val="tx1"/>
              </a:solidFill>
              <a:round/>
              <a:tailEnd type="arrow"/>
            </a:ln>
            <a:effectLst/>
          </c:spPr>
          <c:marker>
            <c:symbol val="circle"/>
            <c:size val="8"/>
            <c:spPr>
              <a:solidFill>
                <a:srgbClr val="284B99"/>
              </a:solidFill>
              <a:ln w="9525">
                <a:solidFill>
                  <a:srgbClr val="284B99"/>
                </a:solidFill>
              </a:ln>
              <a:effectLst/>
            </c:spPr>
          </c:marker>
          <c:dPt>
            <c:idx val="0"/>
            <c:marker>
              <c:symbol val="circle"/>
              <c:size val="8"/>
              <c:spPr>
                <a:solidFill>
                  <a:srgbClr val="284B99"/>
                </a:solidFill>
                <a:ln w="9525">
                  <a:solidFill>
                    <a:schemeClr val="tx1"/>
                  </a:solidFill>
                </a:ln>
                <a:effectLst/>
              </c:spPr>
            </c:marker>
            <c:bubble3D val="0"/>
            <c:spPr>
              <a:ln w="12700" cap="rnd">
                <a:solidFill>
                  <a:srgbClr val="284B99"/>
                </a:solidFill>
                <a:round/>
                <a:tailEnd type="arrow"/>
              </a:ln>
              <a:effectLst/>
            </c:spPr>
            <c:extLst>
              <c:ext xmlns:c16="http://schemas.microsoft.com/office/drawing/2014/chart" uri="{C3380CC4-5D6E-409C-BE32-E72D297353CC}">
                <c16:uniqueId val="{00000029-1A93-421F-8449-18CD1BD4560C}"/>
              </c:ext>
            </c:extLst>
          </c:dPt>
          <c:dPt>
            <c:idx val="1"/>
            <c:marker>
              <c:symbol val="circle"/>
              <c:size val="8"/>
              <c:spPr>
                <a:solidFill>
                  <a:schemeClr val="bg1"/>
                </a:solidFill>
                <a:ln w="25400">
                  <a:solidFill>
                    <a:srgbClr val="284B99"/>
                  </a:solidFill>
                </a:ln>
                <a:effectLst/>
              </c:spPr>
            </c:marker>
            <c:bubble3D val="0"/>
            <c:extLst>
              <c:ext xmlns:c16="http://schemas.microsoft.com/office/drawing/2014/chart" uri="{C3380CC4-5D6E-409C-BE32-E72D297353CC}">
                <c16:uniqueId val="{0000002A-1A93-421F-8449-18CD1BD4560C}"/>
              </c:ext>
            </c:extLst>
          </c:dPt>
          <c:dLbls>
            <c:dLbl>
              <c:idx val="0"/>
              <c:layout/>
              <c:tx>
                <c:rich>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b="0"/>
                      <a:t>Highland</a:t>
                    </a:r>
                  </a:p>
                </c:rich>
              </c:tx>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9-1A93-421F-8449-18CD1BD4560C}"/>
                </c:ext>
              </c:extLst>
            </c:dLbl>
            <c:dLbl>
              <c:idx val="1"/>
              <c:delete val="1"/>
              <c:extLst>
                <c:ext xmlns:c15="http://schemas.microsoft.com/office/drawing/2012/chart" uri="{CE6537A1-D6FC-4f65-9D91-7224C49458BB}"/>
                <c:ext xmlns:c16="http://schemas.microsoft.com/office/drawing/2014/chart" uri="{C3380CC4-5D6E-409C-BE32-E72D297353CC}">
                  <c16:uniqueId val="{0000002A-1A93-421F-8449-18CD1BD4560C}"/>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'Figure 6 data'!$B$21:$C$21</c:f>
              <c:numCache>
                <c:formatCode>0.0</c:formatCode>
                <c:ptCount val="2"/>
                <c:pt idx="0">
                  <c:v>14.983339365002399</c:v>
                </c:pt>
                <c:pt idx="1">
                  <c:v>13.867522596115835</c:v>
                </c:pt>
              </c:numCache>
            </c:numRef>
          </c:xVal>
          <c:yVal>
            <c:numRef>
              <c:f>'Figure 6 data'!$E$21:$F$21</c:f>
              <c:numCache>
                <c:formatCode>General</c:formatCode>
                <c:ptCount val="2"/>
                <c:pt idx="0">
                  <c:v>18</c:v>
                </c:pt>
                <c:pt idx="1">
                  <c:v>18</c:v>
                </c:pt>
              </c:numCache>
            </c:numRef>
          </c:yVal>
          <c:smooth val="0"/>
          <c:extLst>
            <c:ext xmlns:c16="http://schemas.microsoft.com/office/drawing/2014/chart" uri="{C3380CC4-5D6E-409C-BE32-E72D297353CC}">
              <c16:uniqueId val="{0000002B-1A93-421F-8449-18CD1BD4560C}"/>
            </c:ext>
          </c:extLst>
        </c:ser>
        <c:ser>
          <c:idx val="18"/>
          <c:order val="18"/>
          <c:tx>
            <c:strRef>
              <c:f>'Figure 6 data'!$A$22</c:f>
              <c:strCache>
                <c:ptCount val="1"/>
                <c:pt idx="0">
                  <c:v>West Dunbartonshire</c:v>
                </c:pt>
              </c:strCache>
            </c:strRef>
          </c:tx>
          <c:spPr>
            <a:ln w="12700" cap="rnd">
              <a:solidFill>
                <a:schemeClr val="tx1"/>
              </a:solidFill>
              <a:round/>
              <a:tailEnd type="arrow"/>
            </a:ln>
            <a:effectLst/>
          </c:spPr>
          <c:marker>
            <c:symbol val="circle"/>
            <c:size val="8"/>
            <c:spPr>
              <a:solidFill>
                <a:srgbClr val="284B99"/>
              </a:solidFill>
              <a:ln w="9525">
                <a:solidFill>
                  <a:srgbClr val="284B99"/>
                </a:solidFill>
              </a:ln>
              <a:effectLst/>
            </c:spPr>
          </c:marker>
          <c:dPt>
            <c:idx val="1"/>
            <c:marker>
              <c:symbol val="circle"/>
              <c:size val="8"/>
              <c:spPr>
                <a:solidFill>
                  <a:schemeClr val="bg1"/>
                </a:solidFill>
                <a:ln w="25400">
                  <a:solidFill>
                    <a:srgbClr val="284B99"/>
                  </a:solidFill>
                </a:ln>
                <a:effectLst/>
              </c:spPr>
            </c:marker>
            <c:bubble3D val="0"/>
            <c:extLst>
              <c:ext xmlns:c16="http://schemas.microsoft.com/office/drawing/2014/chart" uri="{C3380CC4-5D6E-409C-BE32-E72D297353CC}">
                <c16:uniqueId val="{0000002C-1A93-421F-8449-18CD1BD4560C}"/>
              </c:ext>
            </c:extLst>
          </c:dPt>
          <c:dLbls>
            <c:dLbl>
              <c:idx val="1"/>
              <c:delete val="1"/>
              <c:extLst>
                <c:ext xmlns:c15="http://schemas.microsoft.com/office/drawing/2012/chart" uri="{CE6537A1-D6FC-4f65-9D91-7224C49458BB}"/>
                <c:ext xmlns:c16="http://schemas.microsoft.com/office/drawing/2014/chart" uri="{C3380CC4-5D6E-409C-BE32-E72D297353CC}">
                  <c16:uniqueId val="{0000002C-1A93-421F-8449-18CD1BD4560C}"/>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r"/>
            <c:showLegendKey val="0"/>
            <c:showVal val="0"/>
            <c:showCatName val="0"/>
            <c:showSerName val="1"/>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numRef>
              <c:f>'Figure 6 data'!$B$22:$C$22</c:f>
              <c:numCache>
                <c:formatCode>0.0</c:formatCode>
                <c:ptCount val="2"/>
                <c:pt idx="0">
                  <c:v>21.883460719642027</c:v>
                </c:pt>
                <c:pt idx="1">
                  <c:v>13.785363645209152</c:v>
                </c:pt>
              </c:numCache>
            </c:numRef>
          </c:xVal>
          <c:yVal>
            <c:numRef>
              <c:f>'Figure 6 data'!$E$22:$F$22</c:f>
              <c:numCache>
                <c:formatCode>General</c:formatCode>
                <c:ptCount val="2"/>
                <c:pt idx="0">
                  <c:v>19</c:v>
                </c:pt>
                <c:pt idx="1">
                  <c:v>19</c:v>
                </c:pt>
              </c:numCache>
            </c:numRef>
          </c:yVal>
          <c:smooth val="0"/>
          <c:extLst>
            <c:ext xmlns:c16="http://schemas.microsoft.com/office/drawing/2014/chart" uri="{C3380CC4-5D6E-409C-BE32-E72D297353CC}">
              <c16:uniqueId val="{0000002D-1A93-421F-8449-18CD1BD4560C}"/>
            </c:ext>
          </c:extLst>
        </c:ser>
        <c:ser>
          <c:idx val="19"/>
          <c:order val="19"/>
          <c:tx>
            <c:strRef>
              <c:f>'Figure 6 data'!$A$23</c:f>
              <c:strCache>
                <c:ptCount val="1"/>
                <c:pt idx="0">
                  <c:v>Scottish Borders</c:v>
                </c:pt>
              </c:strCache>
            </c:strRef>
          </c:tx>
          <c:spPr>
            <a:ln w="12700" cap="rnd">
              <a:solidFill>
                <a:schemeClr val="tx1"/>
              </a:solidFill>
              <a:round/>
              <a:tailEnd type="arrow"/>
            </a:ln>
            <a:effectLst/>
          </c:spPr>
          <c:marker>
            <c:symbol val="circle"/>
            <c:size val="10"/>
            <c:spPr>
              <a:solidFill>
                <a:srgbClr val="284B99"/>
              </a:solidFill>
              <a:ln w="9525">
                <a:solidFill>
                  <a:srgbClr val="284B99"/>
                </a:solidFill>
              </a:ln>
              <a:effectLst/>
            </c:spPr>
          </c:marker>
          <c:dPt>
            <c:idx val="0"/>
            <c:marker>
              <c:symbol val="circle"/>
              <c:size val="8"/>
              <c:spPr>
                <a:solidFill>
                  <a:srgbClr val="284B99"/>
                </a:solidFill>
                <a:ln w="9525">
                  <a:solidFill>
                    <a:srgbClr val="284B99"/>
                  </a:solidFill>
                </a:ln>
                <a:effectLst/>
              </c:spPr>
            </c:marker>
            <c:bubble3D val="0"/>
            <c:extLst>
              <c:ext xmlns:c16="http://schemas.microsoft.com/office/drawing/2014/chart" uri="{C3380CC4-5D6E-409C-BE32-E72D297353CC}">
                <c16:uniqueId val="{0000002E-1A93-421F-8449-18CD1BD4560C}"/>
              </c:ext>
            </c:extLst>
          </c:dPt>
          <c:dPt>
            <c:idx val="1"/>
            <c:marker>
              <c:symbol val="circle"/>
              <c:size val="8"/>
              <c:spPr>
                <a:solidFill>
                  <a:schemeClr val="bg1"/>
                </a:solidFill>
                <a:ln w="25400">
                  <a:solidFill>
                    <a:srgbClr val="284B99"/>
                  </a:solidFill>
                </a:ln>
                <a:effectLst/>
              </c:spPr>
            </c:marker>
            <c:bubble3D val="0"/>
            <c:extLst>
              <c:ext xmlns:c16="http://schemas.microsoft.com/office/drawing/2014/chart" uri="{C3380CC4-5D6E-409C-BE32-E72D297353CC}">
                <c16:uniqueId val="{0000002F-1A93-421F-8449-18CD1BD4560C}"/>
              </c:ext>
            </c:extLst>
          </c:dPt>
          <c:dLbls>
            <c:dLbl>
              <c:idx val="1"/>
              <c:delete val="1"/>
              <c:extLst>
                <c:ext xmlns:c15="http://schemas.microsoft.com/office/drawing/2012/chart" uri="{CE6537A1-D6FC-4f65-9D91-7224C49458BB}"/>
                <c:ext xmlns:c16="http://schemas.microsoft.com/office/drawing/2014/chart" uri="{C3380CC4-5D6E-409C-BE32-E72D297353CC}">
                  <c16:uniqueId val="{0000002F-1A93-421F-8449-18CD1BD4560C}"/>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r"/>
            <c:showLegendKey val="0"/>
            <c:showVal val="0"/>
            <c:showCatName val="0"/>
            <c:showSerName val="1"/>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numRef>
              <c:f>'Figure 6 data'!$B$23:$C$23</c:f>
              <c:numCache>
                <c:formatCode>0.0</c:formatCode>
                <c:ptCount val="2"/>
                <c:pt idx="0">
                  <c:v>17.715601856119271</c:v>
                </c:pt>
                <c:pt idx="1">
                  <c:v>13.09398202127783</c:v>
                </c:pt>
              </c:numCache>
            </c:numRef>
          </c:xVal>
          <c:yVal>
            <c:numRef>
              <c:f>'Figure 6 data'!$E$23:$F$23</c:f>
              <c:numCache>
                <c:formatCode>General</c:formatCode>
                <c:ptCount val="2"/>
                <c:pt idx="0">
                  <c:v>20</c:v>
                </c:pt>
                <c:pt idx="1">
                  <c:v>20</c:v>
                </c:pt>
              </c:numCache>
            </c:numRef>
          </c:yVal>
          <c:smooth val="0"/>
          <c:extLst>
            <c:ext xmlns:c16="http://schemas.microsoft.com/office/drawing/2014/chart" uri="{C3380CC4-5D6E-409C-BE32-E72D297353CC}">
              <c16:uniqueId val="{00000030-1A93-421F-8449-18CD1BD4560C}"/>
            </c:ext>
          </c:extLst>
        </c:ser>
        <c:ser>
          <c:idx val="20"/>
          <c:order val="20"/>
          <c:tx>
            <c:strRef>
              <c:f>'Figure 6 data'!$A$24</c:f>
              <c:strCache>
                <c:ptCount val="1"/>
                <c:pt idx="0">
                  <c:v>South Ayrshire</c:v>
                </c:pt>
              </c:strCache>
            </c:strRef>
          </c:tx>
          <c:spPr>
            <a:ln w="12700" cap="rnd">
              <a:solidFill>
                <a:schemeClr val="tx1"/>
              </a:solidFill>
              <a:round/>
              <a:tailEnd type="arrow"/>
            </a:ln>
            <a:effectLst/>
          </c:spPr>
          <c:marker>
            <c:symbol val="circle"/>
            <c:size val="8"/>
            <c:spPr>
              <a:solidFill>
                <a:srgbClr val="284B99"/>
              </a:solidFill>
              <a:ln w="9525">
                <a:solidFill>
                  <a:srgbClr val="284B99"/>
                </a:solidFill>
              </a:ln>
              <a:effectLst/>
            </c:spPr>
          </c:marker>
          <c:dPt>
            <c:idx val="1"/>
            <c:marker>
              <c:symbol val="circle"/>
              <c:size val="8"/>
              <c:spPr>
                <a:solidFill>
                  <a:schemeClr val="bg1"/>
                </a:solidFill>
                <a:ln w="25400">
                  <a:solidFill>
                    <a:srgbClr val="284B99"/>
                  </a:solidFill>
                </a:ln>
                <a:effectLst/>
              </c:spPr>
            </c:marker>
            <c:bubble3D val="0"/>
            <c:extLst>
              <c:ext xmlns:c16="http://schemas.microsoft.com/office/drawing/2014/chart" uri="{C3380CC4-5D6E-409C-BE32-E72D297353CC}">
                <c16:uniqueId val="{00000031-1A93-421F-8449-18CD1BD4560C}"/>
              </c:ext>
            </c:extLst>
          </c:dPt>
          <c:dLbls>
            <c:dLbl>
              <c:idx val="1"/>
              <c:delete val="1"/>
              <c:extLst>
                <c:ext xmlns:c15="http://schemas.microsoft.com/office/drawing/2012/chart" uri="{CE6537A1-D6FC-4f65-9D91-7224C49458BB}"/>
                <c:ext xmlns:c16="http://schemas.microsoft.com/office/drawing/2014/chart" uri="{C3380CC4-5D6E-409C-BE32-E72D297353CC}">
                  <c16:uniqueId val="{00000031-1A93-421F-8449-18CD1BD4560C}"/>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r"/>
            <c:showLegendKey val="0"/>
            <c:showVal val="0"/>
            <c:showCatName val="0"/>
            <c:showSerName val="1"/>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numRef>
              <c:f>'Figure 6 data'!$B$24:$C$24</c:f>
              <c:numCache>
                <c:formatCode>0.0</c:formatCode>
                <c:ptCount val="2"/>
                <c:pt idx="0">
                  <c:v>14.658708099597895</c:v>
                </c:pt>
                <c:pt idx="1">
                  <c:v>13.085242451056278</c:v>
                </c:pt>
              </c:numCache>
            </c:numRef>
          </c:xVal>
          <c:yVal>
            <c:numRef>
              <c:f>'Figure 6 data'!$E$24:$F$24</c:f>
              <c:numCache>
                <c:formatCode>General</c:formatCode>
                <c:ptCount val="2"/>
                <c:pt idx="0">
                  <c:v>21</c:v>
                </c:pt>
                <c:pt idx="1">
                  <c:v>21</c:v>
                </c:pt>
              </c:numCache>
            </c:numRef>
          </c:yVal>
          <c:smooth val="0"/>
          <c:extLst>
            <c:ext xmlns:c16="http://schemas.microsoft.com/office/drawing/2014/chart" uri="{C3380CC4-5D6E-409C-BE32-E72D297353CC}">
              <c16:uniqueId val="{00000032-1A93-421F-8449-18CD1BD4560C}"/>
            </c:ext>
          </c:extLst>
        </c:ser>
        <c:ser>
          <c:idx val="21"/>
          <c:order val="21"/>
          <c:tx>
            <c:strRef>
              <c:f>'Figure 6 data'!$A$25</c:f>
              <c:strCache>
                <c:ptCount val="1"/>
                <c:pt idx="0">
                  <c:v>Dumfries and Galloway</c:v>
                </c:pt>
              </c:strCache>
            </c:strRef>
          </c:tx>
          <c:spPr>
            <a:ln w="12700" cap="rnd">
              <a:solidFill>
                <a:schemeClr val="tx1"/>
              </a:solidFill>
              <a:round/>
              <a:tailEnd type="arrow"/>
            </a:ln>
            <a:effectLst/>
          </c:spPr>
          <c:marker>
            <c:symbol val="circle"/>
            <c:size val="8"/>
            <c:spPr>
              <a:solidFill>
                <a:srgbClr val="284B99"/>
              </a:solidFill>
              <a:ln w="9525">
                <a:solidFill>
                  <a:srgbClr val="284B99"/>
                </a:solidFill>
              </a:ln>
              <a:effectLst/>
            </c:spPr>
          </c:marker>
          <c:dPt>
            <c:idx val="1"/>
            <c:marker>
              <c:symbol val="circle"/>
              <c:size val="8"/>
              <c:spPr>
                <a:solidFill>
                  <a:schemeClr val="bg1"/>
                </a:solidFill>
                <a:ln w="25400">
                  <a:solidFill>
                    <a:srgbClr val="284B99"/>
                  </a:solidFill>
                </a:ln>
                <a:effectLst/>
              </c:spPr>
            </c:marker>
            <c:bubble3D val="0"/>
            <c:extLst>
              <c:ext xmlns:c16="http://schemas.microsoft.com/office/drawing/2014/chart" uri="{C3380CC4-5D6E-409C-BE32-E72D297353CC}">
                <c16:uniqueId val="{00000033-1A93-421F-8449-18CD1BD4560C}"/>
              </c:ext>
            </c:extLst>
          </c:dPt>
          <c:dLbls>
            <c:dLbl>
              <c:idx val="1"/>
              <c:delete val="1"/>
              <c:extLst>
                <c:ext xmlns:c15="http://schemas.microsoft.com/office/drawing/2012/chart" uri="{CE6537A1-D6FC-4f65-9D91-7224C49458BB}"/>
                <c:ext xmlns:c16="http://schemas.microsoft.com/office/drawing/2014/chart" uri="{C3380CC4-5D6E-409C-BE32-E72D297353CC}">
                  <c16:uniqueId val="{00000033-1A93-421F-8449-18CD1BD4560C}"/>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r"/>
            <c:showLegendKey val="0"/>
            <c:showVal val="0"/>
            <c:showCatName val="0"/>
            <c:showSerName val="1"/>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numRef>
              <c:f>'Figure 6 data'!$B$25:$C$25</c:f>
              <c:numCache>
                <c:formatCode>0.0</c:formatCode>
                <c:ptCount val="2"/>
                <c:pt idx="0">
                  <c:v>16.186360268875809</c:v>
                </c:pt>
                <c:pt idx="1">
                  <c:v>12.846351146232816</c:v>
                </c:pt>
              </c:numCache>
            </c:numRef>
          </c:xVal>
          <c:yVal>
            <c:numRef>
              <c:f>'Figure 6 data'!$E$25:$F$25</c:f>
              <c:numCache>
                <c:formatCode>General</c:formatCode>
                <c:ptCount val="2"/>
                <c:pt idx="0">
                  <c:v>22</c:v>
                </c:pt>
                <c:pt idx="1">
                  <c:v>22</c:v>
                </c:pt>
              </c:numCache>
            </c:numRef>
          </c:yVal>
          <c:smooth val="0"/>
          <c:extLst>
            <c:ext xmlns:c16="http://schemas.microsoft.com/office/drawing/2014/chart" uri="{C3380CC4-5D6E-409C-BE32-E72D297353CC}">
              <c16:uniqueId val="{00000034-1A93-421F-8449-18CD1BD4560C}"/>
            </c:ext>
          </c:extLst>
        </c:ser>
        <c:ser>
          <c:idx val="22"/>
          <c:order val="22"/>
          <c:tx>
            <c:strRef>
              <c:f>'Figure 6 data'!$A$26</c:f>
              <c:strCache>
                <c:ptCount val="1"/>
                <c:pt idx="0">
                  <c:v>West Lothian</c:v>
                </c:pt>
              </c:strCache>
            </c:strRef>
          </c:tx>
          <c:spPr>
            <a:ln w="12700" cap="rnd">
              <a:solidFill>
                <a:schemeClr val="tx1"/>
              </a:solidFill>
              <a:round/>
              <a:tailEnd type="arrow"/>
            </a:ln>
            <a:effectLst/>
          </c:spPr>
          <c:marker>
            <c:symbol val="circle"/>
            <c:size val="8"/>
            <c:spPr>
              <a:solidFill>
                <a:srgbClr val="284B99"/>
              </a:solidFill>
              <a:ln w="9525">
                <a:solidFill>
                  <a:srgbClr val="284B99"/>
                </a:solidFill>
              </a:ln>
              <a:effectLst/>
            </c:spPr>
          </c:marker>
          <c:dPt>
            <c:idx val="1"/>
            <c:marker>
              <c:symbol val="circle"/>
              <c:size val="8"/>
              <c:spPr>
                <a:solidFill>
                  <a:schemeClr val="bg1"/>
                </a:solidFill>
                <a:ln w="25400">
                  <a:solidFill>
                    <a:srgbClr val="284B99"/>
                  </a:solidFill>
                </a:ln>
                <a:effectLst/>
              </c:spPr>
            </c:marker>
            <c:bubble3D val="0"/>
            <c:extLst>
              <c:ext xmlns:c16="http://schemas.microsoft.com/office/drawing/2014/chart" uri="{C3380CC4-5D6E-409C-BE32-E72D297353CC}">
                <c16:uniqueId val="{00000035-1A93-421F-8449-18CD1BD4560C}"/>
              </c:ext>
            </c:extLst>
          </c:dPt>
          <c:dLbls>
            <c:dLbl>
              <c:idx val="1"/>
              <c:delete val="1"/>
              <c:extLst>
                <c:ext xmlns:c15="http://schemas.microsoft.com/office/drawing/2012/chart" uri="{CE6537A1-D6FC-4f65-9D91-7224C49458BB}"/>
                <c:ext xmlns:c16="http://schemas.microsoft.com/office/drawing/2014/chart" uri="{C3380CC4-5D6E-409C-BE32-E72D297353CC}">
                  <c16:uniqueId val="{00000035-1A93-421F-8449-18CD1BD4560C}"/>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r"/>
            <c:showLegendKey val="0"/>
            <c:showVal val="0"/>
            <c:showCatName val="0"/>
            <c:showSerName val="1"/>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numRef>
              <c:f>'Figure 6 data'!$B$26:$C$26</c:f>
              <c:numCache>
                <c:formatCode>0.0</c:formatCode>
                <c:ptCount val="2"/>
                <c:pt idx="0">
                  <c:v>14.978104135712297</c:v>
                </c:pt>
                <c:pt idx="1">
                  <c:v>12.670166481392362</c:v>
                </c:pt>
              </c:numCache>
            </c:numRef>
          </c:xVal>
          <c:yVal>
            <c:numRef>
              <c:f>'Figure 6 data'!$E$26:$F$26</c:f>
              <c:numCache>
                <c:formatCode>General</c:formatCode>
                <c:ptCount val="2"/>
                <c:pt idx="0">
                  <c:v>23</c:v>
                </c:pt>
                <c:pt idx="1">
                  <c:v>23</c:v>
                </c:pt>
              </c:numCache>
            </c:numRef>
          </c:yVal>
          <c:smooth val="0"/>
          <c:extLst>
            <c:ext xmlns:c16="http://schemas.microsoft.com/office/drawing/2014/chart" uri="{C3380CC4-5D6E-409C-BE32-E72D297353CC}">
              <c16:uniqueId val="{00000036-1A93-421F-8449-18CD1BD4560C}"/>
            </c:ext>
          </c:extLst>
        </c:ser>
        <c:ser>
          <c:idx val="23"/>
          <c:order val="23"/>
          <c:tx>
            <c:strRef>
              <c:f>'Figure 6 data'!$A$27</c:f>
              <c:strCache>
                <c:ptCount val="1"/>
                <c:pt idx="0">
                  <c:v>Aberdeenshire</c:v>
                </c:pt>
              </c:strCache>
            </c:strRef>
          </c:tx>
          <c:spPr>
            <a:ln w="12700" cap="rnd">
              <a:solidFill>
                <a:schemeClr val="tx1"/>
              </a:solidFill>
              <a:round/>
              <a:tailEnd type="arrow"/>
            </a:ln>
            <a:effectLst/>
          </c:spPr>
          <c:marker>
            <c:symbol val="circle"/>
            <c:size val="8"/>
            <c:spPr>
              <a:solidFill>
                <a:srgbClr val="284B99"/>
              </a:solidFill>
              <a:ln w="9525">
                <a:solidFill>
                  <a:srgbClr val="284B99"/>
                </a:solidFill>
              </a:ln>
              <a:effectLst/>
            </c:spPr>
          </c:marker>
          <c:dPt>
            <c:idx val="1"/>
            <c:marker>
              <c:symbol val="circle"/>
              <c:size val="8"/>
              <c:spPr>
                <a:solidFill>
                  <a:schemeClr val="bg1"/>
                </a:solidFill>
                <a:ln w="25400">
                  <a:solidFill>
                    <a:srgbClr val="284B99"/>
                  </a:solidFill>
                </a:ln>
                <a:effectLst/>
              </c:spPr>
            </c:marker>
            <c:bubble3D val="0"/>
            <c:extLst>
              <c:ext xmlns:c16="http://schemas.microsoft.com/office/drawing/2014/chart" uri="{C3380CC4-5D6E-409C-BE32-E72D297353CC}">
                <c16:uniqueId val="{00000037-1A93-421F-8449-18CD1BD4560C}"/>
              </c:ext>
            </c:extLst>
          </c:dPt>
          <c:dLbls>
            <c:dLbl>
              <c:idx val="1"/>
              <c:delete val="1"/>
              <c:extLst>
                <c:ext xmlns:c15="http://schemas.microsoft.com/office/drawing/2012/chart" uri="{CE6537A1-D6FC-4f65-9D91-7224C49458BB}"/>
                <c:ext xmlns:c16="http://schemas.microsoft.com/office/drawing/2014/chart" uri="{C3380CC4-5D6E-409C-BE32-E72D297353CC}">
                  <c16:uniqueId val="{00000037-1A93-421F-8449-18CD1BD4560C}"/>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r"/>
            <c:showLegendKey val="0"/>
            <c:showVal val="0"/>
            <c:showCatName val="0"/>
            <c:showSerName val="1"/>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numRef>
              <c:f>'Figure 6 data'!$B$27:$C$27</c:f>
              <c:numCache>
                <c:formatCode>0.0</c:formatCode>
                <c:ptCount val="2"/>
                <c:pt idx="0">
                  <c:v>14.559714119703557</c:v>
                </c:pt>
                <c:pt idx="1">
                  <c:v>12.539706865749938</c:v>
                </c:pt>
              </c:numCache>
            </c:numRef>
          </c:xVal>
          <c:yVal>
            <c:numRef>
              <c:f>'Figure 6 data'!$E$27:$F$27</c:f>
              <c:numCache>
                <c:formatCode>General</c:formatCode>
                <c:ptCount val="2"/>
                <c:pt idx="0">
                  <c:v>24</c:v>
                </c:pt>
                <c:pt idx="1">
                  <c:v>24</c:v>
                </c:pt>
              </c:numCache>
            </c:numRef>
          </c:yVal>
          <c:smooth val="0"/>
          <c:extLst>
            <c:ext xmlns:c16="http://schemas.microsoft.com/office/drawing/2014/chart" uri="{C3380CC4-5D6E-409C-BE32-E72D297353CC}">
              <c16:uniqueId val="{00000038-1A93-421F-8449-18CD1BD4560C}"/>
            </c:ext>
          </c:extLst>
        </c:ser>
        <c:ser>
          <c:idx val="24"/>
          <c:order val="24"/>
          <c:tx>
            <c:strRef>
              <c:f>'Figure 6 data'!$A$28</c:f>
              <c:strCache>
                <c:ptCount val="1"/>
                <c:pt idx="0">
                  <c:v>City of Edinburgh</c:v>
                </c:pt>
              </c:strCache>
            </c:strRef>
          </c:tx>
          <c:spPr>
            <a:ln w="12700" cap="rnd">
              <a:solidFill>
                <a:schemeClr val="tx1"/>
              </a:solidFill>
              <a:round/>
              <a:tailEnd type="arrow"/>
            </a:ln>
            <a:effectLst/>
          </c:spPr>
          <c:marker>
            <c:symbol val="circle"/>
            <c:size val="8"/>
            <c:spPr>
              <a:solidFill>
                <a:srgbClr val="284B99"/>
              </a:solidFill>
              <a:ln w="9525">
                <a:solidFill>
                  <a:srgbClr val="284B99"/>
                </a:solidFill>
              </a:ln>
              <a:effectLst/>
            </c:spPr>
          </c:marker>
          <c:dPt>
            <c:idx val="1"/>
            <c:marker>
              <c:symbol val="circle"/>
              <c:size val="8"/>
              <c:spPr>
                <a:solidFill>
                  <a:schemeClr val="bg1"/>
                </a:solidFill>
                <a:ln w="25400">
                  <a:solidFill>
                    <a:srgbClr val="284B99"/>
                  </a:solidFill>
                </a:ln>
                <a:effectLst/>
              </c:spPr>
            </c:marker>
            <c:bubble3D val="0"/>
            <c:extLst>
              <c:ext xmlns:c16="http://schemas.microsoft.com/office/drawing/2014/chart" uri="{C3380CC4-5D6E-409C-BE32-E72D297353CC}">
                <c16:uniqueId val="{00000039-1A93-421F-8449-18CD1BD4560C}"/>
              </c:ext>
            </c:extLst>
          </c:dPt>
          <c:dLbls>
            <c:dLbl>
              <c:idx val="1"/>
              <c:delete val="1"/>
              <c:extLst>
                <c:ext xmlns:c15="http://schemas.microsoft.com/office/drawing/2012/chart" uri="{CE6537A1-D6FC-4f65-9D91-7224C49458BB}"/>
                <c:ext xmlns:c16="http://schemas.microsoft.com/office/drawing/2014/chart" uri="{C3380CC4-5D6E-409C-BE32-E72D297353CC}">
                  <c16:uniqueId val="{00000039-1A93-421F-8449-18CD1BD4560C}"/>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r"/>
            <c:showLegendKey val="0"/>
            <c:showVal val="0"/>
            <c:showCatName val="0"/>
            <c:showSerName val="1"/>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numRef>
              <c:f>'Figure 6 data'!$B$28:$C$28</c:f>
              <c:numCache>
                <c:formatCode>0.0</c:formatCode>
                <c:ptCount val="2"/>
                <c:pt idx="0">
                  <c:v>15.426003798096861</c:v>
                </c:pt>
                <c:pt idx="1">
                  <c:v>12.42954452332661</c:v>
                </c:pt>
              </c:numCache>
            </c:numRef>
          </c:xVal>
          <c:yVal>
            <c:numRef>
              <c:f>'Figure 6 data'!$E$28:$F$28</c:f>
              <c:numCache>
                <c:formatCode>General</c:formatCode>
                <c:ptCount val="2"/>
                <c:pt idx="0">
                  <c:v>25</c:v>
                </c:pt>
                <c:pt idx="1">
                  <c:v>25</c:v>
                </c:pt>
              </c:numCache>
            </c:numRef>
          </c:yVal>
          <c:smooth val="0"/>
          <c:extLst>
            <c:ext xmlns:c16="http://schemas.microsoft.com/office/drawing/2014/chart" uri="{C3380CC4-5D6E-409C-BE32-E72D297353CC}">
              <c16:uniqueId val="{0000003A-1A93-421F-8449-18CD1BD4560C}"/>
            </c:ext>
          </c:extLst>
        </c:ser>
        <c:ser>
          <c:idx val="25"/>
          <c:order val="25"/>
          <c:tx>
            <c:strRef>
              <c:f>'Figure 6 data'!$A$29</c:f>
              <c:strCache>
                <c:ptCount val="1"/>
                <c:pt idx="0">
                  <c:v>Aberdeen City</c:v>
                </c:pt>
              </c:strCache>
            </c:strRef>
          </c:tx>
          <c:spPr>
            <a:ln w="12700" cap="rnd">
              <a:solidFill>
                <a:schemeClr val="tx1"/>
              </a:solidFill>
              <a:round/>
              <a:tailEnd type="arrow"/>
            </a:ln>
            <a:effectLst/>
          </c:spPr>
          <c:marker>
            <c:symbol val="circle"/>
            <c:size val="8"/>
            <c:spPr>
              <a:solidFill>
                <a:srgbClr val="284B99"/>
              </a:solidFill>
              <a:ln w="9525">
                <a:solidFill>
                  <a:srgbClr val="284B99"/>
                </a:solidFill>
              </a:ln>
              <a:effectLst/>
            </c:spPr>
          </c:marker>
          <c:dPt>
            <c:idx val="1"/>
            <c:marker>
              <c:symbol val="circle"/>
              <c:size val="8"/>
              <c:spPr>
                <a:solidFill>
                  <a:schemeClr val="bg1"/>
                </a:solidFill>
                <a:ln w="25400">
                  <a:solidFill>
                    <a:srgbClr val="284B99"/>
                  </a:solidFill>
                </a:ln>
                <a:effectLst/>
              </c:spPr>
            </c:marker>
            <c:bubble3D val="0"/>
            <c:extLst>
              <c:ext xmlns:c16="http://schemas.microsoft.com/office/drawing/2014/chart" uri="{C3380CC4-5D6E-409C-BE32-E72D297353CC}">
                <c16:uniqueId val="{0000003B-1A93-421F-8449-18CD1BD4560C}"/>
              </c:ext>
            </c:extLst>
          </c:dPt>
          <c:dLbls>
            <c:dLbl>
              <c:idx val="1"/>
              <c:delete val="1"/>
              <c:extLst>
                <c:ext xmlns:c15="http://schemas.microsoft.com/office/drawing/2012/chart" uri="{CE6537A1-D6FC-4f65-9D91-7224C49458BB}"/>
                <c:ext xmlns:c16="http://schemas.microsoft.com/office/drawing/2014/chart" uri="{C3380CC4-5D6E-409C-BE32-E72D297353CC}">
                  <c16:uniqueId val="{0000003B-1A93-421F-8449-18CD1BD4560C}"/>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r"/>
            <c:showLegendKey val="0"/>
            <c:showVal val="0"/>
            <c:showCatName val="0"/>
            <c:showSerName val="1"/>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numRef>
              <c:f>'Figure 6 data'!$B$29:$C$29</c:f>
              <c:numCache>
                <c:formatCode>0.0</c:formatCode>
                <c:ptCount val="2"/>
                <c:pt idx="0">
                  <c:v>16.528233310010105</c:v>
                </c:pt>
                <c:pt idx="1">
                  <c:v>12.155752713657648</c:v>
                </c:pt>
              </c:numCache>
            </c:numRef>
          </c:xVal>
          <c:yVal>
            <c:numRef>
              <c:f>'Figure 6 data'!$E$29:$F$29</c:f>
              <c:numCache>
                <c:formatCode>General</c:formatCode>
                <c:ptCount val="2"/>
                <c:pt idx="0">
                  <c:v>26</c:v>
                </c:pt>
                <c:pt idx="1">
                  <c:v>26</c:v>
                </c:pt>
              </c:numCache>
            </c:numRef>
          </c:yVal>
          <c:smooth val="0"/>
          <c:extLst>
            <c:ext xmlns:c16="http://schemas.microsoft.com/office/drawing/2014/chart" uri="{C3380CC4-5D6E-409C-BE32-E72D297353CC}">
              <c16:uniqueId val="{0000003C-1A93-421F-8449-18CD1BD4560C}"/>
            </c:ext>
          </c:extLst>
        </c:ser>
        <c:ser>
          <c:idx val="26"/>
          <c:order val="26"/>
          <c:tx>
            <c:strRef>
              <c:f>'Figure 6 data'!$A$30</c:f>
              <c:strCache>
                <c:ptCount val="1"/>
                <c:pt idx="0">
                  <c:v>Angus</c:v>
                </c:pt>
              </c:strCache>
            </c:strRef>
          </c:tx>
          <c:spPr>
            <a:ln w="12700" cap="rnd">
              <a:solidFill>
                <a:schemeClr val="tx1"/>
              </a:solidFill>
              <a:round/>
              <a:tailEnd type="arrow"/>
            </a:ln>
            <a:effectLst/>
          </c:spPr>
          <c:marker>
            <c:symbol val="circle"/>
            <c:size val="8"/>
            <c:spPr>
              <a:solidFill>
                <a:srgbClr val="284B99"/>
              </a:solidFill>
              <a:ln w="9525">
                <a:solidFill>
                  <a:srgbClr val="284B99"/>
                </a:solidFill>
              </a:ln>
              <a:effectLst/>
            </c:spPr>
          </c:marker>
          <c:dPt>
            <c:idx val="1"/>
            <c:marker>
              <c:symbol val="circle"/>
              <c:size val="8"/>
              <c:spPr>
                <a:solidFill>
                  <a:schemeClr val="bg1"/>
                </a:solidFill>
                <a:ln w="25400">
                  <a:solidFill>
                    <a:srgbClr val="284B99"/>
                  </a:solidFill>
                </a:ln>
                <a:effectLst/>
              </c:spPr>
            </c:marker>
            <c:bubble3D val="0"/>
            <c:extLst>
              <c:ext xmlns:c16="http://schemas.microsoft.com/office/drawing/2014/chart" uri="{C3380CC4-5D6E-409C-BE32-E72D297353CC}">
                <c16:uniqueId val="{0000003D-1A93-421F-8449-18CD1BD4560C}"/>
              </c:ext>
            </c:extLst>
          </c:dPt>
          <c:dLbls>
            <c:dLbl>
              <c:idx val="1"/>
              <c:delete val="1"/>
              <c:extLst>
                <c:ext xmlns:c15="http://schemas.microsoft.com/office/drawing/2012/chart" uri="{CE6537A1-D6FC-4f65-9D91-7224C49458BB}"/>
                <c:ext xmlns:c16="http://schemas.microsoft.com/office/drawing/2014/chart" uri="{C3380CC4-5D6E-409C-BE32-E72D297353CC}">
                  <c16:uniqueId val="{0000003D-1A93-421F-8449-18CD1BD4560C}"/>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r"/>
            <c:showLegendKey val="0"/>
            <c:showVal val="0"/>
            <c:showCatName val="0"/>
            <c:showSerName val="1"/>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numRef>
              <c:f>'Figure 6 data'!$B$30:$C$30</c:f>
              <c:numCache>
                <c:formatCode>0.0</c:formatCode>
                <c:ptCount val="2"/>
                <c:pt idx="0">
                  <c:v>11.815631964052521</c:v>
                </c:pt>
                <c:pt idx="1">
                  <c:v>11.268426240446772</c:v>
                </c:pt>
              </c:numCache>
            </c:numRef>
          </c:xVal>
          <c:yVal>
            <c:numRef>
              <c:f>'Figure 6 data'!$E$30:$F$30</c:f>
              <c:numCache>
                <c:formatCode>General</c:formatCode>
                <c:ptCount val="2"/>
                <c:pt idx="0">
                  <c:v>27</c:v>
                </c:pt>
                <c:pt idx="1">
                  <c:v>27</c:v>
                </c:pt>
              </c:numCache>
            </c:numRef>
          </c:yVal>
          <c:smooth val="0"/>
          <c:extLst>
            <c:ext xmlns:c16="http://schemas.microsoft.com/office/drawing/2014/chart" uri="{C3380CC4-5D6E-409C-BE32-E72D297353CC}">
              <c16:uniqueId val="{0000003E-1A93-421F-8449-18CD1BD4560C}"/>
            </c:ext>
          </c:extLst>
        </c:ser>
        <c:ser>
          <c:idx val="27"/>
          <c:order val="27"/>
          <c:tx>
            <c:strRef>
              <c:f>'Figure 6 data'!$A$31</c:f>
              <c:strCache>
                <c:ptCount val="1"/>
                <c:pt idx="0">
                  <c:v>Stirling</c:v>
                </c:pt>
              </c:strCache>
            </c:strRef>
          </c:tx>
          <c:spPr>
            <a:ln w="12700" cap="rnd">
              <a:solidFill>
                <a:schemeClr val="tx1"/>
              </a:solidFill>
              <a:round/>
              <a:tailEnd type="arrow"/>
            </a:ln>
            <a:effectLst/>
          </c:spPr>
          <c:marker>
            <c:symbol val="circle"/>
            <c:size val="8"/>
            <c:spPr>
              <a:solidFill>
                <a:srgbClr val="284B99"/>
              </a:solidFill>
              <a:ln w="9525">
                <a:solidFill>
                  <a:srgbClr val="284B99"/>
                </a:solidFill>
              </a:ln>
              <a:effectLst/>
            </c:spPr>
          </c:marker>
          <c:dPt>
            <c:idx val="1"/>
            <c:marker>
              <c:symbol val="circle"/>
              <c:size val="8"/>
              <c:spPr>
                <a:solidFill>
                  <a:schemeClr val="bg1"/>
                </a:solidFill>
                <a:ln w="25400">
                  <a:solidFill>
                    <a:srgbClr val="284B99"/>
                  </a:solidFill>
                </a:ln>
                <a:effectLst/>
              </c:spPr>
            </c:marker>
            <c:bubble3D val="0"/>
            <c:extLst>
              <c:ext xmlns:c16="http://schemas.microsoft.com/office/drawing/2014/chart" uri="{C3380CC4-5D6E-409C-BE32-E72D297353CC}">
                <c16:uniqueId val="{0000003F-1A93-421F-8449-18CD1BD4560C}"/>
              </c:ext>
            </c:extLst>
          </c:dPt>
          <c:dLbls>
            <c:dLbl>
              <c:idx val="0"/>
              <c:layout>
                <c:manualLayout>
                  <c:x val="-3.1041198463179721E-3"/>
                  <c:y val="-2.0942408376963353E-3"/>
                </c:manualLayout>
              </c:layout>
              <c:tx>
                <c:rich>
                  <a:bodyPr/>
                  <a:lstStyle/>
                  <a:p>
                    <a:fld id="{8C67654C-2902-47AD-889D-F2558397D8EA}"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40-1A93-421F-8449-18CD1BD4560C}"/>
                </c:ext>
              </c:extLst>
            </c:dLbl>
            <c:dLbl>
              <c:idx val="1"/>
              <c:delete val="1"/>
              <c:extLst>
                <c:ext xmlns:c15="http://schemas.microsoft.com/office/drawing/2012/chart" uri="{CE6537A1-D6FC-4f65-9D91-7224C49458BB}"/>
                <c:ext xmlns:c16="http://schemas.microsoft.com/office/drawing/2014/chart" uri="{C3380CC4-5D6E-409C-BE32-E72D297353CC}">
                  <c16:uniqueId val="{0000003F-1A93-421F-8449-18CD1BD4560C}"/>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'Figure 6 data'!$B$31:$C$31</c:f>
              <c:numCache>
                <c:formatCode>0.0</c:formatCode>
                <c:ptCount val="2"/>
                <c:pt idx="0">
                  <c:v>13.60305924274533</c:v>
                </c:pt>
                <c:pt idx="1">
                  <c:v>10.605906957581013</c:v>
                </c:pt>
              </c:numCache>
            </c:numRef>
          </c:xVal>
          <c:yVal>
            <c:numRef>
              <c:f>'Figure 6 data'!$E$31:$F$31</c:f>
              <c:numCache>
                <c:formatCode>General</c:formatCode>
                <c:ptCount val="2"/>
                <c:pt idx="0">
                  <c:v>28</c:v>
                </c:pt>
                <c:pt idx="1">
                  <c:v>28</c:v>
                </c:pt>
              </c:numCache>
            </c:numRef>
          </c:yVal>
          <c:smooth val="0"/>
          <c:extLst>
            <c:ext xmlns:c15="http://schemas.microsoft.com/office/drawing/2012/chart" uri="{02D57815-91ED-43cb-92C2-25804820EDAC}">
              <c15:datalabelsRange>
                <c15:f>'Figure 6 data'!$A$31</c15:f>
                <c15:dlblRangeCache>
                  <c:ptCount val="1"/>
                  <c:pt idx="0">
                    <c:v>Stirling</c:v>
                  </c:pt>
                </c15:dlblRangeCache>
              </c15:datalabelsRange>
            </c:ext>
            <c:ext xmlns:c16="http://schemas.microsoft.com/office/drawing/2014/chart" uri="{C3380CC4-5D6E-409C-BE32-E72D297353CC}">
              <c16:uniqueId val="{00000041-1A93-421F-8449-18CD1BD4560C}"/>
            </c:ext>
          </c:extLst>
        </c:ser>
        <c:ser>
          <c:idx val="28"/>
          <c:order val="28"/>
          <c:tx>
            <c:strRef>
              <c:f>'Figure 6 data'!$A$32</c:f>
              <c:strCache>
                <c:ptCount val="1"/>
                <c:pt idx="0">
                  <c:v>East Lothian</c:v>
                </c:pt>
              </c:strCache>
            </c:strRef>
          </c:tx>
          <c:spPr>
            <a:ln w="12700" cap="rnd">
              <a:solidFill>
                <a:schemeClr val="tx1"/>
              </a:solidFill>
              <a:round/>
              <a:tailEnd type="arrow"/>
            </a:ln>
            <a:effectLst/>
          </c:spPr>
          <c:marker>
            <c:symbol val="circle"/>
            <c:size val="8"/>
            <c:spPr>
              <a:solidFill>
                <a:srgbClr val="284B99"/>
              </a:solidFill>
              <a:ln w="9525">
                <a:solidFill>
                  <a:srgbClr val="284B99"/>
                </a:solidFill>
              </a:ln>
              <a:effectLst/>
            </c:spPr>
          </c:marker>
          <c:dPt>
            <c:idx val="1"/>
            <c:marker>
              <c:symbol val="circle"/>
              <c:size val="8"/>
              <c:spPr>
                <a:solidFill>
                  <a:schemeClr val="bg1"/>
                </a:solidFill>
                <a:ln w="25400">
                  <a:solidFill>
                    <a:srgbClr val="284B99"/>
                  </a:solidFill>
                </a:ln>
                <a:effectLst/>
              </c:spPr>
            </c:marker>
            <c:bubble3D val="0"/>
            <c:extLst>
              <c:ext xmlns:c16="http://schemas.microsoft.com/office/drawing/2014/chart" uri="{C3380CC4-5D6E-409C-BE32-E72D297353CC}">
                <c16:uniqueId val="{00000042-1A93-421F-8449-18CD1BD4560C}"/>
              </c:ext>
            </c:extLst>
          </c:dPt>
          <c:dLbls>
            <c:dLbl>
              <c:idx val="0"/>
              <c:layout>
                <c:manualLayout>
                  <c:x val="-2.8050507486575447E-3"/>
                  <c:y val="-2.0879746052685825E-3"/>
                </c:manualLayout>
              </c:layout>
              <c:tx>
                <c:rich>
                  <a:bodyPr/>
                  <a:lstStyle/>
                  <a:p>
                    <a:fld id="{FF0528A9-FA6A-43C3-AFB6-7F10C2CC7C52}"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43-1A93-421F-8449-18CD1BD4560C}"/>
                </c:ext>
              </c:extLst>
            </c:dLbl>
            <c:dLbl>
              <c:idx val="1"/>
              <c:delete val="1"/>
              <c:extLst>
                <c:ext xmlns:c15="http://schemas.microsoft.com/office/drawing/2012/chart" uri="{CE6537A1-D6FC-4f65-9D91-7224C49458BB}"/>
                <c:ext xmlns:c16="http://schemas.microsoft.com/office/drawing/2014/chart" uri="{C3380CC4-5D6E-409C-BE32-E72D297353CC}">
                  <c16:uniqueId val="{00000042-1A93-421F-8449-18CD1BD4560C}"/>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'Figure 6 data'!$B$32:$C$32</c:f>
              <c:numCache>
                <c:formatCode>0.0</c:formatCode>
                <c:ptCount val="2"/>
                <c:pt idx="0">
                  <c:v>12.313927393204199</c:v>
                </c:pt>
                <c:pt idx="1">
                  <c:v>10.388318311220505</c:v>
                </c:pt>
              </c:numCache>
            </c:numRef>
          </c:xVal>
          <c:yVal>
            <c:numRef>
              <c:f>'Figure 6 data'!$E$32:$F$32</c:f>
              <c:numCache>
                <c:formatCode>General</c:formatCode>
                <c:ptCount val="2"/>
                <c:pt idx="0">
                  <c:v>29</c:v>
                </c:pt>
                <c:pt idx="1">
                  <c:v>29</c:v>
                </c:pt>
              </c:numCache>
            </c:numRef>
          </c:yVal>
          <c:smooth val="0"/>
          <c:extLst>
            <c:ext xmlns:c15="http://schemas.microsoft.com/office/drawing/2012/chart" uri="{02D57815-91ED-43cb-92C2-25804820EDAC}">
              <c15:datalabelsRange>
                <c15:f>'Figure 6 data'!$A$32</c15:f>
                <c15:dlblRangeCache>
                  <c:ptCount val="1"/>
                  <c:pt idx="0">
                    <c:v>East Lothian</c:v>
                  </c:pt>
                </c15:dlblRangeCache>
              </c15:datalabelsRange>
            </c:ext>
            <c:ext xmlns:c16="http://schemas.microsoft.com/office/drawing/2014/chart" uri="{C3380CC4-5D6E-409C-BE32-E72D297353CC}">
              <c16:uniqueId val="{00000044-1A93-421F-8449-18CD1BD4560C}"/>
            </c:ext>
          </c:extLst>
        </c:ser>
        <c:ser>
          <c:idx val="29"/>
          <c:order val="29"/>
          <c:tx>
            <c:strRef>
              <c:f>'Figure 6 data'!$A$33</c:f>
              <c:strCache>
                <c:ptCount val="1"/>
                <c:pt idx="0">
                  <c:v>East Dunbartonshire</c:v>
                </c:pt>
              </c:strCache>
            </c:strRef>
          </c:tx>
          <c:spPr>
            <a:ln w="12700" cap="rnd">
              <a:solidFill>
                <a:schemeClr val="tx1"/>
              </a:solidFill>
              <a:round/>
              <a:tailEnd type="arrow"/>
            </a:ln>
            <a:effectLst/>
          </c:spPr>
          <c:marker>
            <c:symbol val="circle"/>
            <c:size val="8"/>
            <c:spPr>
              <a:solidFill>
                <a:srgbClr val="284B99"/>
              </a:solidFill>
              <a:ln w="9525">
                <a:solidFill>
                  <a:srgbClr val="284B99"/>
                </a:solidFill>
              </a:ln>
              <a:effectLst/>
            </c:spPr>
          </c:marker>
          <c:dPt>
            <c:idx val="1"/>
            <c:marker>
              <c:symbol val="circle"/>
              <c:size val="8"/>
              <c:spPr>
                <a:solidFill>
                  <a:schemeClr val="bg1"/>
                </a:solidFill>
                <a:ln w="25400">
                  <a:solidFill>
                    <a:srgbClr val="284B99"/>
                  </a:solidFill>
                </a:ln>
                <a:effectLst/>
              </c:spPr>
            </c:marker>
            <c:bubble3D val="0"/>
            <c:extLst>
              <c:ext xmlns:c16="http://schemas.microsoft.com/office/drawing/2014/chart" uri="{C3380CC4-5D6E-409C-BE32-E72D297353CC}">
                <c16:uniqueId val="{00000045-1A93-421F-8449-18CD1BD4560C}"/>
              </c:ext>
            </c:extLst>
          </c:dPt>
          <c:dLbls>
            <c:dLbl>
              <c:idx val="0"/>
              <c:layout>
                <c:manualLayout>
                  <c:x val="-1.7205889648776221E-3"/>
                  <c:y val="-4.1822154429649178E-3"/>
                </c:manualLayout>
              </c:layout>
              <c:tx>
                <c:rich>
                  <a:bodyPr/>
                  <a:lstStyle/>
                  <a:p>
                    <a:fld id="{B8BD5DEC-0535-4319-AD50-56B1C3E69CF8}"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46-1A93-421F-8449-18CD1BD4560C}"/>
                </c:ext>
              </c:extLst>
            </c:dLbl>
            <c:dLbl>
              <c:idx val="1"/>
              <c:delete val="1"/>
              <c:extLst>
                <c:ext xmlns:c15="http://schemas.microsoft.com/office/drawing/2012/chart" uri="{CE6537A1-D6FC-4f65-9D91-7224C49458BB}"/>
                <c:ext xmlns:c16="http://schemas.microsoft.com/office/drawing/2014/chart" uri="{C3380CC4-5D6E-409C-BE32-E72D297353CC}">
                  <c16:uniqueId val="{00000045-1A93-421F-8449-18CD1BD4560C}"/>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r"/>
            <c:showLegendKey val="0"/>
            <c:showVal val="0"/>
            <c:showCatName val="0"/>
            <c:showSerName val="1"/>
            <c:showPercent val="0"/>
            <c:showBubbleSize val="0"/>
            <c:showLeaderLines val="0"/>
            <c:extLst>
              <c:ext xmlns:c15="http://schemas.microsoft.com/office/drawing/2012/chart" uri="{CE6537A1-D6FC-4f65-9D91-7224C49458BB}">
                <c15:showDataLabelsRange val="1"/>
                <c15:showLeaderLines val="0"/>
              </c:ext>
            </c:extLst>
          </c:dLbls>
          <c:xVal>
            <c:numRef>
              <c:f>'Figure 6 data'!$B$33:$C$33</c:f>
              <c:numCache>
                <c:formatCode>0.0</c:formatCode>
                <c:ptCount val="2"/>
                <c:pt idx="0">
                  <c:v>12.791969131180746</c:v>
                </c:pt>
                <c:pt idx="1">
                  <c:v>10.090571222833677</c:v>
                </c:pt>
              </c:numCache>
            </c:numRef>
          </c:xVal>
          <c:yVal>
            <c:numRef>
              <c:f>'Figure 6 data'!$E$33:$F$33</c:f>
              <c:numCache>
                <c:formatCode>General</c:formatCode>
                <c:ptCount val="2"/>
                <c:pt idx="0">
                  <c:v>30</c:v>
                </c:pt>
                <c:pt idx="1">
                  <c:v>30</c:v>
                </c:pt>
              </c:numCache>
            </c:numRef>
          </c:yVal>
          <c:smooth val="0"/>
          <c:extLst>
            <c:ext xmlns:c15="http://schemas.microsoft.com/office/drawing/2012/chart" uri="{02D57815-91ED-43cb-92C2-25804820EDAC}">
              <c15:datalabelsRange>
                <c15:f>'Figure 6 data'!$A$33</c15:f>
                <c15:dlblRangeCache>
                  <c:ptCount val="1"/>
                  <c:pt idx="0">
                    <c:v>East Dunbartonshire</c:v>
                  </c:pt>
                </c15:dlblRangeCache>
              </c15:datalabelsRange>
            </c:ext>
            <c:ext xmlns:c16="http://schemas.microsoft.com/office/drawing/2014/chart" uri="{C3380CC4-5D6E-409C-BE32-E72D297353CC}">
              <c16:uniqueId val="{00000047-1A93-421F-8449-18CD1BD4560C}"/>
            </c:ext>
          </c:extLst>
        </c:ser>
        <c:ser>
          <c:idx val="30"/>
          <c:order val="30"/>
          <c:tx>
            <c:strRef>
              <c:f>'Figure 6 data'!$A$34</c:f>
              <c:strCache>
                <c:ptCount val="1"/>
                <c:pt idx="0">
                  <c:v>Renfrewshire</c:v>
                </c:pt>
              </c:strCache>
            </c:strRef>
          </c:tx>
          <c:spPr>
            <a:ln w="12700" cap="rnd">
              <a:solidFill>
                <a:schemeClr val="tx1"/>
              </a:solidFill>
              <a:round/>
              <a:tailEnd type="arrow"/>
            </a:ln>
            <a:effectLst/>
          </c:spPr>
          <c:marker>
            <c:symbol val="circle"/>
            <c:size val="8"/>
            <c:spPr>
              <a:solidFill>
                <a:srgbClr val="284B99"/>
              </a:solidFill>
              <a:ln w="9525">
                <a:solidFill>
                  <a:srgbClr val="284B99"/>
                </a:solidFill>
              </a:ln>
              <a:effectLst/>
            </c:spPr>
          </c:marker>
          <c:dPt>
            <c:idx val="1"/>
            <c:marker>
              <c:symbol val="circle"/>
              <c:size val="8"/>
              <c:spPr>
                <a:solidFill>
                  <a:schemeClr val="bg1"/>
                </a:solidFill>
                <a:ln w="25400">
                  <a:solidFill>
                    <a:srgbClr val="284B99"/>
                  </a:solidFill>
                </a:ln>
                <a:effectLst/>
              </c:spPr>
            </c:marker>
            <c:bubble3D val="0"/>
            <c:extLst>
              <c:ext xmlns:c16="http://schemas.microsoft.com/office/drawing/2014/chart" uri="{C3380CC4-5D6E-409C-BE32-E72D297353CC}">
                <c16:uniqueId val="{00000048-1A93-421F-8449-18CD1BD4560C}"/>
              </c:ext>
            </c:extLst>
          </c:dPt>
          <c:dLbls>
            <c:dLbl>
              <c:idx val="1"/>
              <c:delete val="1"/>
              <c:extLst>
                <c:ext xmlns:c15="http://schemas.microsoft.com/office/drawing/2012/chart" uri="{CE6537A1-D6FC-4f65-9D91-7224C49458BB}"/>
                <c:ext xmlns:c16="http://schemas.microsoft.com/office/drawing/2014/chart" uri="{C3380CC4-5D6E-409C-BE32-E72D297353CC}">
                  <c16:uniqueId val="{00000048-1A93-421F-8449-18CD1BD4560C}"/>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r"/>
            <c:showLegendKey val="0"/>
            <c:showVal val="0"/>
            <c:showCatName val="0"/>
            <c:showSerName val="1"/>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numRef>
              <c:f>'Figure 6 data'!$B$34:$C$34</c:f>
              <c:numCache>
                <c:formatCode>0.0</c:formatCode>
                <c:ptCount val="2"/>
                <c:pt idx="0">
                  <c:v>16.651627638511414</c:v>
                </c:pt>
                <c:pt idx="1">
                  <c:v>9.8984756402602034</c:v>
                </c:pt>
              </c:numCache>
            </c:numRef>
          </c:xVal>
          <c:yVal>
            <c:numRef>
              <c:f>'Figure 6 data'!$E$34:$F$34</c:f>
              <c:numCache>
                <c:formatCode>General</c:formatCode>
                <c:ptCount val="2"/>
                <c:pt idx="0">
                  <c:v>31</c:v>
                </c:pt>
                <c:pt idx="1">
                  <c:v>31</c:v>
                </c:pt>
              </c:numCache>
            </c:numRef>
          </c:yVal>
          <c:smooth val="0"/>
          <c:extLst>
            <c:ext xmlns:c16="http://schemas.microsoft.com/office/drawing/2014/chart" uri="{C3380CC4-5D6E-409C-BE32-E72D297353CC}">
              <c16:uniqueId val="{00000049-1A93-421F-8449-18CD1BD4560C}"/>
            </c:ext>
          </c:extLst>
        </c:ser>
        <c:ser>
          <c:idx val="31"/>
          <c:order val="31"/>
          <c:tx>
            <c:strRef>
              <c:f>'Figure 6 data'!$A$35</c:f>
              <c:strCache>
                <c:ptCount val="1"/>
                <c:pt idx="0">
                  <c:v>East Renfrewshire</c:v>
                </c:pt>
              </c:strCache>
            </c:strRef>
          </c:tx>
          <c:spPr>
            <a:ln w="12700" cap="rnd">
              <a:solidFill>
                <a:schemeClr val="tx1"/>
              </a:solidFill>
              <a:round/>
              <a:tailEnd type="arrow"/>
            </a:ln>
            <a:effectLst/>
          </c:spPr>
          <c:marker>
            <c:symbol val="circle"/>
            <c:size val="8"/>
            <c:spPr>
              <a:solidFill>
                <a:srgbClr val="284B99"/>
              </a:solidFill>
              <a:ln w="9525">
                <a:solidFill>
                  <a:srgbClr val="284B99"/>
                </a:solidFill>
              </a:ln>
              <a:effectLst/>
            </c:spPr>
          </c:marker>
          <c:dPt>
            <c:idx val="1"/>
            <c:marker>
              <c:symbol val="circle"/>
              <c:size val="8"/>
              <c:spPr>
                <a:solidFill>
                  <a:schemeClr val="bg1"/>
                </a:solidFill>
                <a:ln w="25400">
                  <a:solidFill>
                    <a:srgbClr val="284B99"/>
                  </a:solidFill>
                </a:ln>
                <a:effectLst/>
              </c:spPr>
            </c:marker>
            <c:bubble3D val="0"/>
            <c:extLst>
              <c:ext xmlns:c16="http://schemas.microsoft.com/office/drawing/2014/chart" uri="{C3380CC4-5D6E-409C-BE32-E72D297353CC}">
                <c16:uniqueId val="{0000004A-1A93-421F-8449-18CD1BD4560C}"/>
              </c:ext>
            </c:extLst>
          </c:dPt>
          <c:dLbls>
            <c:dLbl>
              <c:idx val="1"/>
              <c:delete val="1"/>
              <c:extLst>
                <c:ext xmlns:c15="http://schemas.microsoft.com/office/drawing/2012/chart" uri="{CE6537A1-D6FC-4f65-9D91-7224C49458BB}"/>
                <c:ext xmlns:c16="http://schemas.microsoft.com/office/drawing/2014/chart" uri="{C3380CC4-5D6E-409C-BE32-E72D297353CC}">
                  <c16:uniqueId val="{0000004A-1A93-421F-8449-18CD1BD4560C}"/>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r"/>
            <c:showLegendKey val="0"/>
            <c:showVal val="0"/>
            <c:showCatName val="0"/>
            <c:showSerName val="1"/>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numRef>
              <c:f>'Figure 6 data'!$B$35:$C$35</c:f>
              <c:numCache>
                <c:formatCode>0.0</c:formatCode>
                <c:ptCount val="2"/>
                <c:pt idx="0">
                  <c:v>9.1385265453328337</c:v>
                </c:pt>
                <c:pt idx="1">
                  <c:v>8.6679280622590831</c:v>
                </c:pt>
              </c:numCache>
            </c:numRef>
          </c:xVal>
          <c:yVal>
            <c:numRef>
              <c:f>'Figure 6 data'!$E$35:$F$35</c:f>
              <c:numCache>
                <c:formatCode>General</c:formatCode>
                <c:ptCount val="2"/>
                <c:pt idx="0">
                  <c:v>32</c:v>
                </c:pt>
                <c:pt idx="1">
                  <c:v>32</c:v>
                </c:pt>
              </c:numCache>
            </c:numRef>
          </c:yVal>
          <c:smooth val="0"/>
          <c:extLst>
            <c:ext xmlns:c16="http://schemas.microsoft.com/office/drawing/2014/chart" uri="{C3380CC4-5D6E-409C-BE32-E72D297353CC}">
              <c16:uniqueId val="{0000004B-1A93-421F-8449-18CD1BD4560C}"/>
            </c:ext>
          </c:extLst>
        </c:ser>
        <c:ser>
          <c:idx val="32"/>
          <c:order val="32"/>
          <c:tx>
            <c:strRef>
              <c:f>'Figure 6 data'!#REF!</c:f>
              <c:strCache>
                <c:ptCount val="1"/>
                <c:pt idx="0">
                  <c:v>#REF!</c:v>
                </c:pt>
              </c:strCache>
            </c:strRef>
          </c:tx>
          <c:spPr>
            <a:ln w="12700" cap="rnd">
              <a:solidFill>
                <a:schemeClr val="tx1"/>
              </a:solidFill>
              <a:round/>
              <a:tailEnd type="arrow"/>
            </a:ln>
            <a:effectLst/>
          </c:spPr>
          <c:marker>
            <c:symbol val="circle"/>
            <c:size val="8"/>
            <c:spPr>
              <a:solidFill>
                <a:srgbClr val="284B99"/>
              </a:solidFill>
              <a:ln w="9525">
                <a:solidFill>
                  <a:srgbClr val="284B99"/>
                </a:solidFill>
              </a:ln>
              <a:effectLst/>
            </c:spPr>
          </c:marker>
          <c:dPt>
            <c:idx val="1"/>
            <c:marker>
              <c:symbol val="circle"/>
              <c:size val="8"/>
              <c:spPr>
                <a:solidFill>
                  <a:schemeClr val="bg1"/>
                </a:solidFill>
                <a:ln w="25400">
                  <a:solidFill>
                    <a:srgbClr val="284B99"/>
                  </a:solidFill>
                </a:ln>
                <a:effectLst/>
              </c:spPr>
            </c:marker>
            <c:bubble3D val="0"/>
            <c:extLst>
              <c:ext xmlns:c16="http://schemas.microsoft.com/office/drawing/2014/chart" uri="{C3380CC4-5D6E-409C-BE32-E72D297353CC}">
                <c16:uniqueId val="{0000004C-1A93-421F-8449-18CD1BD4560C}"/>
              </c:ext>
            </c:extLst>
          </c:dPt>
          <c:dLbls>
            <c:dLbl>
              <c:idx val="0"/>
              <c:layout>
                <c:manualLayout>
                  <c:x val="2.164188396527857E-3"/>
                  <c:y val="-2.1067733025518405E-3"/>
                </c:manualLayout>
              </c:layout>
              <c:tx>
                <c:rich>
                  <a:bodyPr/>
                  <a:lstStyle/>
                  <a:p>
                    <a:fld id="{30FEF4F2-38DD-4B31-B751-2B423AD060FB}"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4D-1A93-421F-8449-18CD1BD4560C}"/>
                </c:ext>
              </c:extLst>
            </c:dLbl>
            <c:dLbl>
              <c:idx val="1"/>
              <c:delete val="1"/>
              <c:extLst>
                <c:ext xmlns:c15="http://schemas.microsoft.com/office/drawing/2012/chart" uri="{CE6537A1-D6FC-4f65-9D91-7224C49458BB}"/>
                <c:ext xmlns:c16="http://schemas.microsoft.com/office/drawing/2014/chart" uri="{C3380CC4-5D6E-409C-BE32-E72D297353CC}">
                  <c16:uniqueId val="{0000004C-1A93-421F-8449-18CD1BD4560C}"/>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r"/>
            <c:showLegendKey val="0"/>
            <c:showVal val="0"/>
            <c:showCatName val="0"/>
            <c:showSerName val="1"/>
            <c:showPercent val="0"/>
            <c:showBubbleSize val="0"/>
            <c:showLeaderLines val="0"/>
            <c:extLst>
              <c:ext xmlns:c15="http://schemas.microsoft.com/office/drawing/2012/chart" uri="{CE6537A1-D6FC-4f65-9D91-7224C49458BB}">
                <c15:showDataLabelsRange val="1"/>
                <c15:showLeaderLines val="0"/>
              </c:ext>
            </c:extLst>
          </c:dLbls>
          <c:xVal>
            <c:numRef>
              <c:f>'Figure 6 data'!#REF!</c:f>
            </c:numRef>
          </c:xVal>
          <c:yVal>
            <c:numRef>
              <c:f>'Figure 6 data'!#REF!</c:f>
              <c:numCache>
                <c:formatCode>General</c:formatCode>
                <c:ptCount val="1"/>
                <c:pt idx="0">
                  <c:v>1</c:v>
                </c:pt>
              </c:numCache>
            </c:numRef>
          </c:yVal>
          <c:smooth val="0"/>
          <c:extLst>
            <c:ext xmlns:c15="http://schemas.microsoft.com/office/drawing/2012/chart" uri="{02D57815-91ED-43cb-92C2-25804820EDAC}">
              <c15:datalabelsRange>
                <c15:f>'Figure 6 data'!#REF!</c15:f>
              </c15:datalabelsRange>
            </c:ext>
            <c:ext xmlns:c16="http://schemas.microsoft.com/office/drawing/2014/chart" uri="{C3380CC4-5D6E-409C-BE32-E72D297353CC}">
              <c16:uniqueId val="{0000004E-1A93-421F-8449-18CD1BD4560C}"/>
            </c:ext>
          </c:extLst>
        </c:ser>
        <c:dLbls>
          <c:dLblPos val="r"/>
          <c:showLegendKey val="0"/>
          <c:showVal val="1"/>
          <c:showCatName val="0"/>
          <c:showSerName val="0"/>
          <c:showPercent val="0"/>
          <c:showBubbleSize val="0"/>
        </c:dLbls>
        <c:axId val="661349152"/>
        <c:axId val="661350136"/>
      </c:scatterChart>
      <c:valAx>
        <c:axId val="661349152"/>
        <c:scaling>
          <c:orientation val="minMax"/>
        </c:scaling>
        <c:delete val="0"/>
        <c:axPos val="b"/>
        <c:title>
          <c:tx>
            <c:rich>
              <a:bodyPr rot="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b="1"/>
                  <a:t>ASMR</a:t>
                </a:r>
              </a:p>
            </c:rich>
          </c:tx>
          <c:layout/>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0"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61350136"/>
        <c:crosses val="autoZero"/>
        <c:crossBetween val="midCat"/>
      </c:valAx>
      <c:valAx>
        <c:axId val="661350136"/>
        <c:scaling>
          <c:orientation val="minMax"/>
        </c:scaling>
        <c:delete val="1"/>
        <c:axPos val="l"/>
        <c:title>
          <c:tx>
            <c:rich>
              <a:bodyPr rot="-54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b="1"/>
                  <a:t>Local</a:t>
                </a:r>
                <a:r>
                  <a:rPr lang="en-GB" b="1" baseline="0"/>
                  <a:t> Authority</a:t>
                </a:r>
                <a:endParaRPr lang="en-GB" b="1"/>
              </a:p>
            </c:rich>
          </c:tx>
          <c:layout/>
          <c:overlay val="0"/>
          <c:spPr>
            <a:noFill/>
            <a:ln>
              <a:noFill/>
            </a:ln>
            <a:effectLst/>
          </c:spPr>
          <c:txPr>
            <a:bodyPr rot="-54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crossAx val="661349152"/>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4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GB" b="1"/>
              <a:t>Suicide rates by</a:t>
            </a:r>
            <a:r>
              <a:rPr lang="en-GB" b="1" baseline="0"/>
              <a:t> multiple deprivation (SIMD), 2001-2020, Scotland</a:t>
            </a:r>
            <a:endParaRPr lang="en-GB" b="1"/>
          </a:p>
        </c:rich>
      </c:tx>
      <c:layout/>
      <c:overlay val="0"/>
      <c:spPr>
        <a:noFill/>
        <a:ln>
          <a:noFill/>
        </a:ln>
        <a:effectLst/>
      </c:spPr>
      <c:txPr>
        <a:bodyPr rot="0" spcFirstLastPara="1" vertOverflow="ellipsis" vert="horz" wrap="square" anchor="ctr" anchorCtr="1"/>
        <a:lstStyle/>
        <a:p>
          <a:pPr>
            <a:defRPr sz="144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0791578200963318"/>
          <c:y val="6.7293751581933611E-2"/>
          <c:w val="0.83348384932633712"/>
          <c:h val="0.8316315108527419"/>
        </c:manualLayout>
      </c:layout>
      <c:lineChart>
        <c:grouping val="standard"/>
        <c:varyColors val="0"/>
        <c:ser>
          <c:idx val="1"/>
          <c:order val="0"/>
          <c:tx>
            <c:strRef>
              <c:f>'Figure 7 Data'!$F$4</c:f>
              <c:strCache>
                <c:ptCount val="1"/>
                <c:pt idx="0">
                  <c:v>1 - Most deprived</c:v>
                </c:pt>
              </c:strCache>
            </c:strRef>
          </c:tx>
          <c:spPr>
            <a:ln w="28575" cap="rnd">
              <a:solidFill>
                <a:srgbClr val="0E1B34"/>
              </a:solidFill>
              <a:round/>
            </a:ln>
            <a:effectLst/>
          </c:spPr>
          <c:marker>
            <c:symbol val="none"/>
          </c:marker>
          <c:dPt>
            <c:idx val="19"/>
            <c:marker>
              <c:symbol val="circle"/>
              <c:size val="10"/>
              <c:spPr>
                <a:solidFill>
                  <a:srgbClr val="0E1B34"/>
                </a:solidFill>
                <a:ln w="9525">
                  <a:noFill/>
                </a:ln>
                <a:effectLst/>
              </c:spPr>
            </c:marker>
            <c:bubble3D val="0"/>
            <c:extLst>
              <c:ext xmlns:c16="http://schemas.microsoft.com/office/drawing/2014/chart" uri="{C3380CC4-5D6E-409C-BE32-E72D297353CC}">
                <c16:uniqueId val="{00000006-4F5A-4B01-B531-06371FC09922}"/>
              </c:ext>
            </c:extLst>
          </c:dPt>
          <c:dLbls>
            <c:dLbl>
              <c:idx val="19"/>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4F5A-4B01-B531-06371FC09922}"/>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rgbClr val="0E1B34"/>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7 Data'!$A$8:$A$27</c:f>
              <c:numCache>
                <c:formatCode>#####0</c:formatCode>
                <c:ptCount val="20"/>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numCache>
            </c:numRef>
          </c:cat>
          <c:val>
            <c:numRef>
              <c:f>'Figure 7 Data'!$F$8:$F$27</c:f>
              <c:numCache>
                <c:formatCode>#####0.0</c:formatCode>
                <c:ptCount val="20"/>
                <c:pt idx="0">
                  <c:v>29.5</c:v>
                </c:pt>
                <c:pt idx="1">
                  <c:v>30.4</c:v>
                </c:pt>
                <c:pt idx="2">
                  <c:v>24.9</c:v>
                </c:pt>
                <c:pt idx="3">
                  <c:v>25.5</c:v>
                </c:pt>
                <c:pt idx="4">
                  <c:v>23.5</c:v>
                </c:pt>
                <c:pt idx="5">
                  <c:v>25.7</c:v>
                </c:pt>
                <c:pt idx="6">
                  <c:v>27.7</c:v>
                </c:pt>
                <c:pt idx="7">
                  <c:v>27.9</c:v>
                </c:pt>
                <c:pt idx="8">
                  <c:v>23.6</c:v>
                </c:pt>
                <c:pt idx="9">
                  <c:v>22</c:v>
                </c:pt>
                <c:pt idx="10">
                  <c:v>28.1</c:v>
                </c:pt>
                <c:pt idx="11">
                  <c:v>23.8</c:v>
                </c:pt>
                <c:pt idx="12">
                  <c:v>22</c:v>
                </c:pt>
                <c:pt idx="13">
                  <c:v>21.3</c:v>
                </c:pt>
                <c:pt idx="14">
                  <c:v>17</c:v>
                </c:pt>
                <c:pt idx="15">
                  <c:v>21.6</c:v>
                </c:pt>
                <c:pt idx="16">
                  <c:v>21.2</c:v>
                </c:pt>
                <c:pt idx="17">
                  <c:v>22.7</c:v>
                </c:pt>
                <c:pt idx="18">
                  <c:v>25.6</c:v>
                </c:pt>
                <c:pt idx="19">
                  <c:v>22.5</c:v>
                </c:pt>
              </c:numCache>
            </c:numRef>
          </c:val>
          <c:smooth val="0"/>
          <c:extLst>
            <c:ext xmlns:c16="http://schemas.microsoft.com/office/drawing/2014/chart" uri="{C3380CC4-5D6E-409C-BE32-E72D297353CC}">
              <c16:uniqueId val="{00000001-4F5A-4B01-B531-06371FC09922}"/>
            </c:ext>
          </c:extLst>
        </c:ser>
        <c:ser>
          <c:idx val="2"/>
          <c:order val="1"/>
          <c:tx>
            <c:strRef>
              <c:f>'Figure 7 Data'!$J$4</c:f>
              <c:strCache>
                <c:ptCount val="1"/>
                <c:pt idx="0">
                  <c:v>2</c:v>
                </c:pt>
              </c:strCache>
            </c:strRef>
          </c:tx>
          <c:spPr>
            <a:ln w="28575" cap="rnd">
              <a:solidFill>
                <a:srgbClr val="1A3364"/>
              </a:solidFill>
              <a:prstDash val="sysDash"/>
              <a:round/>
            </a:ln>
            <a:effectLst/>
          </c:spPr>
          <c:marker>
            <c:symbol val="none"/>
          </c:marker>
          <c:dPt>
            <c:idx val="19"/>
            <c:marker>
              <c:symbol val="circle"/>
              <c:size val="10"/>
              <c:spPr>
                <a:solidFill>
                  <a:srgbClr val="1A3364"/>
                </a:solidFill>
                <a:ln w="9525">
                  <a:noFill/>
                </a:ln>
                <a:effectLst/>
              </c:spPr>
            </c:marker>
            <c:bubble3D val="0"/>
            <c:extLst>
              <c:ext xmlns:c16="http://schemas.microsoft.com/office/drawing/2014/chart" uri="{C3380CC4-5D6E-409C-BE32-E72D297353CC}">
                <c16:uniqueId val="{00000007-4F5A-4B01-B531-06371FC09922}"/>
              </c:ext>
            </c:extLst>
          </c:dPt>
          <c:dLbls>
            <c:dLbl>
              <c:idx val="19"/>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4F5A-4B01-B531-06371FC09922}"/>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rgbClr val="1A3364"/>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7 Data'!$A$8:$A$27</c:f>
              <c:numCache>
                <c:formatCode>#####0</c:formatCode>
                <c:ptCount val="20"/>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numCache>
            </c:numRef>
          </c:cat>
          <c:val>
            <c:numRef>
              <c:f>'Figure 7 Data'!$J$8:$J$27</c:f>
              <c:numCache>
                <c:formatCode>#####0.0</c:formatCode>
                <c:ptCount val="20"/>
                <c:pt idx="0">
                  <c:v>19.100000000000001</c:v>
                </c:pt>
                <c:pt idx="1">
                  <c:v>21</c:v>
                </c:pt>
                <c:pt idx="2">
                  <c:v>19.399999999999999</c:v>
                </c:pt>
                <c:pt idx="3">
                  <c:v>17.2</c:v>
                </c:pt>
                <c:pt idx="4">
                  <c:v>16.5</c:v>
                </c:pt>
                <c:pt idx="5">
                  <c:v>16.399999999999999</c:v>
                </c:pt>
                <c:pt idx="6">
                  <c:v>19.899999999999999</c:v>
                </c:pt>
                <c:pt idx="7">
                  <c:v>18.600000000000001</c:v>
                </c:pt>
                <c:pt idx="8">
                  <c:v>16.8</c:v>
                </c:pt>
                <c:pt idx="9">
                  <c:v>18.399999999999999</c:v>
                </c:pt>
                <c:pt idx="10">
                  <c:v>19.3</c:v>
                </c:pt>
                <c:pt idx="11">
                  <c:v>19.600000000000001</c:v>
                </c:pt>
                <c:pt idx="12">
                  <c:v>18.2</c:v>
                </c:pt>
                <c:pt idx="13">
                  <c:v>15</c:v>
                </c:pt>
                <c:pt idx="14">
                  <c:v>16</c:v>
                </c:pt>
                <c:pt idx="15">
                  <c:v>15.1</c:v>
                </c:pt>
                <c:pt idx="16">
                  <c:v>14.9</c:v>
                </c:pt>
                <c:pt idx="17">
                  <c:v>20.100000000000001</c:v>
                </c:pt>
                <c:pt idx="18">
                  <c:v>18.3</c:v>
                </c:pt>
                <c:pt idx="19">
                  <c:v>17</c:v>
                </c:pt>
              </c:numCache>
            </c:numRef>
          </c:val>
          <c:smooth val="0"/>
          <c:extLst>
            <c:ext xmlns:c16="http://schemas.microsoft.com/office/drawing/2014/chart" uri="{C3380CC4-5D6E-409C-BE32-E72D297353CC}">
              <c16:uniqueId val="{00000002-4F5A-4B01-B531-06371FC09922}"/>
            </c:ext>
          </c:extLst>
        </c:ser>
        <c:ser>
          <c:idx val="3"/>
          <c:order val="2"/>
          <c:tx>
            <c:strRef>
              <c:f>'Figure 7 Data'!$N$4</c:f>
              <c:strCache>
                <c:ptCount val="1"/>
                <c:pt idx="0">
                  <c:v>3</c:v>
                </c:pt>
              </c:strCache>
            </c:strRef>
          </c:tx>
          <c:spPr>
            <a:ln w="28575" cap="rnd">
              <a:solidFill>
                <a:srgbClr val="284F99"/>
              </a:solidFill>
              <a:prstDash val="dash"/>
              <a:round/>
            </a:ln>
            <a:effectLst/>
          </c:spPr>
          <c:marker>
            <c:symbol val="none"/>
          </c:marker>
          <c:dPt>
            <c:idx val="19"/>
            <c:marker>
              <c:symbol val="circle"/>
              <c:size val="10"/>
              <c:spPr>
                <a:solidFill>
                  <a:srgbClr val="284F99"/>
                </a:solidFill>
                <a:ln w="9525">
                  <a:noFill/>
                </a:ln>
                <a:effectLst/>
              </c:spPr>
            </c:marker>
            <c:bubble3D val="0"/>
            <c:extLst>
              <c:ext xmlns:c16="http://schemas.microsoft.com/office/drawing/2014/chart" uri="{C3380CC4-5D6E-409C-BE32-E72D297353CC}">
                <c16:uniqueId val="{00000008-4F5A-4B01-B531-06371FC09922}"/>
              </c:ext>
            </c:extLst>
          </c:dPt>
          <c:dLbls>
            <c:dLbl>
              <c:idx val="19"/>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4F5A-4B01-B531-06371FC09922}"/>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rgbClr val="284F99"/>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7 Data'!$A$8:$A$27</c:f>
              <c:numCache>
                <c:formatCode>#####0</c:formatCode>
                <c:ptCount val="20"/>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numCache>
            </c:numRef>
          </c:cat>
          <c:val>
            <c:numRef>
              <c:f>'Figure 7 Data'!$N$8:$N$27</c:f>
              <c:numCache>
                <c:formatCode>#####0.0</c:formatCode>
                <c:ptCount val="20"/>
                <c:pt idx="0">
                  <c:v>15.9</c:v>
                </c:pt>
                <c:pt idx="1">
                  <c:v>17.5</c:v>
                </c:pt>
                <c:pt idx="2">
                  <c:v>15</c:v>
                </c:pt>
                <c:pt idx="3">
                  <c:v>17.5</c:v>
                </c:pt>
                <c:pt idx="4">
                  <c:v>14.7</c:v>
                </c:pt>
                <c:pt idx="5">
                  <c:v>13.8</c:v>
                </c:pt>
                <c:pt idx="6">
                  <c:v>13.9</c:v>
                </c:pt>
                <c:pt idx="7">
                  <c:v>13.4</c:v>
                </c:pt>
                <c:pt idx="8">
                  <c:v>13.7</c:v>
                </c:pt>
                <c:pt idx="9">
                  <c:v>15.5</c:v>
                </c:pt>
                <c:pt idx="10">
                  <c:v>16.600000000000001</c:v>
                </c:pt>
                <c:pt idx="11">
                  <c:v>14.3</c:v>
                </c:pt>
                <c:pt idx="12">
                  <c:v>15.6</c:v>
                </c:pt>
                <c:pt idx="13">
                  <c:v>12</c:v>
                </c:pt>
                <c:pt idx="14">
                  <c:v>13.3</c:v>
                </c:pt>
                <c:pt idx="15">
                  <c:v>13.3</c:v>
                </c:pt>
                <c:pt idx="16">
                  <c:v>11.1</c:v>
                </c:pt>
                <c:pt idx="17">
                  <c:v>12.5</c:v>
                </c:pt>
                <c:pt idx="18">
                  <c:v>14.6</c:v>
                </c:pt>
                <c:pt idx="19">
                  <c:v>15.6</c:v>
                </c:pt>
              </c:numCache>
            </c:numRef>
          </c:val>
          <c:smooth val="0"/>
          <c:extLst>
            <c:ext xmlns:c16="http://schemas.microsoft.com/office/drawing/2014/chart" uri="{C3380CC4-5D6E-409C-BE32-E72D297353CC}">
              <c16:uniqueId val="{00000003-4F5A-4B01-B531-06371FC09922}"/>
            </c:ext>
          </c:extLst>
        </c:ser>
        <c:ser>
          <c:idx val="4"/>
          <c:order val="3"/>
          <c:tx>
            <c:strRef>
              <c:f>'Figure 7 Data'!$R$4</c:f>
              <c:strCache>
                <c:ptCount val="1"/>
                <c:pt idx="0">
                  <c:v>4</c:v>
                </c:pt>
              </c:strCache>
            </c:strRef>
          </c:tx>
          <c:spPr>
            <a:ln w="28575" cap="rnd">
              <a:solidFill>
                <a:srgbClr val="396ACB"/>
              </a:solidFill>
              <a:prstDash val="lgDash"/>
              <a:round/>
            </a:ln>
            <a:effectLst/>
          </c:spPr>
          <c:marker>
            <c:symbol val="none"/>
          </c:marker>
          <c:dPt>
            <c:idx val="19"/>
            <c:marker>
              <c:symbol val="circle"/>
              <c:size val="10"/>
              <c:spPr>
                <a:solidFill>
                  <a:srgbClr val="396ACB"/>
                </a:solidFill>
                <a:ln w="9525">
                  <a:noFill/>
                </a:ln>
                <a:effectLst/>
              </c:spPr>
            </c:marker>
            <c:bubble3D val="0"/>
            <c:extLst>
              <c:ext xmlns:c16="http://schemas.microsoft.com/office/drawing/2014/chart" uri="{C3380CC4-5D6E-409C-BE32-E72D297353CC}">
                <c16:uniqueId val="{00000009-4F5A-4B01-B531-06371FC09922}"/>
              </c:ext>
            </c:extLst>
          </c:dPt>
          <c:dLbls>
            <c:dLbl>
              <c:idx val="19"/>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4F5A-4B01-B531-06371FC09922}"/>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rgbClr val="396ACB"/>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7 Data'!$A$8:$A$27</c:f>
              <c:numCache>
                <c:formatCode>#####0</c:formatCode>
                <c:ptCount val="20"/>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numCache>
            </c:numRef>
          </c:cat>
          <c:val>
            <c:numRef>
              <c:f>'Figure 7 Data'!$R$8:$R$27</c:f>
              <c:numCache>
                <c:formatCode>#####0.0</c:formatCode>
                <c:ptCount val="20"/>
                <c:pt idx="0">
                  <c:v>13.3</c:v>
                </c:pt>
                <c:pt idx="1">
                  <c:v>10.1</c:v>
                </c:pt>
                <c:pt idx="2">
                  <c:v>12.1</c:v>
                </c:pt>
                <c:pt idx="3">
                  <c:v>13.5</c:v>
                </c:pt>
                <c:pt idx="4">
                  <c:v>11.1</c:v>
                </c:pt>
                <c:pt idx="5">
                  <c:v>12</c:v>
                </c:pt>
                <c:pt idx="6">
                  <c:v>11.1</c:v>
                </c:pt>
                <c:pt idx="7">
                  <c:v>12.7</c:v>
                </c:pt>
                <c:pt idx="8">
                  <c:v>10.1</c:v>
                </c:pt>
                <c:pt idx="9">
                  <c:v>9.6999999999999993</c:v>
                </c:pt>
                <c:pt idx="10">
                  <c:v>11.7</c:v>
                </c:pt>
                <c:pt idx="11">
                  <c:v>11.9</c:v>
                </c:pt>
                <c:pt idx="12">
                  <c:v>9.4</c:v>
                </c:pt>
                <c:pt idx="13">
                  <c:v>9.5</c:v>
                </c:pt>
                <c:pt idx="14">
                  <c:v>9.4</c:v>
                </c:pt>
                <c:pt idx="15">
                  <c:v>9.3000000000000007</c:v>
                </c:pt>
                <c:pt idx="16">
                  <c:v>9.4</c:v>
                </c:pt>
                <c:pt idx="17">
                  <c:v>10.7</c:v>
                </c:pt>
                <c:pt idx="18">
                  <c:v>11.4</c:v>
                </c:pt>
                <c:pt idx="19">
                  <c:v>11.7</c:v>
                </c:pt>
              </c:numCache>
            </c:numRef>
          </c:val>
          <c:smooth val="0"/>
          <c:extLst>
            <c:ext xmlns:c16="http://schemas.microsoft.com/office/drawing/2014/chart" uri="{C3380CC4-5D6E-409C-BE32-E72D297353CC}">
              <c16:uniqueId val="{00000004-4F5A-4B01-B531-06371FC09922}"/>
            </c:ext>
          </c:extLst>
        </c:ser>
        <c:ser>
          <c:idx val="5"/>
          <c:order val="4"/>
          <c:tx>
            <c:strRef>
              <c:f>'Figure 7 Data'!$V$4</c:f>
              <c:strCache>
                <c:ptCount val="1"/>
                <c:pt idx="0">
                  <c:v>5 - Least deprived</c:v>
                </c:pt>
              </c:strCache>
            </c:strRef>
          </c:tx>
          <c:spPr>
            <a:ln w="28575" cap="rnd">
              <a:solidFill>
                <a:srgbClr val="8FAAE1"/>
              </a:solidFill>
              <a:round/>
            </a:ln>
            <a:effectLst/>
          </c:spPr>
          <c:marker>
            <c:symbol val="none"/>
          </c:marker>
          <c:dPt>
            <c:idx val="19"/>
            <c:marker>
              <c:symbol val="circle"/>
              <c:size val="10"/>
              <c:spPr>
                <a:solidFill>
                  <a:srgbClr val="8FAAE1"/>
                </a:solidFill>
                <a:ln w="9525">
                  <a:noFill/>
                </a:ln>
                <a:effectLst/>
              </c:spPr>
            </c:marker>
            <c:bubble3D val="0"/>
            <c:extLst>
              <c:ext xmlns:c16="http://schemas.microsoft.com/office/drawing/2014/chart" uri="{C3380CC4-5D6E-409C-BE32-E72D297353CC}">
                <c16:uniqueId val="{0000000A-4F5A-4B01-B531-06371FC09922}"/>
              </c:ext>
            </c:extLst>
          </c:dPt>
          <c:dLbls>
            <c:dLbl>
              <c:idx val="19"/>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4F5A-4B01-B531-06371FC09922}"/>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rgbClr val="8FAAE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7 Data'!$A$8:$A$27</c:f>
              <c:numCache>
                <c:formatCode>#####0</c:formatCode>
                <c:ptCount val="20"/>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numCache>
            </c:numRef>
          </c:cat>
          <c:val>
            <c:numRef>
              <c:f>'Figure 7 Data'!$V$8:$V$27</c:f>
              <c:numCache>
                <c:formatCode>#####0.0</c:formatCode>
                <c:ptCount val="20"/>
                <c:pt idx="0">
                  <c:v>9.6999999999999993</c:v>
                </c:pt>
                <c:pt idx="1">
                  <c:v>9.6999999999999993</c:v>
                </c:pt>
                <c:pt idx="2">
                  <c:v>7.3</c:v>
                </c:pt>
                <c:pt idx="3">
                  <c:v>8.5</c:v>
                </c:pt>
                <c:pt idx="4">
                  <c:v>8.1999999999999993</c:v>
                </c:pt>
                <c:pt idx="5">
                  <c:v>6.5</c:v>
                </c:pt>
                <c:pt idx="6">
                  <c:v>8.9</c:v>
                </c:pt>
                <c:pt idx="7">
                  <c:v>8.3000000000000007</c:v>
                </c:pt>
                <c:pt idx="8">
                  <c:v>6.5</c:v>
                </c:pt>
                <c:pt idx="9">
                  <c:v>8.1999999999999993</c:v>
                </c:pt>
                <c:pt idx="10">
                  <c:v>7.8</c:v>
                </c:pt>
                <c:pt idx="11">
                  <c:v>8.4</c:v>
                </c:pt>
                <c:pt idx="12">
                  <c:v>9.6</c:v>
                </c:pt>
                <c:pt idx="13">
                  <c:v>7.6</c:v>
                </c:pt>
                <c:pt idx="14">
                  <c:v>7.5</c:v>
                </c:pt>
                <c:pt idx="15">
                  <c:v>8.1999999999999993</c:v>
                </c:pt>
                <c:pt idx="16">
                  <c:v>7</c:v>
                </c:pt>
                <c:pt idx="17">
                  <c:v>7.1</c:v>
                </c:pt>
                <c:pt idx="18">
                  <c:v>7.4</c:v>
                </c:pt>
                <c:pt idx="19">
                  <c:v>7.5</c:v>
                </c:pt>
              </c:numCache>
            </c:numRef>
          </c:val>
          <c:smooth val="0"/>
          <c:extLst>
            <c:ext xmlns:c16="http://schemas.microsoft.com/office/drawing/2014/chart" uri="{C3380CC4-5D6E-409C-BE32-E72D297353CC}">
              <c16:uniqueId val="{00000005-4F5A-4B01-B531-06371FC09922}"/>
            </c:ext>
          </c:extLst>
        </c:ser>
        <c:dLbls>
          <c:showLegendKey val="0"/>
          <c:showVal val="0"/>
          <c:showCatName val="0"/>
          <c:showSerName val="0"/>
          <c:showPercent val="0"/>
          <c:showBubbleSize val="0"/>
        </c:dLbls>
        <c:smooth val="0"/>
        <c:axId val="427690720"/>
        <c:axId val="427695968"/>
      </c:lineChart>
      <c:catAx>
        <c:axId val="427690720"/>
        <c:scaling>
          <c:orientation val="minMax"/>
        </c:scaling>
        <c:delete val="0"/>
        <c:axPos val="b"/>
        <c:numFmt formatCode="#####0" sourceLinked="1"/>
        <c:majorTickMark val="none"/>
        <c:minorTickMark val="none"/>
        <c:tickLblPos val="nextTo"/>
        <c:spPr>
          <a:noFill/>
          <a:ln w="9525" cap="flat" cmpd="sng" algn="ctr">
            <a:solidFill>
              <a:schemeClr val="tx1"/>
            </a:solidFill>
            <a:round/>
          </a:ln>
          <a:effectLst/>
        </c:spPr>
        <c:txPr>
          <a:bodyPr rot="-2400000" spcFirstLastPara="1" vertOverflow="ellipsis"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27695968"/>
        <c:crosses val="autoZero"/>
        <c:auto val="1"/>
        <c:lblAlgn val="ctr"/>
        <c:lblOffset val="100"/>
        <c:tickLblSkip val="1"/>
        <c:noMultiLvlLbl val="0"/>
      </c:catAx>
      <c:valAx>
        <c:axId val="427695968"/>
        <c:scaling>
          <c:orientation val="minMax"/>
        </c:scaling>
        <c:delete val="0"/>
        <c:axPos val="l"/>
        <c:title>
          <c:tx>
            <c:rich>
              <a:bodyPr rot="-540000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sz="1400" b="1"/>
                  <a:t>Age standardised mortality</a:t>
                </a:r>
                <a:r>
                  <a:rPr lang="en-GB" sz="1400" b="1" baseline="0"/>
                  <a:t> rate</a:t>
                </a:r>
                <a:endParaRPr lang="en-GB" sz="1400" b="1"/>
              </a:p>
            </c:rich>
          </c:tx>
          <c:layout/>
          <c:overlay val="0"/>
          <c:spPr>
            <a:noFill/>
            <a:ln>
              <a:noFill/>
            </a:ln>
            <a:effectLst/>
          </c:spPr>
          <c:txPr>
            <a:bodyPr rot="-540000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2769072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GB" b="1"/>
              <a:t>Deaths in urban and rural areas, Scotland, 2011-2020</a:t>
            </a:r>
          </a:p>
        </c:rich>
      </c:tx>
      <c:layout/>
      <c:overlay val="0"/>
      <c:spPr>
        <a:noFill/>
        <a:ln>
          <a:noFill/>
        </a:ln>
        <a:effectLst/>
      </c:spPr>
      <c:txPr>
        <a:bodyPr rot="0" spcFirstLastPara="1" vertOverflow="ellipsis" vert="horz" wrap="square" anchor="ctr" anchorCtr="1"/>
        <a:lstStyle/>
        <a:p>
          <a:pPr>
            <a:defRPr sz="144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8.0659796584503105E-2"/>
          <c:y val="5.2691919240862396E-2"/>
          <c:w val="0.90434941143167535"/>
          <c:h val="0.88221478753348448"/>
        </c:manualLayout>
      </c:layout>
      <c:lineChart>
        <c:grouping val="standard"/>
        <c:varyColors val="0"/>
        <c:ser>
          <c:idx val="0"/>
          <c:order val="0"/>
          <c:tx>
            <c:strRef>
              <c:f>'Figure 8 Data'!$B$3</c:f>
              <c:strCache>
                <c:ptCount val="1"/>
                <c:pt idx="0">
                  <c:v>Large Urban Areas (UR1)</c:v>
                </c:pt>
              </c:strCache>
            </c:strRef>
          </c:tx>
          <c:spPr>
            <a:ln w="34925" cap="rnd">
              <a:solidFill>
                <a:srgbClr val="8FAAE1"/>
              </a:solidFill>
              <a:prstDash val="solid"/>
              <a:round/>
            </a:ln>
            <a:effectLst/>
          </c:spPr>
          <c:marker>
            <c:symbol val="none"/>
          </c:marker>
          <c:cat>
            <c:numRef>
              <c:f>'Figure 8 Data'!$A$7:$A$16</c:f>
              <c:numCache>
                <c:formatCode>#####0</c:formatCode>
                <c:ptCount val="10"/>
                <c:pt idx="0">
                  <c:v>2011</c:v>
                </c:pt>
                <c:pt idx="1">
                  <c:v>2012</c:v>
                </c:pt>
                <c:pt idx="2">
                  <c:v>2013</c:v>
                </c:pt>
                <c:pt idx="3">
                  <c:v>2014</c:v>
                </c:pt>
                <c:pt idx="4">
                  <c:v>2015</c:v>
                </c:pt>
                <c:pt idx="5">
                  <c:v>2016</c:v>
                </c:pt>
                <c:pt idx="6">
                  <c:v>2017</c:v>
                </c:pt>
                <c:pt idx="7">
                  <c:v>2018</c:v>
                </c:pt>
                <c:pt idx="8">
                  <c:v>2019</c:v>
                </c:pt>
                <c:pt idx="9">
                  <c:v>2020</c:v>
                </c:pt>
              </c:numCache>
            </c:numRef>
          </c:cat>
          <c:val>
            <c:numRef>
              <c:f>'Figure 8 Data'!$B$7:$B$16</c:f>
              <c:numCache>
                <c:formatCode>#####0.0</c:formatCode>
                <c:ptCount val="10"/>
                <c:pt idx="0">
                  <c:v>15.7</c:v>
                </c:pt>
                <c:pt idx="1">
                  <c:v>15.7</c:v>
                </c:pt>
                <c:pt idx="2">
                  <c:v>15</c:v>
                </c:pt>
                <c:pt idx="3">
                  <c:v>14</c:v>
                </c:pt>
                <c:pt idx="4">
                  <c:v>13.1</c:v>
                </c:pt>
                <c:pt idx="5">
                  <c:v>14.9</c:v>
                </c:pt>
                <c:pt idx="6">
                  <c:v>13</c:v>
                </c:pt>
                <c:pt idx="7">
                  <c:v>13.5</c:v>
                </c:pt>
                <c:pt idx="8">
                  <c:v>14.3</c:v>
                </c:pt>
                <c:pt idx="9">
                  <c:v>13.9</c:v>
                </c:pt>
              </c:numCache>
            </c:numRef>
          </c:val>
          <c:smooth val="0"/>
          <c:extLst>
            <c:ext xmlns:c16="http://schemas.microsoft.com/office/drawing/2014/chart" uri="{C3380CC4-5D6E-409C-BE32-E72D297353CC}">
              <c16:uniqueId val="{00000000-9C2E-44D1-AABC-72817BA1D81C}"/>
            </c:ext>
          </c:extLst>
        </c:ser>
        <c:ser>
          <c:idx val="1"/>
          <c:order val="1"/>
          <c:tx>
            <c:strRef>
              <c:f>'Figure 8 Data'!$F$3</c:f>
              <c:strCache>
                <c:ptCount val="1"/>
                <c:pt idx="0">
                  <c:v>Other Urban Areas (UR2)</c:v>
                </c:pt>
              </c:strCache>
            </c:strRef>
          </c:tx>
          <c:spPr>
            <a:ln w="25400" cap="rnd">
              <a:solidFill>
                <a:srgbClr val="8FAAE1"/>
              </a:solidFill>
              <a:prstDash val="lgDash"/>
              <a:round/>
            </a:ln>
            <a:effectLst/>
          </c:spPr>
          <c:marker>
            <c:symbol val="none"/>
          </c:marker>
          <c:cat>
            <c:numRef>
              <c:f>'Figure 8 Data'!$A$7:$A$16</c:f>
              <c:numCache>
                <c:formatCode>#####0</c:formatCode>
                <c:ptCount val="10"/>
                <c:pt idx="0">
                  <c:v>2011</c:v>
                </c:pt>
                <c:pt idx="1">
                  <c:v>2012</c:v>
                </c:pt>
                <c:pt idx="2">
                  <c:v>2013</c:v>
                </c:pt>
                <c:pt idx="3">
                  <c:v>2014</c:v>
                </c:pt>
                <c:pt idx="4">
                  <c:v>2015</c:v>
                </c:pt>
                <c:pt idx="5">
                  <c:v>2016</c:v>
                </c:pt>
                <c:pt idx="6">
                  <c:v>2017</c:v>
                </c:pt>
                <c:pt idx="7">
                  <c:v>2018</c:v>
                </c:pt>
                <c:pt idx="8">
                  <c:v>2019</c:v>
                </c:pt>
                <c:pt idx="9">
                  <c:v>2020</c:v>
                </c:pt>
              </c:numCache>
            </c:numRef>
          </c:cat>
          <c:val>
            <c:numRef>
              <c:f>'Figure 8 Data'!$F$7:$F$16</c:f>
              <c:numCache>
                <c:formatCode>#####0.0</c:formatCode>
                <c:ptCount val="10"/>
                <c:pt idx="0">
                  <c:v>19.5</c:v>
                </c:pt>
                <c:pt idx="1">
                  <c:v>17</c:v>
                </c:pt>
                <c:pt idx="2">
                  <c:v>16.3</c:v>
                </c:pt>
                <c:pt idx="3">
                  <c:v>13.5</c:v>
                </c:pt>
                <c:pt idx="4">
                  <c:v>12.4</c:v>
                </c:pt>
                <c:pt idx="5">
                  <c:v>14.8</c:v>
                </c:pt>
                <c:pt idx="6">
                  <c:v>14.3</c:v>
                </c:pt>
                <c:pt idx="7">
                  <c:v>15.6</c:v>
                </c:pt>
                <c:pt idx="8">
                  <c:v>16.2</c:v>
                </c:pt>
                <c:pt idx="9">
                  <c:v>16.600000000000001</c:v>
                </c:pt>
              </c:numCache>
            </c:numRef>
          </c:val>
          <c:smooth val="0"/>
          <c:extLst>
            <c:ext xmlns:c16="http://schemas.microsoft.com/office/drawing/2014/chart" uri="{C3380CC4-5D6E-409C-BE32-E72D297353CC}">
              <c16:uniqueId val="{00000001-9C2E-44D1-AABC-72817BA1D81C}"/>
            </c:ext>
          </c:extLst>
        </c:ser>
        <c:ser>
          <c:idx val="2"/>
          <c:order val="2"/>
          <c:tx>
            <c:strRef>
              <c:f>'Figure 8 Data'!$J$3</c:f>
              <c:strCache>
                <c:ptCount val="1"/>
                <c:pt idx="0">
                  <c:v>Accessible Small Towns (UR3)</c:v>
                </c:pt>
              </c:strCache>
            </c:strRef>
          </c:tx>
          <c:spPr>
            <a:ln w="34925" cap="rnd">
              <a:solidFill>
                <a:schemeClr val="bg1">
                  <a:lumMod val="65000"/>
                </a:schemeClr>
              </a:solidFill>
              <a:prstDash val="sysDash"/>
              <a:round/>
            </a:ln>
            <a:effectLst/>
          </c:spPr>
          <c:marker>
            <c:symbol val="none"/>
          </c:marker>
          <c:cat>
            <c:numRef>
              <c:f>'Figure 8 Data'!$A$7:$A$16</c:f>
              <c:numCache>
                <c:formatCode>#####0</c:formatCode>
                <c:ptCount val="10"/>
                <c:pt idx="0">
                  <c:v>2011</c:v>
                </c:pt>
                <c:pt idx="1">
                  <c:v>2012</c:v>
                </c:pt>
                <c:pt idx="2">
                  <c:v>2013</c:v>
                </c:pt>
                <c:pt idx="3">
                  <c:v>2014</c:v>
                </c:pt>
                <c:pt idx="4">
                  <c:v>2015</c:v>
                </c:pt>
                <c:pt idx="5">
                  <c:v>2016</c:v>
                </c:pt>
                <c:pt idx="6">
                  <c:v>2017</c:v>
                </c:pt>
                <c:pt idx="7">
                  <c:v>2018</c:v>
                </c:pt>
                <c:pt idx="8">
                  <c:v>2019</c:v>
                </c:pt>
                <c:pt idx="9">
                  <c:v>2020</c:v>
                </c:pt>
              </c:numCache>
            </c:numRef>
          </c:cat>
          <c:val>
            <c:numRef>
              <c:f>'Figure 8 Data'!$J$7:$J$16</c:f>
              <c:numCache>
                <c:formatCode>#####0.0</c:formatCode>
                <c:ptCount val="10"/>
                <c:pt idx="0">
                  <c:v>15.1</c:v>
                </c:pt>
                <c:pt idx="1">
                  <c:v>13.5</c:v>
                </c:pt>
                <c:pt idx="2">
                  <c:v>17.600000000000001</c:v>
                </c:pt>
                <c:pt idx="3">
                  <c:v>11</c:v>
                </c:pt>
                <c:pt idx="4">
                  <c:v>12</c:v>
                </c:pt>
                <c:pt idx="5">
                  <c:v>11.8</c:v>
                </c:pt>
                <c:pt idx="6">
                  <c:v>9.1999999999999993</c:v>
                </c:pt>
                <c:pt idx="7">
                  <c:v>10.7</c:v>
                </c:pt>
                <c:pt idx="8">
                  <c:v>17</c:v>
                </c:pt>
                <c:pt idx="9">
                  <c:v>15.5</c:v>
                </c:pt>
              </c:numCache>
            </c:numRef>
          </c:val>
          <c:smooth val="0"/>
          <c:extLst>
            <c:ext xmlns:c16="http://schemas.microsoft.com/office/drawing/2014/chart" uri="{C3380CC4-5D6E-409C-BE32-E72D297353CC}">
              <c16:uniqueId val="{00000002-9C2E-44D1-AABC-72817BA1D81C}"/>
            </c:ext>
          </c:extLst>
        </c:ser>
        <c:ser>
          <c:idx val="3"/>
          <c:order val="3"/>
          <c:tx>
            <c:strRef>
              <c:f>'Figure 8 Data'!$N$3</c:f>
              <c:strCache>
                <c:ptCount val="1"/>
                <c:pt idx="0">
                  <c:v>Remote Small Towns (UR4)</c:v>
                </c:pt>
              </c:strCache>
            </c:strRef>
          </c:tx>
          <c:spPr>
            <a:ln w="25400" cap="rnd">
              <a:solidFill>
                <a:schemeClr val="bg1">
                  <a:lumMod val="65000"/>
                </a:schemeClr>
              </a:solidFill>
              <a:prstDash val="solid"/>
              <a:round/>
            </a:ln>
            <a:effectLst/>
          </c:spPr>
          <c:marker>
            <c:symbol val="none"/>
          </c:marker>
          <c:cat>
            <c:numRef>
              <c:f>'Figure 8 Data'!$A$7:$A$16</c:f>
              <c:numCache>
                <c:formatCode>#####0</c:formatCode>
                <c:ptCount val="10"/>
                <c:pt idx="0">
                  <c:v>2011</c:v>
                </c:pt>
                <c:pt idx="1">
                  <c:v>2012</c:v>
                </c:pt>
                <c:pt idx="2">
                  <c:v>2013</c:v>
                </c:pt>
                <c:pt idx="3">
                  <c:v>2014</c:v>
                </c:pt>
                <c:pt idx="4">
                  <c:v>2015</c:v>
                </c:pt>
                <c:pt idx="5">
                  <c:v>2016</c:v>
                </c:pt>
                <c:pt idx="6">
                  <c:v>2017</c:v>
                </c:pt>
                <c:pt idx="7">
                  <c:v>2018</c:v>
                </c:pt>
                <c:pt idx="8">
                  <c:v>2019</c:v>
                </c:pt>
                <c:pt idx="9">
                  <c:v>2020</c:v>
                </c:pt>
              </c:numCache>
            </c:numRef>
          </c:cat>
          <c:val>
            <c:numRef>
              <c:f>'Figure 8 Data'!$N$7:$N$16</c:f>
              <c:numCache>
                <c:formatCode>#####0.0</c:formatCode>
                <c:ptCount val="10"/>
                <c:pt idx="0">
                  <c:v>16.3</c:v>
                </c:pt>
                <c:pt idx="1">
                  <c:v>12.6</c:v>
                </c:pt>
                <c:pt idx="2">
                  <c:v>15.5</c:v>
                </c:pt>
                <c:pt idx="3">
                  <c:v>14.6</c:v>
                </c:pt>
                <c:pt idx="4">
                  <c:v>13.5</c:v>
                </c:pt>
                <c:pt idx="5">
                  <c:v>11.1</c:v>
                </c:pt>
                <c:pt idx="6">
                  <c:v>17.3</c:v>
                </c:pt>
                <c:pt idx="7">
                  <c:v>24.1</c:v>
                </c:pt>
                <c:pt idx="8">
                  <c:v>20.9</c:v>
                </c:pt>
                <c:pt idx="9">
                  <c:v>14.9</c:v>
                </c:pt>
              </c:numCache>
            </c:numRef>
          </c:val>
          <c:smooth val="0"/>
          <c:extLst>
            <c:ext xmlns:c16="http://schemas.microsoft.com/office/drawing/2014/chart" uri="{C3380CC4-5D6E-409C-BE32-E72D297353CC}">
              <c16:uniqueId val="{00000003-9C2E-44D1-AABC-72817BA1D81C}"/>
            </c:ext>
          </c:extLst>
        </c:ser>
        <c:ser>
          <c:idx val="4"/>
          <c:order val="4"/>
          <c:tx>
            <c:strRef>
              <c:f>'Figure 8 Data'!$R$3</c:f>
              <c:strCache>
                <c:ptCount val="1"/>
                <c:pt idx="0">
                  <c:v>Accessible Rural Areas (UR5)</c:v>
                </c:pt>
              </c:strCache>
            </c:strRef>
          </c:tx>
          <c:spPr>
            <a:ln w="25400" cap="rnd">
              <a:solidFill>
                <a:srgbClr val="284F99"/>
              </a:solidFill>
              <a:prstDash val="lgDash"/>
              <a:round/>
            </a:ln>
            <a:effectLst/>
          </c:spPr>
          <c:marker>
            <c:symbol val="none"/>
          </c:marker>
          <c:cat>
            <c:numRef>
              <c:f>'Figure 8 Data'!$A$7:$A$16</c:f>
              <c:numCache>
                <c:formatCode>#####0</c:formatCode>
                <c:ptCount val="10"/>
                <c:pt idx="0">
                  <c:v>2011</c:v>
                </c:pt>
                <c:pt idx="1">
                  <c:v>2012</c:v>
                </c:pt>
                <c:pt idx="2">
                  <c:v>2013</c:v>
                </c:pt>
                <c:pt idx="3">
                  <c:v>2014</c:v>
                </c:pt>
                <c:pt idx="4">
                  <c:v>2015</c:v>
                </c:pt>
                <c:pt idx="5">
                  <c:v>2016</c:v>
                </c:pt>
                <c:pt idx="6">
                  <c:v>2017</c:v>
                </c:pt>
                <c:pt idx="7">
                  <c:v>2018</c:v>
                </c:pt>
                <c:pt idx="8">
                  <c:v>2019</c:v>
                </c:pt>
                <c:pt idx="9">
                  <c:v>2020</c:v>
                </c:pt>
              </c:numCache>
            </c:numRef>
          </c:cat>
          <c:val>
            <c:numRef>
              <c:f>'Figure 8 Data'!$R$7:$R$16</c:f>
              <c:numCache>
                <c:formatCode>#####0.0</c:formatCode>
                <c:ptCount val="10"/>
                <c:pt idx="0">
                  <c:v>11.6</c:v>
                </c:pt>
                <c:pt idx="1">
                  <c:v>13.4</c:v>
                </c:pt>
                <c:pt idx="2">
                  <c:v>9.9</c:v>
                </c:pt>
                <c:pt idx="3">
                  <c:v>10.8</c:v>
                </c:pt>
                <c:pt idx="4">
                  <c:v>12.6</c:v>
                </c:pt>
                <c:pt idx="5">
                  <c:v>9</c:v>
                </c:pt>
                <c:pt idx="6">
                  <c:v>9</c:v>
                </c:pt>
                <c:pt idx="7">
                  <c:v>12.3</c:v>
                </c:pt>
                <c:pt idx="8">
                  <c:v>12.7</c:v>
                </c:pt>
                <c:pt idx="9">
                  <c:v>11</c:v>
                </c:pt>
              </c:numCache>
            </c:numRef>
          </c:val>
          <c:smooth val="0"/>
          <c:extLst>
            <c:ext xmlns:c16="http://schemas.microsoft.com/office/drawing/2014/chart" uri="{C3380CC4-5D6E-409C-BE32-E72D297353CC}">
              <c16:uniqueId val="{00000004-9C2E-44D1-AABC-72817BA1D81C}"/>
            </c:ext>
          </c:extLst>
        </c:ser>
        <c:ser>
          <c:idx val="5"/>
          <c:order val="5"/>
          <c:tx>
            <c:strRef>
              <c:f>'Figure 8 Data'!$V$3</c:f>
              <c:strCache>
                <c:ptCount val="1"/>
                <c:pt idx="0">
                  <c:v>Remote Rural Areas (UR6)</c:v>
                </c:pt>
              </c:strCache>
            </c:strRef>
          </c:tx>
          <c:spPr>
            <a:ln w="34925" cap="rnd">
              <a:solidFill>
                <a:srgbClr val="284F99"/>
              </a:solidFill>
              <a:round/>
            </a:ln>
            <a:effectLst/>
          </c:spPr>
          <c:marker>
            <c:symbol val="none"/>
          </c:marker>
          <c:cat>
            <c:numRef>
              <c:f>'Figure 8 Data'!$A$7:$A$16</c:f>
              <c:numCache>
                <c:formatCode>#####0</c:formatCode>
                <c:ptCount val="10"/>
                <c:pt idx="0">
                  <c:v>2011</c:v>
                </c:pt>
                <c:pt idx="1">
                  <c:v>2012</c:v>
                </c:pt>
                <c:pt idx="2">
                  <c:v>2013</c:v>
                </c:pt>
                <c:pt idx="3">
                  <c:v>2014</c:v>
                </c:pt>
                <c:pt idx="4">
                  <c:v>2015</c:v>
                </c:pt>
                <c:pt idx="5">
                  <c:v>2016</c:v>
                </c:pt>
                <c:pt idx="6">
                  <c:v>2017</c:v>
                </c:pt>
                <c:pt idx="7">
                  <c:v>2018</c:v>
                </c:pt>
                <c:pt idx="8">
                  <c:v>2019</c:v>
                </c:pt>
                <c:pt idx="9">
                  <c:v>2020</c:v>
                </c:pt>
              </c:numCache>
            </c:numRef>
          </c:cat>
          <c:val>
            <c:numRef>
              <c:f>'Figure 8 Data'!$V$7:$V$16</c:f>
              <c:numCache>
                <c:formatCode>#####0.0</c:formatCode>
                <c:ptCount val="10"/>
                <c:pt idx="0">
                  <c:v>15.8</c:v>
                </c:pt>
                <c:pt idx="1">
                  <c:v>16.8</c:v>
                </c:pt>
                <c:pt idx="2">
                  <c:v>11.2</c:v>
                </c:pt>
                <c:pt idx="3">
                  <c:v>11.4</c:v>
                </c:pt>
                <c:pt idx="4">
                  <c:v>14.3</c:v>
                </c:pt>
                <c:pt idx="5">
                  <c:v>10</c:v>
                </c:pt>
                <c:pt idx="6">
                  <c:v>11</c:v>
                </c:pt>
                <c:pt idx="7">
                  <c:v>21.2</c:v>
                </c:pt>
                <c:pt idx="8">
                  <c:v>16.7</c:v>
                </c:pt>
                <c:pt idx="9">
                  <c:v>18.2</c:v>
                </c:pt>
              </c:numCache>
            </c:numRef>
          </c:val>
          <c:smooth val="0"/>
          <c:extLst>
            <c:ext xmlns:c16="http://schemas.microsoft.com/office/drawing/2014/chart" uri="{C3380CC4-5D6E-409C-BE32-E72D297353CC}">
              <c16:uniqueId val="{00000005-9C2E-44D1-AABC-72817BA1D81C}"/>
            </c:ext>
          </c:extLst>
        </c:ser>
        <c:dLbls>
          <c:showLegendKey val="0"/>
          <c:showVal val="0"/>
          <c:showCatName val="0"/>
          <c:showSerName val="0"/>
          <c:showPercent val="0"/>
          <c:showBubbleSize val="0"/>
        </c:dLbls>
        <c:smooth val="0"/>
        <c:axId val="633350568"/>
        <c:axId val="633350896"/>
      </c:lineChart>
      <c:catAx>
        <c:axId val="633350568"/>
        <c:scaling>
          <c:orientation val="minMax"/>
        </c:scaling>
        <c:delete val="0"/>
        <c:axPos val="b"/>
        <c:numFmt formatCode="#####0"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33350896"/>
        <c:crosses val="autoZero"/>
        <c:auto val="1"/>
        <c:lblAlgn val="ctr"/>
        <c:lblOffset val="100"/>
        <c:noMultiLvlLbl val="0"/>
      </c:catAx>
      <c:valAx>
        <c:axId val="633350896"/>
        <c:scaling>
          <c:orientation val="minMax"/>
          <c:max val="25"/>
        </c:scaling>
        <c:delete val="0"/>
        <c:axPos val="l"/>
        <c:title>
          <c:tx>
            <c:rich>
              <a:bodyPr rot="-54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b="1">
                    <a:solidFill>
                      <a:sysClr val="windowText" lastClr="000000"/>
                    </a:solidFill>
                  </a:rPr>
                  <a:t>Age</a:t>
                </a:r>
                <a:r>
                  <a:rPr lang="en-GB" b="1" baseline="0">
                    <a:solidFill>
                      <a:sysClr val="windowText" lastClr="000000"/>
                    </a:solidFill>
                  </a:rPr>
                  <a:t> Standardised Mortality Rate (per 100,000)</a:t>
                </a:r>
                <a:endParaRPr lang="en-GB" b="1">
                  <a:solidFill>
                    <a:sysClr val="windowText" lastClr="000000"/>
                  </a:solidFill>
                </a:endParaRPr>
              </a:p>
            </c:rich>
          </c:tx>
          <c:layout/>
          <c:overlay val="0"/>
          <c:spPr>
            <a:noFill/>
            <a:ln>
              <a:noFill/>
            </a:ln>
            <a:effectLst/>
          </c:spPr>
          <c:txPr>
            <a:bodyPr rot="-54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33350568"/>
        <c:crosses val="autoZero"/>
        <c:crossBetween val="between"/>
      </c:valAx>
      <c:spPr>
        <a:noFill/>
        <a:ln>
          <a:noFill/>
        </a:ln>
        <a:effectLst/>
      </c:spPr>
    </c:plotArea>
    <c:legend>
      <c:legendPos val="b"/>
      <c:layout>
        <c:manualLayout>
          <c:xMode val="edge"/>
          <c:yMode val="edge"/>
          <c:x val="0.10571995827044248"/>
          <c:y val="0.78920834252449423"/>
          <c:w val="0.80218807617168009"/>
          <c:h val="9.6062974795660575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solidFill>
                <a:latin typeface="Arial" panose="020B0604020202020204" pitchFamily="34" charset="0"/>
                <a:ea typeface="+mn-ea"/>
                <a:cs typeface="Arial" panose="020B0604020202020204" pitchFamily="34" charset="0"/>
              </a:defRPr>
            </a:pPr>
            <a:r>
              <a:rPr lang="en-US" b="1"/>
              <a:t>Age-standardised</a:t>
            </a:r>
            <a:r>
              <a:rPr lang="en-US" b="1" baseline="0"/>
              <a:t> death rates by urban rural classification 2020</a:t>
            </a:r>
            <a:r>
              <a:rPr lang="en-US" b="1"/>
              <a:t> </a:t>
            </a:r>
          </a:p>
        </c:rich>
      </c:tx>
      <c:layout/>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1.4986041633948394E-2"/>
          <c:y val="5.9474435762102269E-2"/>
          <c:w val="0.9700279167321032"/>
          <c:h val="0.8552171925791312"/>
        </c:manualLayout>
      </c:layout>
      <c:barChart>
        <c:barDir val="col"/>
        <c:grouping val="clustered"/>
        <c:varyColors val="0"/>
        <c:ser>
          <c:idx val="0"/>
          <c:order val="0"/>
          <c:spPr>
            <a:solidFill>
              <a:srgbClr val="284F99"/>
            </a:solidFill>
            <a:ln>
              <a:noFill/>
            </a:ln>
            <a:effectLst/>
          </c:spPr>
          <c:invertIfNegative val="0"/>
          <c:dLbls>
            <c:spPr>
              <a:solidFill>
                <a:srgbClr val="284F99"/>
              </a:solid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errBars>
            <c:errBarType val="both"/>
            <c:errValType val="cust"/>
            <c:noEndCap val="0"/>
            <c:plus>
              <c:numRef>
                <c:f>('Figure 8 Data'!$B$18,'Figure 8 Data'!$F$18,'Figure 8 Data'!$J$18,'Figure 8 Data'!$N$18,'Figure 8 Data'!$R$18,'Figure 8 Data'!$V$18)</c:f>
                <c:numCache>
                  <c:formatCode>General</c:formatCode>
                  <c:ptCount val="6"/>
                </c:numCache>
              </c:numRef>
            </c:plus>
            <c:minus>
              <c:numRef>
                <c:f>('Figure 8 Data'!$B$18,'Figure 8 Data'!$F$18,'Figure 8 Data'!$J$18,'Figure 8 Data'!$N$18,'Figure 8 Data'!$R$18,'Figure 8 Data'!$V$18)</c:f>
                <c:numCache>
                  <c:formatCode>General</c:formatCode>
                  <c:ptCount val="6"/>
                </c:numCache>
              </c:numRef>
            </c:minus>
            <c:spPr>
              <a:noFill/>
              <a:ln w="22225" cap="flat" cmpd="sng" algn="ctr">
                <a:solidFill>
                  <a:schemeClr val="tx1"/>
                </a:solidFill>
                <a:round/>
              </a:ln>
              <a:effectLst/>
            </c:spPr>
          </c:errBars>
          <c:cat>
            <c:strRef>
              <c:f>('Figure 8 Data'!$B$3,'Figure 8 Data'!$F$3,'Figure 8 Data'!$J$3,'Figure 8 Data'!$N$3,'Figure 8 Data'!$R$3,'Figure 8 Data'!$V$3)</c:f>
              <c:strCache>
                <c:ptCount val="6"/>
                <c:pt idx="0">
                  <c:v>Large Urban Areas (UR1)</c:v>
                </c:pt>
                <c:pt idx="1">
                  <c:v>Other Urban Areas (UR2)</c:v>
                </c:pt>
                <c:pt idx="2">
                  <c:v>Accessible Small Towns (UR3)</c:v>
                </c:pt>
                <c:pt idx="3">
                  <c:v>Remote Small Towns (UR4)</c:v>
                </c:pt>
                <c:pt idx="4">
                  <c:v>Accessible Rural Areas (UR5)</c:v>
                </c:pt>
                <c:pt idx="5">
                  <c:v>Remote Rural Areas (UR6)</c:v>
                </c:pt>
              </c:strCache>
            </c:strRef>
          </c:cat>
          <c:val>
            <c:numRef>
              <c:f>('Figure 8 Data'!$B$16,'Figure 8 Data'!$F$16,'Figure 8 Data'!$J$16,'Figure 8 Data'!$N$16,'Figure 8 Data'!$R$16,'Figure 8 Data'!$V$16)</c:f>
              <c:numCache>
                <c:formatCode>#####0.0</c:formatCode>
                <c:ptCount val="6"/>
                <c:pt idx="0">
                  <c:v>13.9</c:v>
                </c:pt>
                <c:pt idx="1">
                  <c:v>16.600000000000001</c:v>
                </c:pt>
                <c:pt idx="2">
                  <c:v>15.5</c:v>
                </c:pt>
                <c:pt idx="3">
                  <c:v>14.9</c:v>
                </c:pt>
                <c:pt idx="4">
                  <c:v>11</c:v>
                </c:pt>
                <c:pt idx="5">
                  <c:v>18.2</c:v>
                </c:pt>
              </c:numCache>
            </c:numRef>
          </c:val>
          <c:extLst>
            <c:ext xmlns:c16="http://schemas.microsoft.com/office/drawing/2014/chart" uri="{C3380CC4-5D6E-409C-BE32-E72D297353CC}">
              <c16:uniqueId val="{00000000-7C1C-4385-BBFF-DE1E1E20D06C}"/>
            </c:ext>
          </c:extLst>
        </c:ser>
        <c:dLbls>
          <c:showLegendKey val="0"/>
          <c:showVal val="0"/>
          <c:showCatName val="0"/>
          <c:showSerName val="0"/>
          <c:showPercent val="0"/>
          <c:showBubbleSize val="0"/>
        </c:dLbls>
        <c:gapWidth val="219"/>
        <c:overlap val="-27"/>
        <c:axId val="586306848"/>
        <c:axId val="586307504"/>
      </c:barChart>
      <c:catAx>
        <c:axId val="586306848"/>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586307504"/>
        <c:crosses val="autoZero"/>
        <c:auto val="1"/>
        <c:lblAlgn val="ctr"/>
        <c:lblOffset val="100"/>
        <c:noMultiLvlLbl val="0"/>
      </c:catAx>
      <c:valAx>
        <c:axId val="586307504"/>
        <c:scaling>
          <c:orientation val="minMax"/>
        </c:scaling>
        <c:delete val="1"/>
        <c:axPos val="l"/>
        <c:numFmt formatCode="#####0.0" sourceLinked="1"/>
        <c:majorTickMark val="none"/>
        <c:minorTickMark val="none"/>
        <c:tickLblPos val="nextTo"/>
        <c:crossAx val="5863068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solidFill>
            <a:schemeClr val="tx1"/>
          </a:solidFill>
          <a:latin typeface="Arial" panose="020B0604020202020204" pitchFamily="34" charset="0"/>
          <a:cs typeface="Arial" panose="020B0604020202020204" pitchFamily="34" charset="0"/>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withinLinear" id="14">
  <a:schemeClr val="accent1"/>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chartsheets/_rels/sheet10.xml.rels><?xml version="1.0" encoding="UTF-8" standalone="yes"?>
<Relationships xmlns="http://schemas.openxmlformats.org/package/2006/relationships"><Relationship Id="rId1" Type="http://schemas.openxmlformats.org/officeDocument/2006/relationships/drawing" Target="../drawings/drawing15.xml"/></Relationships>
</file>

<file path=xl/chartsheets/_rels/sheet11.xml.rels><?xml version="1.0" encoding="UTF-8" standalone="yes"?>
<Relationships xmlns="http://schemas.openxmlformats.org/package/2006/relationships"><Relationship Id="rId1" Type="http://schemas.openxmlformats.org/officeDocument/2006/relationships/drawing" Target="../drawings/drawing17.xml"/></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8.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9.xml"/></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11.xml"/></Relationships>
</file>

<file path=xl/chartsheets/_rels/sheet8.xml.rels><?xml version="1.0" encoding="UTF-8" standalone="yes"?>
<Relationships xmlns="http://schemas.openxmlformats.org/package/2006/relationships"><Relationship Id="rId1" Type="http://schemas.openxmlformats.org/officeDocument/2006/relationships/drawing" Target="../drawings/drawing13.xml"/></Relationships>
</file>

<file path=xl/chartsheets/_rels/sheet9.xml.rels><?xml version="1.0" encoding="UTF-8" standalone="yes"?>
<Relationships xmlns="http://schemas.openxmlformats.org/package/2006/relationships"><Relationship Id="rId1" Type="http://schemas.openxmlformats.org/officeDocument/2006/relationships/drawing" Target="../drawings/drawing14.xml"/></Relationships>
</file>

<file path=xl/chartsheets/sheet1.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pageSetup paperSize="9" orientation="landscape" r:id="rId1"/>
  <drawing r:id="rId2"/>
</chartsheet>
</file>

<file path=xl/chartsheets/sheet10.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11.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pageSetup paperSize="9" orientation="landscape" r:id="rId1"/>
  <drawing r:id="rId2"/>
</chartsheet>
</file>

<file path=xl/chartsheets/sheet3.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7.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8.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9.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0.08981</cdr:x>
      <cdr:y>0.2169</cdr:y>
    </cdr:from>
    <cdr:to>
      <cdr:x>0.23039</cdr:x>
      <cdr:y>0.32162</cdr:y>
    </cdr:to>
    <cdr:sp macro="" textlink="">
      <cdr:nvSpPr>
        <cdr:cNvPr id="3" name="TextBox 2"/>
        <cdr:cNvSpPr txBox="1"/>
      </cdr:nvSpPr>
      <cdr:spPr>
        <a:xfrm xmlns:a="http://schemas.openxmlformats.org/drawingml/2006/main">
          <a:off x="834572" y="1315358"/>
          <a:ext cx="1306285" cy="6350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200">
              <a:latin typeface="Arial" panose="020B0604020202020204" pitchFamily="34" charset="0"/>
              <a:cs typeface="Arial" panose="020B0604020202020204" pitchFamily="34" charset="0"/>
            </a:rPr>
            <a:t>  =</a:t>
          </a:r>
          <a:r>
            <a:rPr lang="en-GB" sz="1200" baseline="0">
              <a:latin typeface="Arial" panose="020B0604020202020204" pitchFamily="34" charset="0"/>
              <a:cs typeface="Arial" panose="020B0604020202020204" pitchFamily="34" charset="0"/>
            </a:rPr>
            <a:t> 2000-2004</a:t>
          </a:r>
        </a:p>
        <a:p xmlns:a="http://schemas.openxmlformats.org/drawingml/2006/main">
          <a:r>
            <a:rPr lang="en-GB" sz="1200" baseline="0">
              <a:latin typeface="Arial" panose="020B0604020202020204" pitchFamily="34" charset="0"/>
              <a:cs typeface="Arial" panose="020B0604020202020204" pitchFamily="34" charset="0"/>
            </a:rPr>
            <a:t>  = 2016-2020</a:t>
          </a:r>
          <a:endParaRPr lang="en-GB" sz="12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0.08689</cdr:x>
      <cdr:y>0.23186</cdr:y>
    </cdr:from>
    <cdr:to>
      <cdr:x>0.09657</cdr:x>
      <cdr:y>0.24682</cdr:y>
    </cdr:to>
    <cdr:sp macro="" textlink="">
      <cdr:nvSpPr>
        <cdr:cNvPr id="4" name="Oval 3"/>
        <cdr:cNvSpPr/>
      </cdr:nvSpPr>
      <cdr:spPr>
        <a:xfrm xmlns:a="http://schemas.openxmlformats.org/drawingml/2006/main">
          <a:off x="807357" y="1406071"/>
          <a:ext cx="90000" cy="90715"/>
        </a:xfrm>
        <a:prstGeom xmlns:a="http://schemas.openxmlformats.org/drawingml/2006/main" prst="ellipse">
          <a:avLst/>
        </a:prstGeom>
        <a:solidFill xmlns:a="http://schemas.openxmlformats.org/drawingml/2006/main">
          <a:srgbClr val="284F99"/>
        </a:solidFill>
        <a:ln xmlns:a="http://schemas.openxmlformats.org/drawingml/2006/main">
          <a:solidFill>
            <a:srgbClr val="284F99"/>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0.08689</cdr:x>
      <cdr:y>0.26028</cdr:y>
    </cdr:from>
    <cdr:to>
      <cdr:x>0.09657</cdr:x>
      <cdr:y>0.27513</cdr:y>
    </cdr:to>
    <cdr:sp macro="" textlink="">
      <cdr:nvSpPr>
        <cdr:cNvPr id="5" name="Oval 4"/>
        <cdr:cNvSpPr/>
      </cdr:nvSpPr>
      <cdr:spPr>
        <a:xfrm xmlns:a="http://schemas.openxmlformats.org/drawingml/2006/main">
          <a:off x="807358" y="1578428"/>
          <a:ext cx="90000" cy="90000"/>
        </a:xfrm>
        <a:prstGeom xmlns:a="http://schemas.openxmlformats.org/drawingml/2006/main" prst="ellipse">
          <a:avLst/>
        </a:prstGeom>
        <a:noFill xmlns:a="http://schemas.openxmlformats.org/drawingml/2006/main"/>
        <a:ln xmlns:a="http://schemas.openxmlformats.org/drawingml/2006/main">
          <a:solidFill>
            <a:srgbClr val="284F99"/>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11.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0.1768</cdr:x>
      <cdr:y>0.17548</cdr:y>
    </cdr:from>
    <cdr:to>
      <cdr:x>0.44751</cdr:x>
      <cdr:y>0.27484</cdr:y>
    </cdr:to>
    <cdr:sp macro="" textlink="">
      <cdr:nvSpPr>
        <cdr:cNvPr id="2" name="TextBox 1"/>
        <cdr:cNvSpPr txBox="1"/>
      </cdr:nvSpPr>
      <cdr:spPr>
        <a:xfrm xmlns:a="http://schemas.openxmlformats.org/drawingml/2006/main">
          <a:off x="1647569" y="1068345"/>
          <a:ext cx="2522838" cy="604966"/>
        </a:xfrm>
        <a:prstGeom xmlns:a="http://schemas.openxmlformats.org/drawingml/2006/main" prst="rect">
          <a:avLst/>
        </a:prstGeom>
        <a:noFill xmlns:a="http://schemas.openxmlformats.org/drawingml/2006/main"/>
      </cdr:spPr>
      <cdr:txBody>
        <a:bodyPr xmlns:a="http://schemas.openxmlformats.org/drawingml/2006/main" vertOverflow="clip" wrap="square" rtlCol="0"/>
        <a:lstStyle xmlns:a="http://schemas.openxmlformats.org/drawingml/2006/main"/>
        <a:p xmlns:a="http://schemas.openxmlformats.org/drawingml/2006/main">
          <a:r>
            <a:rPr lang="en-GB" sz="1400" b="1">
              <a:solidFill>
                <a:srgbClr val="0E1B34"/>
              </a:solidFill>
              <a:latin typeface="Arial" panose="020B0604020202020204" pitchFamily="34" charset="0"/>
              <a:cs typeface="Arial" panose="020B0604020202020204" pitchFamily="34" charset="0"/>
            </a:rPr>
            <a:t>Quintile</a:t>
          </a:r>
          <a:r>
            <a:rPr lang="en-GB" sz="1400" b="1" baseline="0">
              <a:solidFill>
                <a:srgbClr val="0E1B34"/>
              </a:solidFill>
              <a:latin typeface="Arial" panose="020B0604020202020204" pitchFamily="34" charset="0"/>
              <a:cs typeface="Arial" panose="020B0604020202020204" pitchFamily="34" charset="0"/>
            </a:rPr>
            <a:t> 1 - Most Deprived</a:t>
          </a:r>
          <a:endParaRPr lang="en-GB" sz="1400" b="1">
            <a:solidFill>
              <a:srgbClr val="0E1B34"/>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0.52755</cdr:x>
      <cdr:y>0.73139</cdr:y>
    </cdr:from>
    <cdr:to>
      <cdr:x>0.79827</cdr:x>
      <cdr:y>0.83075</cdr:y>
    </cdr:to>
    <cdr:sp macro="" textlink="">
      <cdr:nvSpPr>
        <cdr:cNvPr id="3" name="TextBox 1"/>
        <cdr:cNvSpPr txBox="1"/>
      </cdr:nvSpPr>
      <cdr:spPr>
        <a:xfrm xmlns:a="http://schemas.openxmlformats.org/drawingml/2006/main">
          <a:off x="4916271" y="4452894"/>
          <a:ext cx="2522838" cy="6049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400" b="1">
              <a:solidFill>
                <a:srgbClr val="8FAAE1"/>
              </a:solidFill>
              <a:latin typeface="Arial" panose="020B0604020202020204" pitchFamily="34" charset="0"/>
              <a:cs typeface="Arial" panose="020B0604020202020204" pitchFamily="34" charset="0"/>
            </a:rPr>
            <a:t>Quintile</a:t>
          </a:r>
          <a:r>
            <a:rPr lang="en-GB" sz="1400" b="1" baseline="0">
              <a:solidFill>
                <a:srgbClr val="8FAAE1"/>
              </a:solidFill>
              <a:latin typeface="Arial" panose="020B0604020202020204" pitchFamily="34" charset="0"/>
              <a:cs typeface="Arial" panose="020B0604020202020204" pitchFamily="34" charset="0"/>
            </a:rPr>
            <a:t> 5 - Least Deprived</a:t>
          </a:r>
          <a:endParaRPr lang="en-GB" sz="1400" b="1">
            <a:solidFill>
              <a:srgbClr val="8FAAE1"/>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0.26236</cdr:x>
      <cdr:y>0.40581</cdr:y>
    </cdr:from>
    <cdr:to>
      <cdr:x>0.53308</cdr:x>
      <cdr:y>0.45666</cdr:y>
    </cdr:to>
    <cdr:sp macro="" textlink="">
      <cdr:nvSpPr>
        <cdr:cNvPr id="5" name="TextBox 1"/>
        <cdr:cNvSpPr txBox="1"/>
      </cdr:nvSpPr>
      <cdr:spPr>
        <a:xfrm xmlns:a="http://schemas.openxmlformats.org/drawingml/2006/main">
          <a:off x="2444922" y="2470665"/>
          <a:ext cx="2522838" cy="30960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400" b="1">
              <a:solidFill>
                <a:srgbClr val="1A3364"/>
              </a:solidFill>
              <a:latin typeface="Arial" panose="020B0604020202020204" pitchFamily="34" charset="0"/>
              <a:cs typeface="Arial" panose="020B0604020202020204" pitchFamily="34" charset="0"/>
            </a:rPr>
            <a:t>Quintile</a:t>
          </a:r>
          <a:r>
            <a:rPr lang="en-GB" sz="1400" b="1" baseline="0">
              <a:solidFill>
                <a:srgbClr val="1A3364"/>
              </a:solidFill>
              <a:latin typeface="Arial" panose="020B0604020202020204" pitchFamily="34" charset="0"/>
              <a:cs typeface="Arial" panose="020B0604020202020204" pitchFamily="34" charset="0"/>
            </a:rPr>
            <a:t> 2</a:t>
          </a:r>
          <a:endParaRPr lang="en-GB" sz="1400" b="1">
            <a:solidFill>
              <a:srgbClr val="1A3364"/>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0.33694</cdr:x>
      <cdr:y>0.51997</cdr:y>
    </cdr:from>
    <cdr:to>
      <cdr:x>0.60766</cdr:x>
      <cdr:y>0.57082</cdr:y>
    </cdr:to>
    <cdr:sp macro="" textlink="">
      <cdr:nvSpPr>
        <cdr:cNvPr id="6" name="TextBox 1"/>
        <cdr:cNvSpPr txBox="1"/>
      </cdr:nvSpPr>
      <cdr:spPr>
        <a:xfrm xmlns:a="http://schemas.openxmlformats.org/drawingml/2006/main">
          <a:off x="3139989" y="3165733"/>
          <a:ext cx="2522838" cy="30960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400" b="1">
              <a:solidFill>
                <a:srgbClr val="284F99"/>
              </a:solidFill>
              <a:latin typeface="Arial" panose="020B0604020202020204" pitchFamily="34" charset="0"/>
              <a:cs typeface="Arial" panose="020B0604020202020204" pitchFamily="34" charset="0"/>
            </a:rPr>
            <a:t>Quintile</a:t>
          </a:r>
          <a:r>
            <a:rPr lang="en-GB" sz="1400" b="1" baseline="0">
              <a:solidFill>
                <a:srgbClr val="284F99"/>
              </a:solidFill>
              <a:latin typeface="Arial" panose="020B0604020202020204" pitchFamily="34" charset="0"/>
              <a:cs typeface="Arial" panose="020B0604020202020204" pitchFamily="34" charset="0"/>
            </a:rPr>
            <a:t> 3</a:t>
          </a:r>
          <a:endParaRPr lang="en-GB" sz="1400" b="1">
            <a:solidFill>
              <a:srgbClr val="284F99"/>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0.4944</cdr:x>
      <cdr:y>0.57494</cdr:y>
    </cdr:from>
    <cdr:to>
      <cdr:x>0.76512</cdr:x>
      <cdr:y>0.62579</cdr:y>
    </cdr:to>
    <cdr:sp macro="" textlink="">
      <cdr:nvSpPr>
        <cdr:cNvPr id="7" name="TextBox 1"/>
        <cdr:cNvSpPr txBox="1"/>
      </cdr:nvSpPr>
      <cdr:spPr>
        <a:xfrm xmlns:a="http://schemas.openxmlformats.org/drawingml/2006/main">
          <a:off x="4607355" y="3500395"/>
          <a:ext cx="2522838" cy="30960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400" b="1">
              <a:solidFill>
                <a:srgbClr val="396ACB"/>
              </a:solidFill>
              <a:latin typeface="Arial" panose="020B0604020202020204" pitchFamily="34" charset="0"/>
              <a:cs typeface="Arial" panose="020B0604020202020204" pitchFamily="34" charset="0"/>
            </a:rPr>
            <a:t>Quintile</a:t>
          </a:r>
          <a:r>
            <a:rPr lang="en-GB" sz="1400" b="1" baseline="0">
              <a:solidFill>
                <a:srgbClr val="396ACB"/>
              </a:solidFill>
              <a:latin typeface="Arial" panose="020B0604020202020204" pitchFamily="34" charset="0"/>
              <a:cs typeface="Arial" panose="020B0604020202020204" pitchFamily="34" charset="0"/>
            </a:rPr>
            <a:t> 4</a:t>
          </a:r>
          <a:endParaRPr lang="en-GB" sz="1400" b="1">
            <a:solidFill>
              <a:srgbClr val="396ACB"/>
            </a:solidFill>
            <a:latin typeface="Arial" panose="020B0604020202020204" pitchFamily="34" charset="0"/>
            <a:cs typeface="Arial" panose="020B0604020202020204" pitchFamily="34" charset="0"/>
          </a:endParaRPr>
        </a:p>
      </cdr:txBody>
    </cdr:sp>
  </cdr:relSizeAnchor>
</c:userShapes>
</file>

<file path=xl/drawings/drawing13.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c:userShapes xmlns:c="http://schemas.openxmlformats.org/drawingml/2006/chart">
  <cdr:relSizeAnchor xmlns:cdr="http://schemas.openxmlformats.org/drawingml/2006/chartDrawing">
    <cdr:from>
      <cdr:x>0.00168</cdr:x>
      <cdr:y>0.92202</cdr:y>
    </cdr:from>
    <cdr:to>
      <cdr:x>1</cdr:x>
      <cdr:y>1</cdr:y>
    </cdr:to>
    <cdr:sp macro="" textlink="">
      <cdr:nvSpPr>
        <cdr:cNvPr id="2" name="TextBox 1"/>
        <cdr:cNvSpPr txBox="1"/>
      </cdr:nvSpPr>
      <cdr:spPr>
        <a:xfrm xmlns:a="http://schemas.openxmlformats.org/drawingml/2006/main">
          <a:off x="15614" y="5613504"/>
          <a:ext cx="9303440" cy="4747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b="1">
              <a:latin typeface="Arial" panose="020B0604020202020204" pitchFamily="34" charset="0"/>
              <a:cs typeface="Arial" panose="020B0604020202020204" pitchFamily="34" charset="0"/>
            </a:rPr>
            <a:t>Footnote:</a:t>
          </a:r>
          <a:r>
            <a:rPr lang="en-GB" sz="1100" b="0">
              <a:latin typeface="Arial" panose="020B0604020202020204" pitchFamily="34" charset="0"/>
              <a:cs typeface="Arial" panose="020B0604020202020204" pitchFamily="34" charset="0"/>
            </a:rPr>
            <a:t> Due to</a:t>
          </a:r>
          <a:r>
            <a:rPr lang="en-GB" sz="1100" b="0" baseline="0">
              <a:latin typeface="Arial" panose="020B0604020202020204" pitchFamily="34" charset="0"/>
              <a:cs typeface="Arial" panose="020B0604020202020204" pitchFamily="34" charset="0"/>
            </a:rPr>
            <a:t> data issues reported by the Northern Ireland Statistics and Research Agency (NISRA), the time series for Northern Ireland has been affected from 2015 to 2018. ONS are yet to release 2020 data for England and Wales.</a:t>
          </a:r>
          <a:endParaRPr lang="en-GB" sz="1100" b="0">
            <a:latin typeface="Arial" panose="020B0604020202020204" pitchFamily="34" charset="0"/>
            <a:cs typeface="Arial" panose="020B0604020202020204" pitchFamily="34" charset="0"/>
          </a:endParaRPr>
        </a:p>
      </cdr:txBody>
    </cdr:sp>
  </cdr:relSizeAnchor>
</c:userShapes>
</file>

<file path=xl/drawings/drawing17.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0.01173</cdr:x>
      <cdr:y>0.9219</cdr:y>
    </cdr:from>
    <cdr:to>
      <cdr:x>0.99832</cdr:x>
      <cdr:y>1</cdr:y>
    </cdr:to>
    <cdr:sp macro="" textlink="">
      <cdr:nvSpPr>
        <cdr:cNvPr id="2" name="TextBox 1"/>
        <cdr:cNvSpPr txBox="1"/>
      </cdr:nvSpPr>
      <cdr:spPr>
        <a:xfrm xmlns:a="http://schemas.openxmlformats.org/drawingml/2006/main">
          <a:off x="109303" y="5621311"/>
          <a:ext cx="9197090" cy="476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800">
              <a:latin typeface="Arial" panose="020B0604020202020204" pitchFamily="34" charset="0"/>
              <a:cs typeface="Arial" panose="020B0604020202020204" pitchFamily="34" charset="0"/>
            </a:rPr>
            <a:t>1. Following a WHO update to the international Statistical Classification of Diseases and Related Health Problems, the definition of probable suicides changed in 2011. This chart shows the numbers of probable suicides according to the</a:t>
          </a:r>
          <a:r>
            <a:rPr lang="en-GB" sz="800" baseline="0">
              <a:latin typeface="Arial" panose="020B0604020202020204" pitchFamily="34" charset="0"/>
              <a:cs typeface="Arial" panose="020B0604020202020204" pitchFamily="34" charset="0"/>
            </a:rPr>
            <a:t> </a:t>
          </a:r>
          <a:r>
            <a:rPr lang="en-GB" sz="800">
              <a:latin typeface="Arial" panose="020B0604020202020204" pitchFamily="34" charset="0"/>
              <a:cs typeface="Arial" panose="020B0604020202020204" pitchFamily="34" charset="0"/>
            </a:rPr>
            <a:t>new classification</a:t>
          </a:r>
        </a:p>
        <a:p xmlns:a="http://schemas.openxmlformats.org/drawingml/2006/main">
          <a:r>
            <a:rPr lang="en-GB" sz="800">
              <a:latin typeface="Arial" panose="020B0604020202020204" pitchFamily="34" charset="0"/>
              <a:cs typeface="Arial" panose="020B0604020202020204" pitchFamily="34" charset="0"/>
            </a:rPr>
            <a:t>© Crown Copyright 2021</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0.01173</cdr:x>
      <cdr:y>0.9219</cdr:y>
    </cdr:from>
    <cdr:to>
      <cdr:x>0.99832</cdr:x>
      <cdr:y>1</cdr:y>
    </cdr:to>
    <cdr:sp macro="" textlink="">
      <cdr:nvSpPr>
        <cdr:cNvPr id="2" name="TextBox 1"/>
        <cdr:cNvSpPr txBox="1"/>
      </cdr:nvSpPr>
      <cdr:spPr>
        <a:xfrm xmlns:a="http://schemas.openxmlformats.org/drawingml/2006/main">
          <a:off x="109303" y="5621311"/>
          <a:ext cx="9197090" cy="476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800">
              <a:latin typeface="Arial" panose="020B0604020202020204" pitchFamily="34" charset="0"/>
              <a:cs typeface="Arial" panose="020B0604020202020204" pitchFamily="34" charset="0"/>
            </a:rPr>
            <a:t>1. Following a WHO update to the international Statistical Classification of Diseases and Related Health Problems, the definition of probable suicides changed in 2011. This chart shows the numbers of probable suicides according to the</a:t>
          </a:r>
          <a:r>
            <a:rPr lang="en-GB" sz="800" baseline="0">
              <a:latin typeface="Arial" panose="020B0604020202020204" pitchFamily="34" charset="0"/>
              <a:cs typeface="Arial" panose="020B0604020202020204" pitchFamily="34" charset="0"/>
            </a:rPr>
            <a:t> </a:t>
          </a:r>
          <a:r>
            <a:rPr lang="en-GB" sz="800">
              <a:latin typeface="Arial" panose="020B0604020202020204" pitchFamily="34" charset="0"/>
              <a:cs typeface="Arial" panose="020B0604020202020204" pitchFamily="34" charset="0"/>
            </a:rPr>
            <a:t>new classification</a:t>
          </a:r>
        </a:p>
        <a:p xmlns:a="http://schemas.openxmlformats.org/drawingml/2006/main">
          <a:r>
            <a:rPr lang="en-GB" sz="800">
              <a:latin typeface="Arial" panose="020B0604020202020204" pitchFamily="34" charset="0"/>
              <a:cs typeface="Arial" panose="020B0604020202020204" pitchFamily="34" charset="0"/>
            </a:rPr>
            <a:t>© Crown Copyright 2021</a:t>
          </a:r>
        </a:p>
      </cdr:txBody>
    </cdr:sp>
  </cdr:relSizeAnchor>
</c:userShapes>
</file>

<file path=xl/drawings/drawing5.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c:userShapes xmlns:c="http://schemas.openxmlformats.org/drawingml/2006/chart">
  <cdr:relSizeAnchor xmlns:cdr="http://schemas.openxmlformats.org/drawingml/2006/chartDrawing">
    <cdr:from>
      <cdr:x>0.12771</cdr:x>
      <cdr:y>0.33464</cdr:y>
    </cdr:from>
    <cdr:to>
      <cdr:x>0.21839</cdr:x>
      <cdr:y>0.41487</cdr:y>
    </cdr:to>
    <cdr:sp macro="" textlink="">
      <cdr:nvSpPr>
        <cdr:cNvPr id="2" name="TextBox 1"/>
        <cdr:cNvSpPr txBox="1"/>
      </cdr:nvSpPr>
      <cdr:spPr>
        <a:xfrm xmlns:a="http://schemas.openxmlformats.org/drawingml/2006/main">
          <a:off x="1190626" y="2035968"/>
          <a:ext cx="845343" cy="488157"/>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n-GB" sz="2000" b="1">
              <a:solidFill>
                <a:srgbClr val="203F7A"/>
              </a:solidFill>
              <a:latin typeface="Arial" panose="020B0604020202020204" pitchFamily="34" charset="0"/>
              <a:cs typeface="Arial" panose="020B0604020202020204" pitchFamily="34" charset="0"/>
            </a:rPr>
            <a:t>Men</a:t>
          </a:r>
        </a:p>
      </cdr:txBody>
    </cdr:sp>
  </cdr:relSizeAnchor>
  <cdr:relSizeAnchor xmlns:cdr="http://schemas.openxmlformats.org/drawingml/2006/chartDrawing">
    <cdr:from>
      <cdr:x>0.12678</cdr:x>
      <cdr:y>0.71872</cdr:y>
    </cdr:from>
    <cdr:to>
      <cdr:x>0.24904</cdr:x>
      <cdr:y>0.79896</cdr:y>
    </cdr:to>
    <cdr:sp macro="" textlink="">
      <cdr:nvSpPr>
        <cdr:cNvPr id="3" name="TextBox 1"/>
        <cdr:cNvSpPr txBox="1"/>
      </cdr:nvSpPr>
      <cdr:spPr>
        <a:xfrm xmlns:a="http://schemas.openxmlformats.org/drawingml/2006/main">
          <a:off x="1181894" y="4372769"/>
          <a:ext cx="1139825" cy="488157"/>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2000" b="1">
              <a:solidFill>
                <a:srgbClr val="203F7A"/>
              </a:solidFill>
              <a:latin typeface="Arial" panose="020B0604020202020204" pitchFamily="34" charset="0"/>
              <a:cs typeface="Arial" panose="020B0604020202020204" pitchFamily="34" charset="0"/>
            </a:rPr>
            <a:t>Women</a:t>
          </a:r>
        </a:p>
      </cdr:txBody>
    </cdr:sp>
  </cdr:relSizeAnchor>
</c:userShapes>
</file>

<file path=xl/drawings/drawing8.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3" Type="http://schemas.openxmlformats.org/officeDocument/2006/relationships/hyperlink" Target="http://www.nrscotland.gov.uk/statistics-and-data/statistics/statistics-by-theme/vital-events/deaths/suicides/the-definition-of-the-statistics/how-nrs-classifies-deaths-for-statistical-purposes-as-probable-suicides" TargetMode="External"/><Relationship Id="rId2" Type="http://schemas.openxmlformats.org/officeDocument/2006/relationships/hyperlink" Target="http://www.gro-scotland.gov.uk/statistics/theme/vital-events/deaths/suicides/definition-of-stats/how-nrs-classifies/index.html" TargetMode="External"/><Relationship Id="rId1" Type="http://schemas.openxmlformats.org/officeDocument/2006/relationships/hyperlink" Target="http://www.nrscotland.gov.uk/statistics-and-data/statistics/statistics-by-theme/vital-events/deaths/deaths-background-information/death-certificates-and-coding-the-causes-of-death" TargetMode="External"/><Relationship Id="rId4"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2"/>
  <sheetViews>
    <sheetView showGridLines="0" tabSelected="1" zoomScaleNormal="100" workbookViewId="0">
      <selection sqref="A1:F1"/>
    </sheetView>
  </sheetViews>
  <sheetFormatPr defaultColWidth="9.140625" defaultRowHeight="12.75" x14ac:dyDescent="0.2"/>
  <cols>
    <col min="1" max="16384" width="9.140625" style="120"/>
  </cols>
  <sheetData>
    <row r="1" spans="1:18" s="119" customFormat="1" ht="18" customHeight="1" x14ac:dyDescent="0.25">
      <c r="A1" s="353" t="s">
        <v>309</v>
      </c>
      <c r="B1" s="353"/>
      <c r="C1" s="353"/>
      <c r="D1" s="353"/>
      <c r="E1" s="353"/>
      <c r="F1" s="353"/>
      <c r="G1" s="307"/>
      <c r="H1" s="307"/>
      <c r="I1" s="307"/>
      <c r="J1" s="307"/>
      <c r="K1" s="307"/>
      <c r="L1" s="307"/>
      <c r="M1" s="307"/>
      <c r="N1" s="307"/>
      <c r="O1" s="307"/>
      <c r="P1" s="307"/>
      <c r="Q1" s="307"/>
      <c r="R1" s="307"/>
    </row>
    <row r="2" spans="1:18" s="119" customFormat="1" ht="15" customHeight="1" x14ac:dyDescent="0.25">
      <c r="A2" s="292" t="s">
        <v>213</v>
      </c>
      <c r="B2" s="292"/>
      <c r="C2" s="292"/>
      <c r="D2" s="292"/>
      <c r="E2" s="292"/>
      <c r="F2" s="292"/>
      <c r="G2" s="292"/>
      <c r="H2" s="292"/>
      <c r="I2" s="292"/>
      <c r="J2" s="292"/>
    </row>
    <row r="3" spans="1:18" x14ac:dyDescent="0.2">
      <c r="A3" s="296" t="s">
        <v>310</v>
      </c>
      <c r="B3" s="296"/>
      <c r="C3" s="296"/>
      <c r="G3" s="121"/>
      <c r="I3" s="191"/>
      <c r="J3" s="191"/>
    </row>
    <row r="4" spans="1:18" x14ac:dyDescent="0.2">
      <c r="A4" s="294" t="s">
        <v>240</v>
      </c>
      <c r="B4" s="352" t="s">
        <v>325</v>
      </c>
      <c r="C4" s="352"/>
      <c r="D4" s="352"/>
      <c r="E4" s="352"/>
      <c r="F4" s="352"/>
      <c r="G4" s="352"/>
      <c r="H4" s="352"/>
      <c r="I4" s="352"/>
      <c r="J4" s="352"/>
    </row>
    <row r="5" spans="1:18" x14ac:dyDescent="0.2">
      <c r="A5" s="297" t="s">
        <v>311</v>
      </c>
      <c r="B5" s="352" t="s">
        <v>326</v>
      </c>
      <c r="C5" s="352"/>
      <c r="D5" s="352"/>
      <c r="E5" s="352"/>
      <c r="F5" s="352"/>
      <c r="G5" s="352"/>
      <c r="H5" s="352"/>
      <c r="I5" s="352"/>
      <c r="J5" s="352"/>
    </row>
    <row r="6" spans="1:18" x14ac:dyDescent="0.2">
      <c r="A6" s="294" t="s">
        <v>312</v>
      </c>
      <c r="B6" s="352" t="s">
        <v>327</v>
      </c>
      <c r="C6" s="352"/>
      <c r="D6" s="352"/>
      <c r="E6" s="352"/>
      <c r="F6" s="352"/>
      <c r="G6" s="352"/>
      <c r="H6" s="352"/>
      <c r="I6" s="352"/>
      <c r="J6" s="352"/>
    </row>
    <row r="7" spans="1:18" x14ac:dyDescent="0.2">
      <c r="A7" s="297" t="s">
        <v>313</v>
      </c>
      <c r="B7" s="352" t="s">
        <v>328</v>
      </c>
      <c r="C7" s="352"/>
      <c r="D7" s="352"/>
      <c r="E7" s="352"/>
      <c r="F7" s="352"/>
      <c r="G7" s="352"/>
      <c r="H7" s="352"/>
      <c r="I7" s="352"/>
      <c r="J7" s="352"/>
    </row>
    <row r="8" spans="1:18" x14ac:dyDescent="0.2">
      <c r="A8" s="294" t="s">
        <v>314</v>
      </c>
      <c r="B8" s="352" t="s">
        <v>329</v>
      </c>
      <c r="C8" s="352"/>
      <c r="D8" s="352"/>
      <c r="E8" s="352"/>
      <c r="F8" s="352"/>
      <c r="G8" s="352"/>
      <c r="H8" s="352"/>
      <c r="I8" s="352"/>
      <c r="J8" s="352"/>
    </row>
    <row r="9" spans="1:18" x14ac:dyDescent="0.2">
      <c r="A9" s="297" t="s">
        <v>315</v>
      </c>
      <c r="B9" s="352" t="s">
        <v>330</v>
      </c>
      <c r="C9" s="352"/>
      <c r="D9" s="352"/>
      <c r="E9" s="352"/>
      <c r="F9" s="352"/>
      <c r="G9" s="352"/>
      <c r="H9" s="352"/>
      <c r="I9" s="352"/>
      <c r="J9" s="352"/>
    </row>
    <row r="10" spans="1:18" x14ac:dyDescent="0.2">
      <c r="A10" s="294" t="s">
        <v>316</v>
      </c>
      <c r="B10" s="352" t="s">
        <v>331</v>
      </c>
      <c r="C10" s="352"/>
      <c r="D10" s="352"/>
      <c r="E10" s="352"/>
      <c r="F10" s="352"/>
      <c r="G10" s="352"/>
      <c r="H10" s="352"/>
      <c r="I10" s="352"/>
      <c r="J10" s="352"/>
    </row>
    <row r="11" spans="1:18" x14ac:dyDescent="0.2">
      <c r="A11" s="297" t="s">
        <v>318</v>
      </c>
      <c r="B11" s="352" t="s">
        <v>332</v>
      </c>
      <c r="C11" s="352"/>
      <c r="D11" s="352"/>
      <c r="E11" s="352"/>
      <c r="F11" s="352"/>
      <c r="G11" s="352"/>
      <c r="H11" s="352"/>
      <c r="I11" s="352"/>
      <c r="J11" s="352"/>
    </row>
    <row r="12" spans="1:18" x14ac:dyDescent="0.2">
      <c r="A12" s="297" t="s">
        <v>319</v>
      </c>
      <c r="B12" s="352" t="s">
        <v>333</v>
      </c>
      <c r="C12" s="352"/>
      <c r="D12" s="352"/>
      <c r="E12" s="352"/>
      <c r="F12" s="352"/>
      <c r="G12" s="352"/>
      <c r="H12" s="352"/>
      <c r="I12" s="352"/>
      <c r="J12" s="352"/>
    </row>
    <row r="13" spans="1:18" x14ac:dyDescent="0.2">
      <c r="A13" s="294" t="s">
        <v>322</v>
      </c>
      <c r="B13" s="352" t="s">
        <v>362</v>
      </c>
      <c r="C13" s="352"/>
      <c r="D13" s="352"/>
      <c r="E13" s="352"/>
      <c r="F13" s="352"/>
      <c r="G13" s="352"/>
      <c r="H13" s="352"/>
      <c r="I13" s="352"/>
      <c r="J13" s="352"/>
    </row>
    <row r="14" spans="1:18" x14ac:dyDescent="0.2">
      <c r="A14" s="294" t="s">
        <v>320</v>
      </c>
      <c r="B14" s="352" t="s">
        <v>363</v>
      </c>
      <c r="C14" s="352"/>
      <c r="D14" s="352"/>
      <c r="E14" s="352"/>
      <c r="F14" s="352"/>
      <c r="G14" s="352"/>
      <c r="H14" s="352"/>
      <c r="I14" s="352"/>
      <c r="J14" s="352"/>
    </row>
    <row r="15" spans="1:18" x14ac:dyDescent="0.2">
      <c r="A15" s="294" t="s">
        <v>321</v>
      </c>
      <c r="B15" s="352" t="s">
        <v>364</v>
      </c>
      <c r="C15" s="352"/>
      <c r="D15" s="352"/>
      <c r="E15" s="352"/>
      <c r="F15" s="352"/>
      <c r="G15" s="352"/>
      <c r="H15" s="352"/>
      <c r="I15" s="352"/>
      <c r="J15" s="352"/>
    </row>
    <row r="16" spans="1:18" x14ac:dyDescent="0.2">
      <c r="A16" s="297" t="s">
        <v>317</v>
      </c>
      <c r="B16" s="352" t="s">
        <v>334</v>
      </c>
      <c r="C16" s="352"/>
      <c r="D16" s="352"/>
      <c r="E16" s="352"/>
      <c r="F16" s="352"/>
      <c r="G16" s="352"/>
      <c r="H16" s="352"/>
      <c r="I16" s="352"/>
      <c r="J16" s="352"/>
    </row>
    <row r="17" spans="1:19" x14ac:dyDescent="0.2">
      <c r="A17" s="293"/>
      <c r="B17" s="293"/>
      <c r="C17" s="294"/>
      <c r="D17" s="294"/>
      <c r="E17" s="294"/>
      <c r="F17" s="294"/>
    </row>
    <row r="18" spans="1:19" x14ac:dyDescent="0.2">
      <c r="A18" s="293" t="s">
        <v>323</v>
      </c>
      <c r="B18" s="293"/>
      <c r="C18" s="294"/>
      <c r="D18" s="294"/>
      <c r="E18" s="294"/>
      <c r="F18" s="294"/>
    </row>
    <row r="19" spans="1:19" x14ac:dyDescent="0.2">
      <c r="A19" s="295" t="s">
        <v>186</v>
      </c>
      <c r="B19" s="356" t="s">
        <v>348</v>
      </c>
      <c r="C19" s="356"/>
      <c r="D19" s="356"/>
      <c r="E19" s="356"/>
      <c r="F19" s="356"/>
      <c r="G19" s="356"/>
      <c r="H19" s="356"/>
      <c r="I19" s="356"/>
      <c r="J19" s="356"/>
      <c r="K19" s="356"/>
      <c r="L19" s="356"/>
      <c r="M19" s="356"/>
      <c r="N19" s="356"/>
      <c r="O19" s="356"/>
      <c r="P19" s="356"/>
      <c r="Q19" s="356"/>
      <c r="R19" s="356"/>
      <c r="S19" s="356"/>
    </row>
    <row r="20" spans="1:19" x14ac:dyDescent="0.2">
      <c r="A20" s="295" t="s">
        <v>324</v>
      </c>
      <c r="B20" s="356" t="s">
        <v>349</v>
      </c>
      <c r="C20" s="356"/>
      <c r="D20" s="356"/>
      <c r="E20" s="356"/>
      <c r="F20" s="356"/>
      <c r="G20" s="356"/>
      <c r="H20" s="356"/>
      <c r="I20" s="356"/>
      <c r="J20" s="356"/>
      <c r="K20" s="356"/>
      <c r="L20" s="356"/>
      <c r="M20" s="356"/>
      <c r="N20" s="356"/>
      <c r="O20" s="356"/>
      <c r="P20" s="356"/>
      <c r="Q20" s="356"/>
      <c r="R20" s="356"/>
      <c r="S20" s="356"/>
    </row>
    <row r="21" spans="1:19" x14ac:dyDescent="0.2">
      <c r="A21" s="295" t="s">
        <v>202</v>
      </c>
      <c r="B21" s="356" t="s">
        <v>351</v>
      </c>
      <c r="C21" s="356"/>
      <c r="D21" s="356"/>
      <c r="E21" s="356"/>
      <c r="F21" s="356"/>
      <c r="G21" s="356"/>
      <c r="H21" s="356"/>
      <c r="I21" s="356"/>
      <c r="J21" s="356"/>
      <c r="K21" s="356"/>
      <c r="L21" s="356"/>
      <c r="M21" s="356"/>
      <c r="N21" s="356"/>
      <c r="O21" s="356"/>
      <c r="P21" s="356"/>
      <c r="Q21" s="356"/>
      <c r="R21" s="356"/>
      <c r="S21" s="356"/>
    </row>
    <row r="22" spans="1:19" x14ac:dyDescent="0.2">
      <c r="A22" s="332" t="s">
        <v>353</v>
      </c>
      <c r="B22" s="356" t="s">
        <v>352</v>
      </c>
      <c r="C22" s="356"/>
      <c r="D22" s="356"/>
      <c r="E22" s="356"/>
      <c r="F22" s="356"/>
      <c r="G22" s="356"/>
      <c r="H22" s="356"/>
      <c r="I22" s="356"/>
      <c r="J22" s="356"/>
      <c r="K22" s="356"/>
      <c r="L22" s="356"/>
      <c r="M22" s="356"/>
      <c r="N22" s="356"/>
      <c r="O22" s="356"/>
      <c r="P22" s="356"/>
      <c r="Q22" s="356"/>
      <c r="R22" s="356"/>
      <c r="S22" s="356"/>
    </row>
    <row r="23" spans="1:19" x14ac:dyDescent="0.2">
      <c r="A23" s="332" t="s">
        <v>354</v>
      </c>
      <c r="B23" s="333" t="s">
        <v>356</v>
      </c>
      <c r="C23" s="333"/>
      <c r="D23" s="333"/>
      <c r="E23" s="333"/>
      <c r="F23" s="333"/>
      <c r="G23" s="333"/>
      <c r="H23" s="333"/>
      <c r="I23" s="333"/>
      <c r="J23" s="333"/>
      <c r="K23" s="333"/>
      <c r="L23" s="333"/>
      <c r="M23" s="333"/>
      <c r="N23" s="333"/>
      <c r="O23" s="333"/>
      <c r="P23" s="333"/>
      <c r="Q23" s="333"/>
      <c r="R23" s="333"/>
      <c r="S23" s="333"/>
    </row>
    <row r="24" spans="1:19" x14ac:dyDescent="0.2">
      <c r="A24" s="332" t="s">
        <v>355</v>
      </c>
      <c r="B24" s="356" t="s">
        <v>357</v>
      </c>
      <c r="C24" s="356"/>
      <c r="D24" s="356"/>
      <c r="E24" s="356"/>
      <c r="F24" s="356"/>
      <c r="G24" s="356"/>
      <c r="H24" s="356"/>
      <c r="I24" s="356"/>
      <c r="J24" s="356"/>
      <c r="K24" s="356"/>
      <c r="L24" s="356"/>
      <c r="M24" s="356"/>
      <c r="N24" s="356"/>
      <c r="O24" s="356"/>
      <c r="P24" s="356"/>
      <c r="Q24" s="356"/>
      <c r="R24" s="356"/>
      <c r="S24" s="356"/>
    </row>
    <row r="25" spans="1:19" x14ac:dyDescent="0.2">
      <c r="A25" s="295" t="s">
        <v>187</v>
      </c>
      <c r="B25" s="357" t="s">
        <v>358</v>
      </c>
      <c r="C25" s="357"/>
      <c r="D25" s="357"/>
      <c r="E25" s="357"/>
      <c r="F25" s="357"/>
      <c r="G25" s="357"/>
      <c r="H25" s="357"/>
      <c r="I25" s="357"/>
      <c r="J25" s="357"/>
      <c r="K25" s="357"/>
      <c r="L25" s="357"/>
      <c r="M25" s="357"/>
      <c r="N25" s="357"/>
      <c r="O25" s="357"/>
      <c r="P25" s="357"/>
      <c r="Q25" s="357"/>
      <c r="R25" s="357"/>
      <c r="S25" s="357"/>
    </row>
    <row r="26" spans="1:19" x14ac:dyDescent="0.2">
      <c r="A26" s="295"/>
      <c r="B26" s="357"/>
      <c r="C26" s="357"/>
      <c r="D26" s="357"/>
      <c r="E26" s="357"/>
      <c r="F26" s="357"/>
      <c r="G26" s="357"/>
      <c r="H26" s="357"/>
      <c r="I26" s="357"/>
      <c r="J26" s="357"/>
      <c r="K26" s="357"/>
      <c r="L26" s="357"/>
      <c r="M26" s="357"/>
      <c r="N26" s="357"/>
      <c r="O26" s="357"/>
      <c r="P26" s="357"/>
      <c r="Q26" s="357"/>
      <c r="R26" s="357"/>
      <c r="S26" s="357"/>
    </row>
    <row r="27" spans="1:19" x14ac:dyDescent="0.2">
      <c r="A27" s="295" t="s">
        <v>188</v>
      </c>
      <c r="B27" s="357" t="s">
        <v>359</v>
      </c>
      <c r="C27" s="357"/>
      <c r="D27" s="357"/>
      <c r="E27" s="357"/>
      <c r="F27" s="357"/>
      <c r="G27" s="357"/>
      <c r="H27" s="357"/>
      <c r="I27" s="357"/>
      <c r="J27" s="357"/>
      <c r="K27" s="357"/>
      <c r="L27" s="357"/>
      <c r="M27" s="357"/>
      <c r="N27" s="357"/>
      <c r="O27" s="357"/>
      <c r="P27" s="357"/>
      <c r="Q27" s="357"/>
      <c r="R27" s="357"/>
      <c r="S27" s="357"/>
    </row>
    <row r="28" spans="1:19" x14ac:dyDescent="0.2">
      <c r="A28" s="293"/>
      <c r="B28" s="357"/>
      <c r="C28" s="357"/>
      <c r="D28" s="357"/>
      <c r="E28" s="357"/>
      <c r="F28" s="357"/>
      <c r="G28" s="357"/>
      <c r="H28" s="357"/>
      <c r="I28" s="357"/>
      <c r="J28" s="357"/>
      <c r="K28" s="357"/>
      <c r="L28" s="357"/>
      <c r="M28" s="357"/>
      <c r="N28" s="357"/>
      <c r="O28" s="357"/>
      <c r="P28" s="357"/>
      <c r="Q28" s="357"/>
      <c r="R28" s="357"/>
      <c r="S28" s="357"/>
    </row>
    <row r="29" spans="1:19" x14ac:dyDescent="0.2">
      <c r="A29" s="293"/>
      <c r="B29" s="293"/>
    </row>
    <row r="30" spans="1:19" x14ac:dyDescent="0.2">
      <c r="A30" s="354" t="s">
        <v>341</v>
      </c>
      <c r="B30" s="354"/>
    </row>
    <row r="31" spans="1:19" x14ac:dyDescent="0.2">
      <c r="A31" s="293"/>
      <c r="B31" s="293"/>
    </row>
    <row r="32" spans="1:19" x14ac:dyDescent="0.2">
      <c r="A32" s="293"/>
      <c r="B32" s="293"/>
    </row>
    <row r="33" spans="1:18" x14ac:dyDescent="0.2">
      <c r="A33" s="293"/>
      <c r="B33" s="293"/>
    </row>
    <row r="34" spans="1:18" x14ac:dyDescent="0.2">
      <c r="A34" s="293"/>
      <c r="B34" s="293"/>
    </row>
    <row r="35" spans="1:18" x14ac:dyDescent="0.2">
      <c r="A35" s="293"/>
      <c r="B35" s="293"/>
    </row>
    <row r="36" spans="1:18" x14ac:dyDescent="0.2">
      <c r="A36" s="293"/>
      <c r="B36" s="293"/>
    </row>
    <row r="37" spans="1:18" x14ac:dyDescent="0.2">
      <c r="A37" s="293"/>
      <c r="B37" s="293"/>
    </row>
    <row r="38" spans="1:18" x14ac:dyDescent="0.2">
      <c r="A38" s="293"/>
      <c r="B38" s="293"/>
    </row>
    <row r="40" spans="1:18" x14ac:dyDescent="0.2">
      <c r="B40" s="355"/>
      <c r="C40" s="355"/>
      <c r="D40" s="355"/>
      <c r="E40" s="355"/>
      <c r="F40" s="355"/>
      <c r="G40" s="355"/>
      <c r="H40" s="355"/>
      <c r="I40" s="355"/>
      <c r="J40" s="355"/>
      <c r="K40" s="355"/>
      <c r="L40" s="355"/>
      <c r="M40" s="355"/>
      <c r="N40" s="355"/>
      <c r="O40" s="355"/>
      <c r="P40" s="355"/>
      <c r="Q40" s="355"/>
      <c r="R40" s="355"/>
    </row>
    <row r="42" spans="1:18" s="122" customFormat="1" ht="10.5" customHeight="1" x14ac:dyDescent="0.2">
      <c r="A42" s="354" t="s">
        <v>239</v>
      </c>
      <c r="B42" s="354"/>
      <c r="C42" s="354"/>
    </row>
  </sheetData>
  <mergeCells count="24">
    <mergeCell ref="B40:R40"/>
    <mergeCell ref="A42:C42"/>
    <mergeCell ref="B20:S20"/>
    <mergeCell ref="B19:S19"/>
    <mergeCell ref="B21:S21"/>
    <mergeCell ref="B22:S22"/>
    <mergeCell ref="B24:S24"/>
    <mergeCell ref="B25:S26"/>
    <mergeCell ref="B27:S28"/>
    <mergeCell ref="B15:J15"/>
    <mergeCell ref="B16:J16"/>
    <mergeCell ref="A1:F1"/>
    <mergeCell ref="A30:B30"/>
    <mergeCell ref="B10:J10"/>
    <mergeCell ref="B11:J11"/>
    <mergeCell ref="B12:J12"/>
    <mergeCell ref="B13:J13"/>
    <mergeCell ref="B14:J14"/>
    <mergeCell ref="B4:J4"/>
    <mergeCell ref="B5:J5"/>
    <mergeCell ref="B6:J6"/>
    <mergeCell ref="B7:J7"/>
    <mergeCell ref="B8:J8"/>
    <mergeCell ref="B9:J9"/>
  </mergeCells>
  <hyperlinks>
    <hyperlink ref="B40:R40" location="'5 - Local Authority'!A1" display="Deaths for which the underlying cause was classified as 'intentional self-harm' or 'event of undetermined intent' by current Local Authority area: registered in Scotland, 1991 to 2013, with five-year moving averages"/>
    <hyperlink ref="B19" location="'Table 1'!A1" display="Deaths for which the underlying cause was classified as 'intentional self-harm' or 'event of undetermined intent'1 by sex and by nature of death: registered in Scotland, 1974 to 2020"/>
    <hyperlink ref="B20:S20" location="'2 - Method and Usual residence'!A1" display="Deaths for which the underlying cause was classified as 'intentional self-harm' or 'event of undetermined intent' 1 by method and by place of usual residence: registered in Scotland, 1974 to 2020"/>
    <hyperlink ref="B21" location="'2b - Nature of death and Method'!A1" display="Deaths for which the underlying cause was classified as 'intentional self-harm' or 'event of undetermined intent'1 by nature of death and by method: registered in Scotland, 1974 to 2020"/>
    <hyperlink ref="B22" location="'3 - Age-group'!A1" display="Deaths for which the underlying cause was classified as 'intentional self-harm' 1 or 'event of undetermined intent' 2 by age-group: registered in Scotland, 1974 to 2020"/>
    <hyperlink ref="B23" location="'3F - Females by Age-group'!A1" display="Female deaths for which the underlying cause was classified as 'intentional self-harm' 1 or 'event of undetermined intent' 2 by age-group: registered in Scotland, 1974 to 2020"/>
    <hyperlink ref="B24:S24" location="'3M - Males by Age-group'!A1" display="Male deaths for which the underlying cause was classified as 'intentional self-harm' 1 or 'event of undetermined intent' 2 by age-group: registered in Scotland, 1974 to 2020"/>
    <hyperlink ref="B25:S26" location="'4 - Health Board'!A1" display="Deaths for which the underlying cause was classified as 'intentional self-harm' or 'event of undetermined intent' 1 by current Health Board area2: registered in Scotland, 1974 to 2020, with five-year moving averages"/>
    <hyperlink ref="B27:S28" location="'5 - Local Authority'!A1" display="Deaths for which the underlying cause was classified as 'intentional self-harm' or 'event of undetermined intent' 1 by current Local Authority area: registered in Scotland, 1991 to 2020, with five-year moving averages"/>
    <hyperlink ref="B4:J4" location="'Figure 1 data'!A1" display="Suicide deaths in Scotland, 1974-2020"/>
    <hyperlink ref="B5:J5" location="'Figure 2 data'!A1" display="Suicide deaths in Scotland, age-standardised rate, 1994-2020"/>
    <hyperlink ref="B6:J6" location="'Figure 3 data'!A1" display="Suicide deaths by month, 2020 and five year average, Scotland"/>
    <hyperlink ref="B7:J7" location="'Figure 4 data'!A1" display="Age-standardised death rates from suicide by sex, 1994-2020"/>
    <hyperlink ref="B8:J8" location="'Figure 5 Data'!A1" display="Suicide deaths in Scotland by age and sex, 2020"/>
    <hyperlink ref="B9:J9" location="'Figure 6 data'!A1" display="Changes in suicide rates, between 2000-04 and 2016-20, by local authority"/>
    <hyperlink ref="B10:J10" location="'Figure 7 Data'!A1" display="Suicide rates by Scottish Index of Multiple Deprivation quintiles, 2001-2020"/>
    <hyperlink ref="B11:J11" location="'Figure 8 Data'!A1" display="Suicide mortality rates, urban and rural areas, 2011 to 2020"/>
    <hyperlink ref="B12:J12" location="'Figure 8 Data'!A1" display="Suicide mortality rates, urban and rural areas, 2020"/>
    <hyperlink ref="B13:J13" location="'Figure 9 Data'!A1" display="Suicide mortality rates, OECD countries and UK constituent countries, latest year, Persons"/>
    <hyperlink ref="B14:J15" location="'Figure 9 Data'!A1" display="Suicide mortality rates, OECD countries and UK constituent countries, latest year, Females"/>
    <hyperlink ref="B16:J16" location="'Figure 10 Data'!A1" display="Suicides by method (% of all suicides), Scotland, 1974-2020"/>
  </hyperlinks>
  <pageMargins left="0.7" right="0.7" top="0.75" bottom="0.75" header="0.3" footer="0.3"/>
  <pageSetup paperSize="9" scale="8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zoomScaleNormal="100" workbookViewId="0">
      <selection sqref="A1:K1"/>
    </sheetView>
  </sheetViews>
  <sheetFormatPr defaultRowHeight="12.75" x14ac:dyDescent="0.2"/>
  <cols>
    <col min="1" max="1" width="9.140625" style="318"/>
    <col min="2" max="16384" width="9.140625" style="316"/>
  </cols>
  <sheetData>
    <row r="1" spans="1:14" ht="18" customHeight="1" x14ac:dyDescent="0.25">
      <c r="A1" s="381" t="s">
        <v>346</v>
      </c>
      <c r="B1" s="381"/>
      <c r="C1" s="381"/>
      <c r="D1" s="381"/>
      <c r="E1" s="381"/>
      <c r="F1" s="381"/>
      <c r="G1" s="381"/>
      <c r="H1" s="381"/>
      <c r="I1" s="381"/>
      <c r="J1" s="381"/>
      <c r="K1" s="381"/>
      <c r="M1" s="379" t="s">
        <v>219</v>
      </c>
      <c r="N1" s="379"/>
    </row>
    <row r="2" spans="1:14" ht="15" customHeight="1" x14ac:dyDescent="0.2"/>
    <row r="3" spans="1:14" s="318" customFormat="1" x14ac:dyDescent="0.2">
      <c r="B3" s="329" t="s">
        <v>15</v>
      </c>
      <c r="C3" s="329" t="s">
        <v>335</v>
      </c>
      <c r="D3" s="329" t="s">
        <v>336</v>
      </c>
      <c r="E3" s="329" t="s">
        <v>337</v>
      </c>
    </row>
    <row r="4" spans="1:14" x14ac:dyDescent="0.2">
      <c r="A4" s="318">
        <v>1994</v>
      </c>
      <c r="B4" s="316">
        <v>16.600000000000001</v>
      </c>
      <c r="C4" s="316">
        <v>11.3</v>
      </c>
      <c r="D4" s="316">
        <v>12.8</v>
      </c>
      <c r="E4" s="316">
        <v>10.5</v>
      </c>
    </row>
    <row r="5" spans="1:14" x14ac:dyDescent="0.2">
      <c r="A5" s="318">
        <v>1995</v>
      </c>
      <c r="B5" s="316">
        <v>16.600000000000001</v>
      </c>
      <c r="C5" s="316">
        <v>11.4</v>
      </c>
      <c r="D5" s="316">
        <v>13</v>
      </c>
      <c r="E5" s="316">
        <v>10.6</v>
      </c>
    </row>
    <row r="6" spans="1:14" x14ac:dyDescent="0.2">
      <c r="A6" s="318">
        <v>1996</v>
      </c>
      <c r="B6" s="316">
        <v>16.899999999999999</v>
      </c>
      <c r="C6" s="316">
        <v>10.8</v>
      </c>
      <c r="D6" s="316">
        <v>11.1</v>
      </c>
      <c r="E6" s="316">
        <v>10</v>
      </c>
    </row>
    <row r="7" spans="1:14" x14ac:dyDescent="0.2">
      <c r="A7" s="318">
        <v>1997</v>
      </c>
      <c r="B7" s="316">
        <v>17.100000000000001</v>
      </c>
      <c r="C7" s="316">
        <v>10.6</v>
      </c>
      <c r="D7" s="316">
        <v>11.3</v>
      </c>
      <c r="E7" s="316">
        <v>9.6</v>
      </c>
    </row>
    <row r="8" spans="1:14" x14ac:dyDescent="0.2">
      <c r="A8" s="318">
        <v>1998</v>
      </c>
      <c r="B8" s="316">
        <v>17.3</v>
      </c>
      <c r="C8" s="316">
        <v>11.6</v>
      </c>
      <c r="D8" s="316">
        <v>12.7</v>
      </c>
      <c r="E8" s="316">
        <v>9.9</v>
      </c>
    </row>
    <row r="9" spans="1:14" x14ac:dyDescent="0.2">
      <c r="A9" s="318">
        <v>1999</v>
      </c>
      <c r="B9" s="316">
        <v>17.2</v>
      </c>
      <c r="C9" s="316">
        <v>11.4</v>
      </c>
      <c r="D9" s="316">
        <v>13.2</v>
      </c>
      <c r="E9" s="316">
        <v>10.199999999999999</v>
      </c>
    </row>
    <row r="10" spans="1:14" x14ac:dyDescent="0.2">
      <c r="A10" s="318">
        <v>2000</v>
      </c>
      <c r="B10" s="316">
        <v>17.2</v>
      </c>
      <c r="C10" s="316">
        <v>11</v>
      </c>
      <c r="D10" s="316">
        <v>12.6</v>
      </c>
      <c r="E10" s="316">
        <v>12.3</v>
      </c>
    </row>
    <row r="11" spans="1:14" x14ac:dyDescent="0.2">
      <c r="A11" s="318">
        <v>2001</v>
      </c>
      <c r="B11" s="316">
        <v>17.399999999999999</v>
      </c>
      <c r="C11" s="316">
        <v>10.5</v>
      </c>
      <c r="D11" s="316">
        <v>12.4</v>
      </c>
      <c r="E11" s="316">
        <v>10.6</v>
      </c>
    </row>
    <row r="12" spans="1:14" x14ac:dyDescent="0.2">
      <c r="A12" s="318">
        <v>2002</v>
      </c>
      <c r="B12" s="316">
        <v>17.600000000000001</v>
      </c>
      <c r="C12" s="316">
        <v>10.199999999999999</v>
      </c>
      <c r="D12" s="316">
        <v>12</v>
      </c>
      <c r="E12" s="316">
        <v>12.1</v>
      </c>
    </row>
    <row r="13" spans="1:14" x14ac:dyDescent="0.2">
      <c r="A13" s="318">
        <v>2003</v>
      </c>
      <c r="B13" s="316">
        <v>15.6</v>
      </c>
      <c r="C13" s="316">
        <v>10.1</v>
      </c>
      <c r="D13" s="316">
        <v>13</v>
      </c>
      <c r="E13" s="316">
        <v>9.6</v>
      </c>
    </row>
    <row r="14" spans="1:14" x14ac:dyDescent="0.2">
      <c r="A14" s="318">
        <v>2004</v>
      </c>
      <c r="B14" s="316">
        <v>16.3</v>
      </c>
      <c r="C14" s="316">
        <v>10.3</v>
      </c>
      <c r="D14" s="316">
        <v>12.9</v>
      </c>
      <c r="E14" s="316">
        <v>9.8000000000000007</v>
      </c>
    </row>
    <row r="15" spans="1:14" x14ac:dyDescent="0.2">
      <c r="A15" s="318">
        <v>2005</v>
      </c>
      <c r="B15" s="316">
        <v>14.8</v>
      </c>
      <c r="C15" s="316">
        <v>9.9</v>
      </c>
      <c r="D15" s="316">
        <v>10.4</v>
      </c>
      <c r="E15" s="316">
        <v>14.1</v>
      </c>
    </row>
    <row r="16" spans="1:14" x14ac:dyDescent="0.2">
      <c r="A16" s="318">
        <v>2006</v>
      </c>
      <c r="B16" s="316">
        <v>14.7</v>
      </c>
      <c r="C16" s="316">
        <v>9.4</v>
      </c>
      <c r="D16" s="316">
        <v>11.5</v>
      </c>
      <c r="E16" s="316">
        <v>18.5</v>
      </c>
    </row>
    <row r="17" spans="1:5" x14ac:dyDescent="0.2">
      <c r="A17" s="318">
        <v>2007</v>
      </c>
      <c r="B17" s="316">
        <v>16.100000000000001</v>
      </c>
      <c r="C17" s="316">
        <v>8.9</v>
      </c>
      <c r="D17" s="316">
        <v>11.2</v>
      </c>
      <c r="E17" s="316">
        <v>15.7</v>
      </c>
    </row>
    <row r="18" spans="1:5" x14ac:dyDescent="0.2">
      <c r="A18" s="318">
        <v>2008</v>
      </c>
      <c r="B18" s="316">
        <v>16.100000000000001</v>
      </c>
      <c r="C18" s="316">
        <v>9.4</v>
      </c>
      <c r="D18" s="316">
        <v>10</v>
      </c>
      <c r="E18" s="316">
        <v>17.399999999999999</v>
      </c>
    </row>
    <row r="19" spans="1:5" x14ac:dyDescent="0.2">
      <c r="A19" s="318">
        <v>2009</v>
      </c>
      <c r="B19" s="316">
        <v>14</v>
      </c>
      <c r="C19" s="316">
        <v>9.6</v>
      </c>
      <c r="D19" s="316">
        <v>9.6999999999999993</v>
      </c>
      <c r="E19" s="316">
        <v>16.100000000000001</v>
      </c>
    </row>
    <row r="20" spans="1:5" x14ac:dyDescent="0.2">
      <c r="A20" s="318">
        <v>2010</v>
      </c>
      <c r="B20" s="316">
        <v>14.7</v>
      </c>
      <c r="C20" s="316">
        <v>9.1</v>
      </c>
      <c r="D20" s="316">
        <v>10.8</v>
      </c>
      <c r="E20" s="316">
        <v>19.3</v>
      </c>
    </row>
    <row r="21" spans="1:5" x14ac:dyDescent="0.2">
      <c r="A21" s="318">
        <v>2011</v>
      </c>
      <c r="B21" s="316">
        <v>16.600000000000001</v>
      </c>
      <c r="C21" s="316">
        <v>9.6999999999999993</v>
      </c>
      <c r="D21" s="316">
        <v>12.6</v>
      </c>
      <c r="E21" s="316">
        <v>17.8</v>
      </c>
    </row>
    <row r="22" spans="1:5" x14ac:dyDescent="0.2">
      <c r="A22" s="318">
        <v>2012</v>
      </c>
      <c r="B22" s="316">
        <v>15.5</v>
      </c>
      <c r="C22" s="316">
        <v>9.6</v>
      </c>
      <c r="D22" s="316">
        <v>12.5</v>
      </c>
      <c r="E22" s="316">
        <v>17.100000000000001</v>
      </c>
    </row>
    <row r="23" spans="1:5" x14ac:dyDescent="0.2">
      <c r="A23" s="318">
        <v>2013</v>
      </c>
      <c r="B23" s="316">
        <v>14.9</v>
      </c>
      <c r="C23" s="316">
        <v>10.1</v>
      </c>
      <c r="D23" s="316">
        <v>14.7</v>
      </c>
      <c r="E23" s="316">
        <v>18.899999999999999</v>
      </c>
    </row>
    <row r="24" spans="1:5" s="328" customFormat="1" x14ac:dyDescent="0.2">
      <c r="A24" s="330">
        <v>2014</v>
      </c>
      <c r="B24" s="328">
        <v>13</v>
      </c>
      <c r="C24" s="328">
        <v>10.3</v>
      </c>
      <c r="D24" s="328">
        <v>9.1999999999999993</v>
      </c>
      <c r="E24" s="328">
        <v>16.5</v>
      </c>
    </row>
    <row r="25" spans="1:5" x14ac:dyDescent="0.2">
      <c r="A25" s="318">
        <v>2015</v>
      </c>
      <c r="B25" s="316">
        <v>12.6</v>
      </c>
      <c r="C25" s="316">
        <v>10.1</v>
      </c>
      <c r="D25" s="316">
        <v>13</v>
      </c>
      <c r="E25" s="316">
        <v>19.3</v>
      </c>
    </row>
    <row r="26" spans="1:5" x14ac:dyDescent="0.2">
      <c r="A26" s="318">
        <v>2016</v>
      </c>
      <c r="B26" s="316">
        <v>13.4</v>
      </c>
      <c r="C26" s="316">
        <v>9.5</v>
      </c>
      <c r="D26" s="316">
        <v>11.8</v>
      </c>
      <c r="E26" s="316">
        <v>18.100000000000001</v>
      </c>
    </row>
    <row r="27" spans="1:5" x14ac:dyDescent="0.2">
      <c r="A27" s="318">
        <v>2017</v>
      </c>
      <c r="B27" s="316">
        <v>12.6</v>
      </c>
      <c r="C27" s="316">
        <v>9.1999999999999993</v>
      </c>
      <c r="D27" s="316">
        <v>13.2</v>
      </c>
      <c r="E27" s="316">
        <v>18.5</v>
      </c>
    </row>
    <row r="28" spans="1:5" x14ac:dyDescent="0.2">
      <c r="A28" s="318">
        <v>2018</v>
      </c>
      <c r="B28" s="316">
        <v>14.4</v>
      </c>
      <c r="C28" s="316">
        <v>10.3</v>
      </c>
      <c r="D28" s="316">
        <v>12.8</v>
      </c>
      <c r="E28" s="316">
        <v>18.600000000000001</v>
      </c>
    </row>
    <row r="29" spans="1:5" x14ac:dyDescent="0.2">
      <c r="A29" s="318">
        <v>2019</v>
      </c>
      <c r="B29" s="316">
        <v>15.2</v>
      </c>
      <c r="C29" s="316">
        <v>10.8</v>
      </c>
      <c r="D29" s="316">
        <v>12.2</v>
      </c>
      <c r="E29" s="316">
        <v>12.7</v>
      </c>
    </row>
    <row r="30" spans="1:5" x14ac:dyDescent="0.2">
      <c r="A30" s="318">
        <v>2020</v>
      </c>
      <c r="B30" s="316">
        <v>14.8</v>
      </c>
    </row>
    <row r="32" spans="1:5" x14ac:dyDescent="0.2">
      <c r="A32" s="380" t="s">
        <v>341</v>
      </c>
      <c r="B32" s="380"/>
    </row>
  </sheetData>
  <mergeCells count="3">
    <mergeCell ref="A1:K1"/>
    <mergeCell ref="M1:N1"/>
    <mergeCell ref="A32:B32"/>
  </mergeCells>
  <hyperlinks>
    <hyperlink ref="M1:N1" location="Contents!A1" display="back to contents"/>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5"/>
  <sheetViews>
    <sheetView showGridLines="0" workbookViewId="0">
      <selection sqref="A1:I1"/>
    </sheetView>
  </sheetViews>
  <sheetFormatPr defaultRowHeight="12.75" x14ac:dyDescent="0.2"/>
  <cols>
    <col min="1" max="15" width="10.5703125" customWidth="1"/>
  </cols>
  <sheetData>
    <row r="1" spans="1:16" ht="18" customHeight="1" x14ac:dyDescent="0.25">
      <c r="A1" s="381" t="s">
        <v>347</v>
      </c>
      <c r="B1" s="381"/>
      <c r="C1" s="381"/>
      <c r="D1" s="381"/>
      <c r="E1" s="381"/>
      <c r="F1" s="381"/>
      <c r="G1" s="381"/>
      <c r="H1" s="381"/>
      <c r="I1" s="381"/>
      <c r="K1" s="379" t="s">
        <v>219</v>
      </c>
      <c r="L1" s="379"/>
    </row>
    <row r="2" spans="1:16" ht="15" customHeight="1" x14ac:dyDescent="0.2"/>
    <row r="3" spans="1:16" x14ac:dyDescent="0.2">
      <c r="A3" s="318"/>
      <c r="B3" s="318" t="s">
        <v>7</v>
      </c>
      <c r="C3" s="318"/>
      <c r="D3" s="318"/>
      <c r="E3" s="318"/>
      <c r="F3" s="318"/>
      <c r="G3" s="318"/>
      <c r="H3" s="318"/>
      <c r="I3" s="318"/>
      <c r="J3" s="318"/>
      <c r="K3" s="318"/>
      <c r="L3" s="318"/>
      <c r="M3" s="318"/>
      <c r="N3" s="318"/>
      <c r="O3" s="318"/>
      <c r="P3" s="318"/>
    </row>
    <row r="4" spans="1:16" s="481" customFormat="1" x14ac:dyDescent="0.2">
      <c r="A4" s="479" t="s">
        <v>3</v>
      </c>
      <c r="B4" s="480" t="s">
        <v>13</v>
      </c>
      <c r="C4" s="480" t="s">
        <v>1</v>
      </c>
      <c r="D4" s="480" t="s">
        <v>8</v>
      </c>
      <c r="E4" s="480" t="s">
        <v>9</v>
      </c>
      <c r="F4" s="480" t="s">
        <v>10</v>
      </c>
      <c r="G4" s="480" t="s">
        <v>11</v>
      </c>
      <c r="H4" s="480" t="s">
        <v>257</v>
      </c>
      <c r="I4" s="480" t="s">
        <v>258</v>
      </c>
      <c r="J4" s="480" t="s">
        <v>12</v>
      </c>
      <c r="K4" s="480"/>
      <c r="L4" s="480"/>
      <c r="M4" s="480" t="s">
        <v>1</v>
      </c>
      <c r="N4" s="480" t="s">
        <v>304</v>
      </c>
      <c r="O4" s="480" t="s">
        <v>305</v>
      </c>
      <c r="P4" s="479"/>
    </row>
    <row r="5" spans="1:16" s="481" customFormat="1" x14ac:dyDescent="0.2">
      <c r="A5" s="479"/>
      <c r="B5" s="480"/>
      <c r="C5" s="480"/>
      <c r="D5" s="480"/>
      <c r="E5" s="480"/>
      <c r="F5" s="480"/>
      <c r="G5" s="480"/>
      <c r="H5" s="480"/>
      <c r="I5" s="480"/>
      <c r="J5" s="480"/>
      <c r="K5" s="480"/>
      <c r="L5" s="480"/>
      <c r="M5" s="480"/>
      <c r="N5" s="480"/>
      <c r="O5" s="480"/>
      <c r="P5" s="479"/>
    </row>
    <row r="6" spans="1:16" s="481" customFormat="1" x14ac:dyDescent="0.2">
      <c r="A6" s="479"/>
      <c r="B6" s="480"/>
      <c r="C6" s="480"/>
      <c r="D6" s="480"/>
      <c r="E6" s="480"/>
      <c r="F6" s="480"/>
      <c r="G6" s="480"/>
      <c r="H6" s="480"/>
      <c r="I6" s="480"/>
      <c r="J6" s="480"/>
      <c r="K6" s="480"/>
      <c r="L6" s="480"/>
      <c r="M6" s="480"/>
      <c r="N6" s="480"/>
      <c r="O6" s="480"/>
      <c r="P6" s="479"/>
    </row>
    <row r="7" spans="1:16" s="481" customFormat="1" x14ac:dyDescent="0.2">
      <c r="A7" s="479"/>
      <c r="B7" s="480"/>
      <c r="C7" s="480"/>
      <c r="D7" s="480"/>
      <c r="E7" s="480"/>
      <c r="F7" s="480"/>
      <c r="G7" s="480"/>
      <c r="H7" s="480"/>
      <c r="I7" s="480"/>
      <c r="J7" s="480"/>
      <c r="K7" s="480"/>
      <c r="L7" s="480"/>
      <c r="M7" s="480"/>
      <c r="N7" s="480"/>
      <c r="O7" s="480"/>
      <c r="P7" s="479"/>
    </row>
    <row r="8" spans="1:16" s="481" customFormat="1" x14ac:dyDescent="0.2">
      <c r="A8" s="479"/>
      <c r="B8" s="480"/>
      <c r="C8" s="480"/>
      <c r="D8" s="480"/>
      <c r="E8" s="480"/>
      <c r="F8" s="480"/>
      <c r="G8" s="480"/>
      <c r="H8" s="480"/>
      <c r="I8" s="480"/>
      <c r="J8" s="480"/>
      <c r="K8" s="480"/>
      <c r="L8" s="480"/>
      <c r="M8" s="480"/>
      <c r="N8" s="480"/>
      <c r="O8" s="480"/>
      <c r="P8" s="479"/>
    </row>
    <row r="10" spans="1:16" x14ac:dyDescent="0.2">
      <c r="A10">
        <v>1974</v>
      </c>
      <c r="B10">
        <v>642</v>
      </c>
      <c r="C10">
        <v>344</v>
      </c>
      <c r="D10">
        <v>77</v>
      </c>
      <c r="E10">
        <v>123</v>
      </c>
      <c r="F10">
        <v>19</v>
      </c>
      <c r="G10">
        <v>20</v>
      </c>
      <c r="H10" t="s">
        <v>269</v>
      </c>
      <c r="I10">
        <v>7</v>
      </c>
      <c r="J10">
        <v>52</v>
      </c>
      <c r="M10" s="286">
        <f>C10/$B10</f>
        <v>0.53582554517133951</v>
      </c>
      <c r="N10" s="286">
        <f t="shared" ref="N10" si="0">D10/$B10</f>
        <v>0.11993769470404984</v>
      </c>
      <c r="O10" s="286">
        <f>SUM(E10:J10)/$B10</f>
        <v>0.34423676012461057</v>
      </c>
    </row>
    <row r="11" spans="1:16" x14ac:dyDescent="0.2">
      <c r="A11">
        <v>1975</v>
      </c>
      <c r="B11">
        <v>688</v>
      </c>
      <c r="C11">
        <v>387</v>
      </c>
      <c r="D11">
        <v>74</v>
      </c>
      <c r="E11">
        <v>124</v>
      </c>
      <c r="F11">
        <v>22</v>
      </c>
      <c r="G11">
        <v>28</v>
      </c>
      <c r="H11" t="s">
        <v>269</v>
      </c>
      <c r="I11">
        <v>9</v>
      </c>
      <c r="J11">
        <v>44</v>
      </c>
      <c r="M11" s="286">
        <f t="shared" ref="M11:M56" si="1">C11/$B11</f>
        <v>0.5625</v>
      </c>
      <c r="N11" s="286">
        <f t="shared" ref="N11:N56" si="2">D11/$B11</f>
        <v>0.10755813953488372</v>
      </c>
      <c r="O11" s="286">
        <f t="shared" ref="O11:O55" si="3">SUM(E11:J11)/$B11</f>
        <v>0.32994186046511625</v>
      </c>
    </row>
    <row r="12" spans="1:16" x14ac:dyDescent="0.2">
      <c r="A12">
        <v>1976</v>
      </c>
      <c r="B12">
        <v>657</v>
      </c>
      <c r="C12">
        <v>345</v>
      </c>
      <c r="D12">
        <v>98</v>
      </c>
      <c r="E12">
        <v>121</v>
      </c>
      <c r="F12">
        <v>16</v>
      </c>
      <c r="G12">
        <v>32</v>
      </c>
      <c r="H12" t="s">
        <v>269</v>
      </c>
      <c r="I12">
        <v>8</v>
      </c>
      <c r="J12">
        <v>37</v>
      </c>
      <c r="M12" s="286">
        <f t="shared" si="1"/>
        <v>0.52511415525114158</v>
      </c>
      <c r="N12" s="286">
        <f t="shared" si="2"/>
        <v>0.14916286149162861</v>
      </c>
      <c r="O12" s="286">
        <f t="shared" si="3"/>
        <v>0.32572298325722981</v>
      </c>
    </row>
    <row r="13" spans="1:16" x14ac:dyDescent="0.2">
      <c r="A13">
        <v>1977</v>
      </c>
      <c r="B13">
        <v>659</v>
      </c>
      <c r="C13">
        <v>338</v>
      </c>
      <c r="D13">
        <v>97</v>
      </c>
      <c r="E13">
        <v>127</v>
      </c>
      <c r="F13">
        <v>21</v>
      </c>
      <c r="G13">
        <v>40</v>
      </c>
      <c r="H13" t="s">
        <v>269</v>
      </c>
      <c r="I13">
        <v>3</v>
      </c>
      <c r="J13">
        <v>33</v>
      </c>
      <c r="M13" s="286">
        <f t="shared" si="1"/>
        <v>0.51289833080424885</v>
      </c>
      <c r="N13" s="286">
        <f t="shared" si="2"/>
        <v>0.14719271623672231</v>
      </c>
      <c r="O13" s="286">
        <f t="shared" si="3"/>
        <v>0.33990895295902884</v>
      </c>
    </row>
    <row r="14" spans="1:16" x14ac:dyDescent="0.2">
      <c r="A14">
        <v>1978</v>
      </c>
      <c r="B14">
        <v>723</v>
      </c>
      <c r="C14">
        <v>385</v>
      </c>
      <c r="D14">
        <v>99</v>
      </c>
      <c r="E14">
        <v>119</v>
      </c>
      <c r="F14">
        <v>22</v>
      </c>
      <c r="G14">
        <v>43</v>
      </c>
      <c r="H14" t="s">
        <v>269</v>
      </c>
      <c r="I14">
        <v>11</v>
      </c>
      <c r="J14">
        <v>44</v>
      </c>
      <c r="M14" s="286">
        <f t="shared" si="1"/>
        <v>0.53250345781466113</v>
      </c>
      <c r="N14" s="286">
        <f t="shared" si="2"/>
        <v>0.13692946058091288</v>
      </c>
      <c r="O14" s="286">
        <f t="shared" si="3"/>
        <v>0.33056708160442599</v>
      </c>
    </row>
    <row r="15" spans="1:16" x14ac:dyDescent="0.2">
      <c r="A15">
        <v>1979</v>
      </c>
      <c r="B15">
        <v>764</v>
      </c>
      <c r="C15">
        <v>372</v>
      </c>
      <c r="D15">
        <v>105</v>
      </c>
      <c r="E15">
        <v>141</v>
      </c>
      <c r="F15">
        <v>32</v>
      </c>
      <c r="G15">
        <v>45</v>
      </c>
      <c r="H15" t="s">
        <v>269</v>
      </c>
      <c r="I15">
        <v>14</v>
      </c>
      <c r="J15">
        <v>55</v>
      </c>
      <c r="M15" s="286">
        <f t="shared" si="1"/>
        <v>0.48691099476439792</v>
      </c>
      <c r="N15" s="286">
        <f t="shared" si="2"/>
        <v>0.13743455497382198</v>
      </c>
      <c r="O15" s="286">
        <f t="shared" si="3"/>
        <v>0.37565445026178013</v>
      </c>
    </row>
    <row r="16" spans="1:16" x14ac:dyDescent="0.2">
      <c r="A16">
        <v>1980</v>
      </c>
      <c r="B16">
        <v>777</v>
      </c>
      <c r="C16">
        <v>365</v>
      </c>
      <c r="D16">
        <v>121</v>
      </c>
      <c r="E16">
        <v>156</v>
      </c>
      <c r="F16">
        <v>28</v>
      </c>
      <c r="G16">
        <v>52</v>
      </c>
      <c r="H16" t="s">
        <v>269</v>
      </c>
      <c r="I16">
        <v>13</v>
      </c>
      <c r="J16">
        <v>42</v>
      </c>
      <c r="M16" s="286">
        <f t="shared" si="1"/>
        <v>0.46975546975546978</v>
      </c>
      <c r="N16" s="286">
        <f t="shared" si="2"/>
        <v>0.15572715572715573</v>
      </c>
      <c r="O16" s="286">
        <f t="shared" si="3"/>
        <v>0.37451737451737449</v>
      </c>
    </row>
    <row r="17" spans="1:15" x14ac:dyDescent="0.2">
      <c r="A17">
        <v>1981</v>
      </c>
      <c r="B17">
        <v>728</v>
      </c>
      <c r="C17">
        <v>349</v>
      </c>
      <c r="D17">
        <v>123</v>
      </c>
      <c r="E17">
        <v>120</v>
      </c>
      <c r="F17">
        <v>24</v>
      </c>
      <c r="G17">
        <v>55</v>
      </c>
      <c r="H17" t="s">
        <v>269</v>
      </c>
      <c r="I17">
        <v>9</v>
      </c>
      <c r="J17">
        <v>48</v>
      </c>
      <c r="M17" s="286">
        <f t="shared" si="1"/>
        <v>0.47939560439560441</v>
      </c>
      <c r="N17" s="286">
        <f t="shared" si="2"/>
        <v>0.16895604395604397</v>
      </c>
      <c r="O17" s="286">
        <f t="shared" si="3"/>
        <v>0.35164835164835168</v>
      </c>
    </row>
    <row r="18" spans="1:15" x14ac:dyDescent="0.2">
      <c r="A18">
        <v>1982</v>
      </c>
      <c r="B18">
        <v>735</v>
      </c>
      <c r="C18">
        <v>320</v>
      </c>
      <c r="D18">
        <v>142</v>
      </c>
      <c r="E18">
        <v>124</v>
      </c>
      <c r="F18">
        <v>40</v>
      </c>
      <c r="G18">
        <v>50</v>
      </c>
      <c r="H18" t="s">
        <v>269</v>
      </c>
      <c r="I18">
        <v>11</v>
      </c>
      <c r="J18">
        <v>48</v>
      </c>
      <c r="M18" s="286">
        <f t="shared" si="1"/>
        <v>0.43537414965986393</v>
      </c>
      <c r="N18" s="286">
        <f t="shared" si="2"/>
        <v>0.19319727891156463</v>
      </c>
      <c r="O18" s="286">
        <f t="shared" si="3"/>
        <v>0.37142857142857144</v>
      </c>
    </row>
    <row r="19" spans="1:15" x14ac:dyDescent="0.2">
      <c r="A19">
        <v>1983</v>
      </c>
      <c r="B19">
        <v>669</v>
      </c>
      <c r="C19">
        <v>271</v>
      </c>
      <c r="D19">
        <v>130</v>
      </c>
      <c r="E19">
        <v>114</v>
      </c>
      <c r="F19">
        <v>40</v>
      </c>
      <c r="G19">
        <v>60</v>
      </c>
      <c r="H19" t="s">
        <v>269</v>
      </c>
      <c r="I19">
        <v>7</v>
      </c>
      <c r="J19">
        <v>47</v>
      </c>
      <c r="M19" s="286">
        <f t="shared" si="1"/>
        <v>0.40508221225710017</v>
      </c>
      <c r="N19" s="286">
        <f t="shared" si="2"/>
        <v>0.19431988041853512</v>
      </c>
      <c r="O19" s="286">
        <f t="shared" si="3"/>
        <v>0.40059790732436473</v>
      </c>
    </row>
    <row r="20" spans="1:15" x14ac:dyDescent="0.2">
      <c r="A20">
        <v>1984</v>
      </c>
      <c r="B20">
        <v>688</v>
      </c>
      <c r="C20">
        <v>273</v>
      </c>
      <c r="D20">
        <v>139</v>
      </c>
      <c r="E20">
        <v>127</v>
      </c>
      <c r="F20">
        <v>39</v>
      </c>
      <c r="G20">
        <v>47</v>
      </c>
      <c r="H20" t="s">
        <v>269</v>
      </c>
      <c r="I20">
        <v>10</v>
      </c>
      <c r="J20">
        <v>53</v>
      </c>
      <c r="M20" s="286">
        <f t="shared" si="1"/>
        <v>0.39680232558139533</v>
      </c>
      <c r="N20" s="286">
        <f t="shared" si="2"/>
        <v>0.20203488372093023</v>
      </c>
      <c r="O20" s="286">
        <f t="shared" si="3"/>
        <v>0.40116279069767441</v>
      </c>
    </row>
    <row r="21" spans="1:15" x14ac:dyDescent="0.2">
      <c r="A21">
        <v>1985</v>
      </c>
      <c r="B21">
        <v>756</v>
      </c>
      <c r="C21">
        <v>323</v>
      </c>
      <c r="D21">
        <v>159</v>
      </c>
      <c r="E21">
        <v>132</v>
      </c>
      <c r="F21">
        <v>40</v>
      </c>
      <c r="G21">
        <v>44</v>
      </c>
      <c r="H21" t="s">
        <v>269</v>
      </c>
      <c r="I21">
        <v>13</v>
      </c>
      <c r="J21">
        <v>45</v>
      </c>
      <c r="M21" s="286">
        <f t="shared" si="1"/>
        <v>0.42724867724867727</v>
      </c>
      <c r="N21" s="286">
        <f t="shared" si="2"/>
        <v>0.21031746031746032</v>
      </c>
      <c r="O21" s="286">
        <f t="shared" si="3"/>
        <v>0.36243386243386244</v>
      </c>
    </row>
    <row r="22" spans="1:15" x14ac:dyDescent="0.2">
      <c r="A22">
        <v>1986</v>
      </c>
      <c r="B22">
        <v>765</v>
      </c>
      <c r="C22">
        <v>308</v>
      </c>
      <c r="D22">
        <v>150</v>
      </c>
      <c r="E22">
        <v>136</v>
      </c>
      <c r="F22">
        <v>38</v>
      </c>
      <c r="G22">
        <v>66</v>
      </c>
      <c r="H22" t="s">
        <v>269</v>
      </c>
      <c r="I22">
        <v>12</v>
      </c>
      <c r="J22">
        <v>55</v>
      </c>
      <c r="M22" s="286">
        <f t="shared" si="1"/>
        <v>0.40261437908496733</v>
      </c>
      <c r="N22" s="286">
        <f t="shared" si="2"/>
        <v>0.19607843137254902</v>
      </c>
      <c r="O22" s="286">
        <f t="shared" si="3"/>
        <v>0.40130718954248368</v>
      </c>
    </row>
    <row r="23" spans="1:15" x14ac:dyDescent="0.2">
      <c r="A23">
        <v>1987</v>
      </c>
      <c r="B23">
        <v>708</v>
      </c>
      <c r="C23">
        <v>329</v>
      </c>
      <c r="D23">
        <v>133</v>
      </c>
      <c r="E23">
        <v>118</v>
      </c>
      <c r="F23">
        <v>26</v>
      </c>
      <c r="G23">
        <v>55</v>
      </c>
      <c r="H23" t="s">
        <v>269</v>
      </c>
      <c r="I23">
        <v>7</v>
      </c>
      <c r="J23">
        <v>40</v>
      </c>
      <c r="M23" s="286">
        <f t="shared" si="1"/>
        <v>0.46468926553672318</v>
      </c>
      <c r="N23" s="286">
        <f t="shared" si="2"/>
        <v>0.18785310734463276</v>
      </c>
      <c r="O23" s="286">
        <f t="shared" si="3"/>
        <v>0.34745762711864409</v>
      </c>
    </row>
    <row r="24" spans="1:15" x14ac:dyDescent="0.2">
      <c r="A24">
        <v>1988</v>
      </c>
      <c r="B24">
        <v>774</v>
      </c>
      <c r="C24">
        <v>349</v>
      </c>
      <c r="D24">
        <v>189</v>
      </c>
      <c r="E24">
        <v>128</v>
      </c>
      <c r="F24">
        <v>22</v>
      </c>
      <c r="G24">
        <v>36</v>
      </c>
      <c r="H24" t="s">
        <v>269</v>
      </c>
      <c r="I24">
        <v>7</v>
      </c>
      <c r="J24">
        <v>43</v>
      </c>
      <c r="M24" s="286">
        <f t="shared" si="1"/>
        <v>0.45090439276485789</v>
      </c>
      <c r="N24" s="286">
        <f t="shared" si="2"/>
        <v>0.2441860465116279</v>
      </c>
      <c r="O24" s="286">
        <f t="shared" si="3"/>
        <v>0.30490956072351422</v>
      </c>
    </row>
    <row r="25" spans="1:15" x14ac:dyDescent="0.2">
      <c r="A25">
        <v>1989</v>
      </c>
      <c r="B25">
        <v>718</v>
      </c>
      <c r="C25">
        <v>342</v>
      </c>
      <c r="D25">
        <v>129</v>
      </c>
      <c r="E25">
        <v>105</v>
      </c>
      <c r="F25">
        <v>25</v>
      </c>
      <c r="G25">
        <v>49</v>
      </c>
      <c r="H25" t="s">
        <v>269</v>
      </c>
      <c r="I25">
        <v>12</v>
      </c>
      <c r="J25">
        <v>56</v>
      </c>
      <c r="M25" s="286">
        <f t="shared" si="1"/>
        <v>0.4763231197771588</v>
      </c>
      <c r="N25" s="286">
        <f t="shared" si="2"/>
        <v>0.1796657381615599</v>
      </c>
      <c r="O25" s="286">
        <f t="shared" si="3"/>
        <v>0.34401114206128136</v>
      </c>
    </row>
    <row r="26" spans="1:15" x14ac:dyDescent="0.2">
      <c r="A26">
        <v>1990</v>
      </c>
      <c r="B26">
        <v>749</v>
      </c>
      <c r="C26">
        <v>369</v>
      </c>
      <c r="D26">
        <v>134</v>
      </c>
      <c r="E26">
        <v>122</v>
      </c>
      <c r="F26">
        <v>20</v>
      </c>
      <c r="G26">
        <v>52</v>
      </c>
      <c r="H26" t="s">
        <v>269</v>
      </c>
      <c r="I26">
        <v>8</v>
      </c>
      <c r="J26">
        <v>44</v>
      </c>
      <c r="M26" s="286">
        <f t="shared" si="1"/>
        <v>0.49265687583444595</v>
      </c>
      <c r="N26" s="286">
        <f t="shared" si="2"/>
        <v>0.17890520694259013</v>
      </c>
      <c r="O26" s="286">
        <f t="shared" si="3"/>
        <v>0.32843791722296395</v>
      </c>
    </row>
    <row r="27" spans="1:15" x14ac:dyDescent="0.2">
      <c r="A27">
        <v>1991</v>
      </c>
      <c r="B27">
        <v>706</v>
      </c>
      <c r="C27">
        <v>355</v>
      </c>
      <c r="D27">
        <v>144</v>
      </c>
      <c r="E27">
        <v>98</v>
      </c>
      <c r="F27">
        <v>20</v>
      </c>
      <c r="G27">
        <v>44</v>
      </c>
      <c r="H27" t="s">
        <v>269</v>
      </c>
      <c r="I27">
        <v>12</v>
      </c>
      <c r="J27">
        <v>33</v>
      </c>
      <c r="M27" s="286">
        <f t="shared" si="1"/>
        <v>0.50283286118980175</v>
      </c>
      <c r="N27" s="286">
        <f t="shared" si="2"/>
        <v>0.20396600566572237</v>
      </c>
      <c r="O27" s="286">
        <f t="shared" si="3"/>
        <v>0.29320113314447593</v>
      </c>
    </row>
    <row r="28" spans="1:15" x14ac:dyDescent="0.2">
      <c r="A28">
        <v>1992</v>
      </c>
      <c r="B28">
        <v>793</v>
      </c>
      <c r="C28">
        <v>394</v>
      </c>
      <c r="D28">
        <v>174</v>
      </c>
      <c r="E28">
        <v>103</v>
      </c>
      <c r="F28">
        <v>18</v>
      </c>
      <c r="G28">
        <v>50</v>
      </c>
      <c r="H28" t="s">
        <v>269</v>
      </c>
      <c r="I28">
        <v>5</v>
      </c>
      <c r="J28">
        <v>49</v>
      </c>
      <c r="M28" s="286">
        <f t="shared" si="1"/>
        <v>0.49684741488020179</v>
      </c>
      <c r="N28" s="286">
        <f t="shared" si="2"/>
        <v>0.21941992433795712</v>
      </c>
      <c r="O28" s="286">
        <f t="shared" si="3"/>
        <v>0.28373266078184112</v>
      </c>
    </row>
    <row r="29" spans="1:15" x14ac:dyDescent="0.2">
      <c r="A29">
        <v>1993</v>
      </c>
      <c r="B29">
        <v>912</v>
      </c>
      <c r="C29">
        <v>439</v>
      </c>
      <c r="D29">
        <v>174</v>
      </c>
      <c r="E29">
        <v>105</v>
      </c>
      <c r="F29">
        <v>29</v>
      </c>
      <c r="G29">
        <v>66</v>
      </c>
      <c r="H29" t="s">
        <v>269</v>
      </c>
      <c r="I29">
        <v>12</v>
      </c>
      <c r="J29">
        <v>87</v>
      </c>
      <c r="M29" s="286">
        <f t="shared" si="1"/>
        <v>0.48135964912280704</v>
      </c>
      <c r="N29" s="286">
        <f t="shared" si="2"/>
        <v>0.19078947368421054</v>
      </c>
      <c r="O29" s="286">
        <f t="shared" si="3"/>
        <v>0.32785087719298245</v>
      </c>
    </row>
    <row r="30" spans="1:15" x14ac:dyDescent="0.2">
      <c r="A30">
        <v>1994</v>
      </c>
      <c r="B30">
        <v>834</v>
      </c>
      <c r="C30">
        <v>362</v>
      </c>
      <c r="D30">
        <v>207</v>
      </c>
      <c r="E30">
        <v>107</v>
      </c>
      <c r="F30">
        <v>19</v>
      </c>
      <c r="G30">
        <v>61</v>
      </c>
      <c r="H30" t="s">
        <v>269</v>
      </c>
      <c r="I30">
        <v>10</v>
      </c>
      <c r="J30">
        <v>68</v>
      </c>
      <c r="M30" s="286">
        <f t="shared" si="1"/>
        <v>0.43405275779376501</v>
      </c>
      <c r="N30" s="286">
        <f t="shared" si="2"/>
        <v>0.24820143884892087</v>
      </c>
      <c r="O30" s="286">
        <f t="shared" si="3"/>
        <v>0.31774580335731417</v>
      </c>
    </row>
    <row r="31" spans="1:15" x14ac:dyDescent="0.2">
      <c r="A31">
        <v>1995</v>
      </c>
      <c r="B31">
        <v>836</v>
      </c>
      <c r="C31">
        <v>337</v>
      </c>
      <c r="D31">
        <v>224</v>
      </c>
      <c r="E31">
        <v>92</v>
      </c>
      <c r="F31">
        <v>34</v>
      </c>
      <c r="G31">
        <v>59</v>
      </c>
      <c r="H31" t="s">
        <v>269</v>
      </c>
      <c r="I31">
        <v>9</v>
      </c>
      <c r="J31">
        <v>81</v>
      </c>
      <c r="M31" s="286">
        <f t="shared" si="1"/>
        <v>0.40311004784688997</v>
      </c>
      <c r="N31" s="286">
        <f t="shared" si="2"/>
        <v>0.26794258373205743</v>
      </c>
      <c r="O31" s="286">
        <f t="shared" si="3"/>
        <v>0.32894736842105265</v>
      </c>
    </row>
    <row r="32" spans="1:15" x14ac:dyDescent="0.2">
      <c r="A32">
        <v>1996</v>
      </c>
      <c r="B32">
        <v>846</v>
      </c>
      <c r="C32">
        <v>353</v>
      </c>
      <c r="D32">
        <v>212</v>
      </c>
      <c r="E32">
        <v>90</v>
      </c>
      <c r="F32">
        <v>15</v>
      </c>
      <c r="G32">
        <v>57</v>
      </c>
      <c r="H32" t="s">
        <v>269</v>
      </c>
      <c r="I32">
        <v>12</v>
      </c>
      <c r="J32">
        <v>107</v>
      </c>
      <c r="M32" s="286">
        <f t="shared" si="1"/>
        <v>0.41725768321513002</v>
      </c>
      <c r="N32" s="286">
        <f t="shared" si="2"/>
        <v>0.25059101654846333</v>
      </c>
      <c r="O32" s="286">
        <f t="shared" si="3"/>
        <v>0.3321513002364066</v>
      </c>
    </row>
    <row r="33" spans="1:15" x14ac:dyDescent="0.2">
      <c r="A33">
        <v>1997</v>
      </c>
      <c r="B33">
        <v>874</v>
      </c>
      <c r="C33">
        <v>371</v>
      </c>
      <c r="D33">
        <v>223</v>
      </c>
      <c r="E33">
        <v>108</v>
      </c>
      <c r="F33">
        <v>15</v>
      </c>
      <c r="G33">
        <v>70</v>
      </c>
      <c r="H33" t="s">
        <v>269</v>
      </c>
      <c r="I33">
        <v>11</v>
      </c>
      <c r="J33">
        <v>76</v>
      </c>
      <c r="M33" s="286">
        <f t="shared" si="1"/>
        <v>0.42448512585812359</v>
      </c>
      <c r="N33" s="286">
        <f t="shared" si="2"/>
        <v>0.25514874141876431</v>
      </c>
      <c r="O33" s="286">
        <f t="shared" si="3"/>
        <v>0.32036613272311215</v>
      </c>
    </row>
    <row r="34" spans="1:15" x14ac:dyDescent="0.2">
      <c r="A34">
        <v>1998</v>
      </c>
      <c r="B34">
        <v>878</v>
      </c>
      <c r="C34">
        <v>314</v>
      </c>
      <c r="D34">
        <v>301</v>
      </c>
      <c r="E34">
        <v>98</v>
      </c>
      <c r="F34">
        <v>24</v>
      </c>
      <c r="G34">
        <v>55</v>
      </c>
      <c r="H34" t="s">
        <v>269</v>
      </c>
      <c r="I34">
        <v>10</v>
      </c>
      <c r="J34">
        <v>76</v>
      </c>
      <c r="M34" s="286">
        <f t="shared" si="1"/>
        <v>0.35763097949886102</v>
      </c>
      <c r="N34" s="286">
        <f t="shared" si="2"/>
        <v>0.34282460136674259</v>
      </c>
      <c r="O34" s="286">
        <f t="shared" si="3"/>
        <v>0.29954441913439633</v>
      </c>
    </row>
    <row r="35" spans="1:15" x14ac:dyDescent="0.2">
      <c r="A35">
        <v>1999</v>
      </c>
      <c r="B35">
        <v>874</v>
      </c>
      <c r="C35">
        <v>311</v>
      </c>
      <c r="D35">
        <v>308</v>
      </c>
      <c r="E35">
        <v>88</v>
      </c>
      <c r="F35">
        <v>18</v>
      </c>
      <c r="G35">
        <v>64</v>
      </c>
      <c r="H35" t="s">
        <v>269</v>
      </c>
      <c r="I35">
        <v>11</v>
      </c>
      <c r="J35">
        <v>74</v>
      </c>
      <c r="M35" s="286">
        <f t="shared" si="1"/>
        <v>0.35583524027459956</v>
      </c>
      <c r="N35" s="286">
        <f t="shared" si="2"/>
        <v>0.35240274599542332</v>
      </c>
      <c r="O35" s="286">
        <f t="shared" si="3"/>
        <v>0.29176201372997712</v>
      </c>
    </row>
    <row r="36" spans="1:15" x14ac:dyDescent="0.2">
      <c r="A36">
        <v>2000</v>
      </c>
      <c r="B36">
        <v>878</v>
      </c>
      <c r="C36">
        <v>294</v>
      </c>
      <c r="D36">
        <v>330</v>
      </c>
      <c r="E36">
        <v>89</v>
      </c>
      <c r="F36">
        <v>16</v>
      </c>
      <c r="G36">
        <v>58</v>
      </c>
      <c r="H36">
        <v>18</v>
      </c>
      <c r="I36">
        <v>15</v>
      </c>
      <c r="J36">
        <v>58</v>
      </c>
      <c r="M36" s="286">
        <f t="shared" si="1"/>
        <v>0.33485193621867881</v>
      </c>
      <c r="N36" s="286">
        <f t="shared" si="2"/>
        <v>0.37585421412300685</v>
      </c>
      <c r="O36" s="286">
        <f t="shared" si="3"/>
        <v>0.28929384965831434</v>
      </c>
    </row>
    <row r="37" spans="1:15" x14ac:dyDescent="0.2">
      <c r="A37">
        <v>2001</v>
      </c>
      <c r="B37">
        <v>887</v>
      </c>
      <c r="C37">
        <v>325</v>
      </c>
      <c r="D37">
        <v>295</v>
      </c>
      <c r="E37">
        <v>98</v>
      </c>
      <c r="F37">
        <v>9</v>
      </c>
      <c r="G37">
        <v>69</v>
      </c>
      <c r="H37">
        <v>19</v>
      </c>
      <c r="I37">
        <v>12</v>
      </c>
      <c r="J37">
        <v>60</v>
      </c>
      <c r="M37" s="286">
        <f t="shared" si="1"/>
        <v>0.36640360766629088</v>
      </c>
      <c r="N37" s="286">
        <f t="shared" si="2"/>
        <v>0.33258173618940245</v>
      </c>
      <c r="O37" s="286">
        <f t="shared" si="3"/>
        <v>0.30101465614430667</v>
      </c>
    </row>
    <row r="38" spans="1:15" x14ac:dyDescent="0.2">
      <c r="A38">
        <v>2002</v>
      </c>
      <c r="B38">
        <v>899</v>
      </c>
      <c r="C38">
        <v>301</v>
      </c>
      <c r="D38">
        <v>322</v>
      </c>
      <c r="E38">
        <v>101</v>
      </c>
      <c r="F38">
        <v>12</v>
      </c>
      <c r="G38">
        <v>66</v>
      </c>
      <c r="H38">
        <v>18</v>
      </c>
      <c r="I38">
        <v>25</v>
      </c>
      <c r="J38">
        <v>54</v>
      </c>
      <c r="M38" s="286">
        <f t="shared" si="1"/>
        <v>0.33481646273637372</v>
      </c>
      <c r="N38" s="286">
        <f t="shared" si="2"/>
        <v>0.35817575083426029</v>
      </c>
      <c r="O38" s="286">
        <f t="shared" si="3"/>
        <v>0.30700778642936594</v>
      </c>
    </row>
    <row r="39" spans="1:15" x14ac:dyDescent="0.2">
      <c r="A39">
        <v>2003</v>
      </c>
      <c r="B39">
        <v>794</v>
      </c>
      <c r="C39">
        <v>284</v>
      </c>
      <c r="D39">
        <v>278</v>
      </c>
      <c r="E39">
        <v>79</v>
      </c>
      <c r="F39">
        <v>10</v>
      </c>
      <c r="G39">
        <v>52</v>
      </c>
      <c r="H39">
        <v>25</v>
      </c>
      <c r="I39">
        <v>16</v>
      </c>
      <c r="J39">
        <v>50</v>
      </c>
      <c r="M39" s="286">
        <f t="shared" si="1"/>
        <v>0.35768261964735515</v>
      </c>
      <c r="N39" s="286">
        <f t="shared" si="2"/>
        <v>0.3501259445843829</v>
      </c>
      <c r="O39" s="286">
        <f t="shared" si="3"/>
        <v>0.29219143576826195</v>
      </c>
    </row>
    <row r="40" spans="1:15" x14ac:dyDescent="0.2">
      <c r="A40">
        <v>2004</v>
      </c>
      <c r="B40">
        <v>835</v>
      </c>
      <c r="C40">
        <v>290</v>
      </c>
      <c r="D40">
        <v>336</v>
      </c>
      <c r="E40">
        <v>70</v>
      </c>
      <c r="F40">
        <v>11</v>
      </c>
      <c r="G40">
        <v>50</v>
      </c>
      <c r="H40">
        <v>21</v>
      </c>
      <c r="I40">
        <v>13</v>
      </c>
      <c r="J40">
        <v>44</v>
      </c>
      <c r="M40" s="286">
        <f t="shared" si="1"/>
        <v>0.3473053892215569</v>
      </c>
      <c r="N40" s="286">
        <f t="shared" si="2"/>
        <v>0.4023952095808383</v>
      </c>
      <c r="O40" s="286">
        <f t="shared" si="3"/>
        <v>0.2502994011976048</v>
      </c>
    </row>
    <row r="41" spans="1:15" x14ac:dyDescent="0.2">
      <c r="A41">
        <v>2005</v>
      </c>
      <c r="B41">
        <v>763</v>
      </c>
      <c r="C41">
        <v>253</v>
      </c>
      <c r="D41">
        <v>263</v>
      </c>
      <c r="E41">
        <v>82</v>
      </c>
      <c r="F41">
        <v>12</v>
      </c>
      <c r="G41">
        <v>78</v>
      </c>
      <c r="H41">
        <v>20</v>
      </c>
      <c r="I41">
        <v>25</v>
      </c>
      <c r="J41">
        <v>30</v>
      </c>
      <c r="M41" s="286">
        <f t="shared" si="1"/>
        <v>0.33158584534731322</v>
      </c>
      <c r="N41" s="286">
        <f t="shared" si="2"/>
        <v>0.34469200524246396</v>
      </c>
      <c r="O41" s="286">
        <f t="shared" si="3"/>
        <v>0.32372214941022281</v>
      </c>
    </row>
    <row r="42" spans="1:15" x14ac:dyDescent="0.2">
      <c r="A42">
        <v>2006</v>
      </c>
      <c r="B42">
        <v>765</v>
      </c>
      <c r="C42">
        <v>265</v>
      </c>
      <c r="D42">
        <v>286</v>
      </c>
      <c r="E42">
        <v>72</v>
      </c>
      <c r="F42">
        <v>10</v>
      </c>
      <c r="G42">
        <v>46</v>
      </c>
      <c r="H42">
        <v>23</v>
      </c>
      <c r="I42">
        <v>25</v>
      </c>
      <c r="J42">
        <v>38</v>
      </c>
      <c r="M42" s="286">
        <f t="shared" si="1"/>
        <v>0.34640522875816993</v>
      </c>
      <c r="N42" s="286">
        <f t="shared" si="2"/>
        <v>0.3738562091503268</v>
      </c>
      <c r="O42" s="286">
        <f t="shared" si="3"/>
        <v>0.27973856209150327</v>
      </c>
    </row>
    <row r="43" spans="1:15" x14ac:dyDescent="0.2">
      <c r="A43">
        <v>2007</v>
      </c>
      <c r="B43">
        <v>838</v>
      </c>
      <c r="C43">
        <v>296</v>
      </c>
      <c r="D43">
        <v>295</v>
      </c>
      <c r="E43">
        <v>86</v>
      </c>
      <c r="F43">
        <v>8</v>
      </c>
      <c r="G43">
        <v>70</v>
      </c>
      <c r="H43">
        <v>20</v>
      </c>
      <c r="I43">
        <v>15</v>
      </c>
      <c r="J43">
        <v>48</v>
      </c>
      <c r="M43" s="286">
        <f t="shared" si="1"/>
        <v>0.3532219570405728</v>
      </c>
      <c r="N43" s="286">
        <f t="shared" si="2"/>
        <v>0.35202863961813841</v>
      </c>
      <c r="O43" s="286">
        <f t="shared" si="3"/>
        <v>0.2947494033412888</v>
      </c>
    </row>
    <row r="44" spans="1:15" x14ac:dyDescent="0.2">
      <c r="A44">
        <v>2008</v>
      </c>
      <c r="B44">
        <v>843</v>
      </c>
      <c r="C44">
        <v>303</v>
      </c>
      <c r="D44">
        <v>350</v>
      </c>
      <c r="E44">
        <v>53</v>
      </c>
      <c r="F44">
        <v>13</v>
      </c>
      <c r="G44">
        <v>54</v>
      </c>
      <c r="H44">
        <v>19</v>
      </c>
      <c r="I44">
        <v>15</v>
      </c>
      <c r="J44">
        <v>36</v>
      </c>
      <c r="M44" s="286">
        <f t="shared" si="1"/>
        <v>0.35943060498220641</v>
      </c>
      <c r="N44" s="286">
        <f t="shared" si="2"/>
        <v>0.41518386714116251</v>
      </c>
      <c r="O44" s="286">
        <f t="shared" si="3"/>
        <v>0.22538552787663108</v>
      </c>
    </row>
    <row r="45" spans="1:15" x14ac:dyDescent="0.2">
      <c r="A45">
        <v>2009</v>
      </c>
      <c r="B45">
        <v>746</v>
      </c>
      <c r="C45">
        <v>241</v>
      </c>
      <c r="D45">
        <v>330</v>
      </c>
      <c r="E45">
        <v>45</v>
      </c>
      <c r="F45">
        <v>10</v>
      </c>
      <c r="G45">
        <v>64</v>
      </c>
      <c r="H45">
        <v>17</v>
      </c>
      <c r="I45">
        <v>16</v>
      </c>
      <c r="J45">
        <v>23</v>
      </c>
      <c r="M45" s="286">
        <f t="shared" si="1"/>
        <v>0.32305630026809651</v>
      </c>
      <c r="N45" s="286">
        <f t="shared" si="2"/>
        <v>0.44235924932975873</v>
      </c>
      <c r="O45" s="286">
        <f t="shared" si="3"/>
        <v>0.23458445040214476</v>
      </c>
    </row>
    <row r="46" spans="1:15" x14ac:dyDescent="0.2">
      <c r="A46">
        <v>2010</v>
      </c>
      <c r="B46">
        <v>781</v>
      </c>
      <c r="C46">
        <v>252</v>
      </c>
      <c r="D46">
        <v>335</v>
      </c>
      <c r="E46">
        <v>51</v>
      </c>
      <c r="F46">
        <v>16</v>
      </c>
      <c r="G46">
        <v>66</v>
      </c>
      <c r="H46">
        <v>20</v>
      </c>
      <c r="I46">
        <v>18</v>
      </c>
      <c r="J46">
        <v>23</v>
      </c>
      <c r="M46" s="286">
        <f t="shared" si="1"/>
        <v>0.32266325224071701</v>
      </c>
      <c r="N46" s="286">
        <f t="shared" si="2"/>
        <v>0.42893725992317544</v>
      </c>
      <c r="O46" s="286">
        <f t="shared" si="3"/>
        <v>0.24839948783610755</v>
      </c>
    </row>
    <row r="47" spans="1:15" x14ac:dyDescent="0.2">
      <c r="A47">
        <v>2011</v>
      </c>
      <c r="B47">
        <v>889</v>
      </c>
      <c r="C47">
        <v>374</v>
      </c>
      <c r="D47">
        <v>339</v>
      </c>
      <c r="E47">
        <v>55</v>
      </c>
      <c r="F47">
        <v>9</v>
      </c>
      <c r="G47">
        <v>53</v>
      </c>
      <c r="H47">
        <v>18</v>
      </c>
      <c r="I47">
        <v>14</v>
      </c>
      <c r="J47">
        <v>27</v>
      </c>
      <c r="M47" s="286">
        <f t="shared" si="1"/>
        <v>0.42069741282339707</v>
      </c>
      <c r="N47" s="286">
        <f t="shared" si="2"/>
        <v>0.3813273340832396</v>
      </c>
      <c r="O47" s="286">
        <f t="shared" si="3"/>
        <v>0.19797525309336333</v>
      </c>
    </row>
    <row r="48" spans="1:15" x14ac:dyDescent="0.2">
      <c r="A48">
        <v>2012</v>
      </c>
      <c r="B48">
        <v>830</v>
      </c>
      <c r="C48">
        <v>305</v>
      </c>
      <c r="D48">
        <v>342</v>
      </c>
      <c r="E48">
        <v>59</v>
      </c>
      <c r="F48">
        <v>12</v>
      </c>
      <c r="G48">
        <v>49</v>
      </c>
      <c r="H48">
        <v>22</v>
      </c>
      <c r="I48">
        <v>11</v>
      </c>
      <c r="J48">
        <v>30</v>
      </c>
      <c r="M48" s="286">
        <f t="shared" si="1"/>
        <v>0.36746987951807231</v>
      </c>
      <c r="N48" s="286">
        <f t="shared" si="2"/>
        <v>0.41204819277108434</v>
      </c>
      <c r="O48" s="286">
        <f t="shared" si="3"/>
        <v>0.22048192771084338</v>
      </c>
    </row>
    <row r="49" spans="1:15" x14ac:dyDescent="0.2">
      <c r="A49">
        <v>2013</v>
      </c>
      <c r="B49">
        <v>795</v>
      </c>
      <c r="C49">
        <v>250</v>
      </c>
      <c r="D49">
        <v>354</v>
      </c>
      <c r="E49">
        <v>48</v>
      </c>
      <c r="F49">
        <v>7</v>
      </c>
      <c r="G49">
        <v>61</v>
      </c>
      <c r="H49">
        <v>22</v>
      </c>
      <c r="I49">
        <v>22</v>
      </c>
      <c r="J49">
        <v>31</v>
      </c>
      <c r="M49" s="286">
        <f t="shared" si="1"/>
        <v>0.31446540880503143</v>
      </c>
      <c r="N49" s="286">
        <f t="shared" si="2"/>
        <v>0.44528301886792454</v>
      </c>
      <c r="O49" s="286">
        <f t="shared" si="3"/>
        <v>0.24025157232704403</v>
      </c>
    </row>
    <row r="50" spans="1:15" x14ac:dyDescent="0.2">
      <c r="A50">
        <v>2014</v>
      </c>
      <c r="B50">
        <v>696</v>
      </c>
      <c r="C50">
        <v>218</v>
      </c>
      <c r="D50">
        <v>316</v>
      </c>
      <c r="E50">
        <v>41</v>
      </c>
      <c r="F50">
        <v>10</v>
      </c>
      <c r="G50">
        <v>40</v>
      </c>
      <c r="H50">
        <v>25</v>
      </c>
      <c r="I50">
        <v>18</v>
      </c>
      <c r="J50">
        <v>28</v>
      </c>
      <c r="M50" s="286">
        <f t="shared" si="1"/>
        <v>0.31321839080459768</v>
      </c>
      <c r="N50" s="286">
        <f t="shared" si="2"/>
        <v>0.45402298850574713</v>
      </c>
      <c r="O50" s="286">
        <f t="shared" si="3"/>
        <v>0.23275862068965517</v>
      </c>
    </row>
    <row r="51" spans="1:15" x14ac:dyDescent="0.2">
      <c r="A51">
        <v>2015</v>
      </c>
      <c r="B51">
        <v>672</v>
      </c>
      <c r="C51">
        <v>188</v>
      </c>
      <c r="D51">
        <v>329</v>
      </c>
      <c r="E51">
        <v>30</v>
      </c>
      <c r="F51">
        <v>5</v>
      </c>
      <c r="G51">
        <v>47</v>
      </c>
      <c r="H51">
        <v>20</v>
      </c>
      <c r="I51">
        <v>21</v>
      </c>
      <c r="J51">
        <v>32</v>
      </c>
      <c r="M51" s="286">
        <f t="shared" si="1"/>
        <v>0.27976190476190477</v>
      </c>
      <c r="N51" s="286">
        <f t="shared" si="2"/>
        <v>0.48958333333333331</v>
      </c>
      <c r="O51" s="286">
        <f t="shared" si="3"/>
        <v>0.23065476190476192</v>
      </c>
    </row>
    <row r="52" spans="1:15" x14ac:dyDescent="0.2">
      <c r="A52">
        <v>2016</v>
      </c>
      <c r="B52">
        <v>728</v>
      </c>
      <c r="C52">
        <v>201</v>
      </c>
      <c r="D52">
        <v>358</v>
      </c>
      <c r="E52">
        <v>36</v>
      </c>
      <c r="F52">
        <v>3</v>
      </c>
      <c r="G52">
        <v>60</v>
      </c>
      <c r="H52">
        <v>28</v>
      </c>
      <c r="I52">
        <v>17</v>
      </c>
      <c r="J52">
        <v>25</v>
      </c>
      <c r="M52" s="286">
        <f t="shared" si="1"/>
        <v>0.27609890109890112</v>
      </c>
      <c r="N52" s="286">
        <f t="shared" si="2"/>
        <v>0.49175824175824173</v>
      </c>
      <c r="O52" s="286">
        <f t="shared" si="3"/>
        <v>0.23214285714285715</v>
      </c>
    </row>
    <row r="53" spans="1:15" x14ac:dyDescent="0.2">
      <c r="A53">
        <v>2017</v>
      </c>
      <c r="B53">
        <v>680</v>
      </c>
      <c r="C53">
        <v>172</v>
      </c>
      <c r="D53">
        <v>362</v>
      </c>
      <c r="E53">
        <v>35</v>
      </c>
      <c r="F53">
        <v>3</v>
      </c>
      <c r="G53">
        <v>45</v>
      </c>
      <c r="H53">
        <v>14</v>
      </c>
      <c r="I53">
        <v>22</v>
      </c>
      <c r="J53">
        <v>27</v>
      </c>
      <c r="M53" s="286">
        <f t="shared" si="1"/>
        <v>0.25294117647058822</v>
      </c>
      <c r="N53" s="286">
        <f t="shared" si="2"/>
        <v>0.53235294117647058</v>
      </c>
      <c r="O53" s="286">
        <f t="shared" si="3"/>
        <v>0.21470588235294116</v>
      </c>
    </row>
    <row r="54" spans="1:15" x14ac:dyDescent="0.2">
      <c r="A54">
        <v>2018</v>
      </c>
      <c r="B54">
        <v>784</v>
      </c>
      <c r="C54">
        <v>213</v>
      </c>
      <c r="D54">
        <v>393</v>
      </c>
      <c r="E54">
        <v>38</v>
      </c>
      <c r="F54">
        <v>13</v>
      </c>
      <c r="G54">
        <v>46</v>
      </c>
      <c r="H54">
        <v>19</v>
      </c>
      <c r="I54">
        <v>17</v>
      </c>
      <c r="J54">
        <v>45</v>
      </c>
      <c r="M54" s="286">
        <f t="shared" si="1"/>
        <v>0.27168367346938777</v>
      </c>
      <c r="N54" s="286">
        <f t="shared" si="2"/>
        <v>0.50127551020408168</v>
      </c>
      <c r="O54" s="286">
        <f t="shared" si="3"/>
        <v>0.22704081632653061</v>
      </c>
    </row>
    <row r="55" spans="1:15" x14ac:dyDescent="0.2">
      <c r="A55">
        <v>2019</v>
      </c>
      <c r="B55">
        <v>833</v>
      </c>
      <c r="C55">
        <v>180</v>
      </c>
      <c r="D55">
        <v>471</v>
      </c>
      <c r="E55">
        <v>39</v>
      </c>
      <c r="F55">
        <v>12</v>
      </c>
      <c r="G55">
        <v>56</v>
      </c>
      <c r="H55">
        <v>14</v>
      </c>
      <c r="I55">
        <v>25</v>
      </c>
      <c r="J55">
        <v>36</v>
      </c>
      <c r="M55" s="286">
        <f t="shared" si="1"/>
        <v>0.21608643457382953</v>
      </c>
      <c r="N55" s="286">
        <f t="shared" si="2"/>
        <v>0.56542617046818733</v>
      </c>
      <c r="O55" s="286">
        <f t="shared" si="3"/>
        <v>0.21848739495798319</v>
      </c>
    </row>
    <row r="56" spans="1:15" x14ac:dyDescent="0.2">
      <c r="A56">
        <v>2020</v>
      </c>
      <c r="B56">
        <v>805</v>
      </c>
      <c r="C56">
        <v>171</v>
      </c>
      <c r="D56">
        <v>418</v>
      </c>
      <c r="E56">
        <v>46</v>
      </c>
      <c r="F56">
        <v>7</v>
      </c>
      <c r="G56">
        <v>48</v>
      </c>
      <c r="H56">
        <v>32</v>
      </c>
      <c r="I56">
        <v>26</v>
      </c>
      <c r="J56">
        <v>57</v>
      </c>
      <c r="M56" s="286">
        <f t="shared" si="1"/>
        <v>0.21242236024844721</v>
      </c>
      <c r="N56" s="286">
        <f t="shared" si="2"/>
        <v>0.51925465838509322</v>
      </c>
      <c r="O56" s="286">
        <f>SUM(E56:J56)/$B56</f>
        <v>0.2683229813664596</v>
      </c>
    </row>
    <row r="57" spans="1:15" ht="12" customHeight="1" x14ac:dyDescent="0.2"/>
    <row r="58" spans="1:15" ht="12" customHeight="1" x14ac:dyDescent="0.2"/>
    <row r="59" spans="1:15" ht="12" customHeight="1" x14ac:dyDescent="0.2">
      <c r="A59" s="331" t="s">
        <v>147</v>
      </c>
    </row>
    <row r="60" spans="1:15" ht="12" customHeight="1" x14ac:dyDescent="0.2">
      <c r="A60" s="404" t="s">
        <v>162</v>
      </c>
      <c r="B60" s="404"/>
      <c r="C60" s="404"/>
      <c r="D60" s="404"/>
      <c r="E60" s="404"/>
      <c r="F60" s="404"/>
      <c r="G60" s="404"/>
      <c r="H60" s="404"/>
      <c r="I60" s="404"/>
      <c r="J60" s="404"/>
      <c r="K60" s="404"/>
      <c r="L60" s="404"/>
      <c r="M60" s="404"/>
      <c r="N60" s="404"/>
      <c r="O60" s="404"/>
    </row>
    <row r="61" spans="1:15" ht="12" customHeight="1" x14ac:dyDescent="0.2">
      <c r="A61" s="404"/>
      <c r="B61" s="404"/>
      <c r="C61" s="404"/>
      <c r="D61" s="404"/>
      <c r="E61" s="404"/>
      <c r="F61" s="404"/>
      <c r="G61" s="404"/>
      <c r="H61" s="404"/>
      <c r="I61" s="404"/>
      <c r="J61" s="404"/>
      <c r="K61" s="404"/>
      <c r="L61" s="404"/>
      <c r="M61" s="404"/>
      <c r="N61" s="404"/>
      <c r="O61" s="404"/>
    </row>
    <row r="62" spans="1:15" ht="12" customHeight="1" x14ac:dyDescent="0.2"/>
    <row r="63" spans="1:15" ht="12" customHeight="1" x14ac:dyDescent="0.2">
      <c r="A63" s="380" t="s">
        <v>239</v>
      </c>
      <c r="B63" s="380"/>
    </row>
    <row r="64" spans="1:15" ht="12" customHeight="1" x14ac:dyDescent="0.2"/>
    <row r="65" ht="12" customHeight="1" x14ac:dyDescent="0.2"/>
  </sheetData>
  <mergeCells count="18">
    <mergeCell ref="O4:O8"/>
    <mergeCell ref="A63:B63"/>
    <mergeCell ref="A1:I1"/>
    <mergeCell ref="K1:L1"/>
    <mergeCell ref="A60:O61"/>
    <mergeCell ref="B4:B8"/>
    <mergeCell ref="C4:C8"/>
    <mergeCell ref="D4:D8"/>
    <mergeCell ref="E4:E8"/>
    <mergeCell ref="F4:F8"/>
    <mergeCell ref="G4:G8"/>
    <mergeCell ref="H4:H8"/>
    <mergeCell ref="I4:I8"/>
    <mergeCell ref="J4:J8"/>
    <mergeCell ref="K4:K8"/>
    <mergeCell ref="L4:L8"/>
    <mergeCell ref="M4:M8"/>
    <mergeCell ref="N4:N8"/>
  </mergeCells>
  <hyperlinks>
    <hyperlink ref="K1:L1" location="Contents!A1" display="back to contents"/>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1"/>
  <sheetViews>
    <sheetView zoomScaleNormal="100" workbookViewId="0">
      <selection sqref="A1:K2"/>
    </sheetView>
  </sheetViews>
  <sheetFormatPr defaultColWidth="9.140625" defaultRowHeight="12.75" x14ac:dyDescent="0.2"/>
  <cols>
    <col min="1" max="1" width="30" style="1" customWidth="1"/>
    <col min="2" max="3" width="11.7109375" style="1" customWidth="1"/>
    <col min="4" max="4" width="2.7109375" style="1" customWidth="1"/>
    <col min="5" max="6" width="8.7109375" style="1" customWidth="1"/>
    <col min="7" max="7" width="2.7109375" style="1" customWidth="1"/>
    <col min="8" max="8" width="11.7109375" style="1" customWidth="1"/>
    <col min="9" max="9" width="13.28515625" style="1" customWidth="1"/>
    <col min="10" max="10" width="2.140625" style="1" customWidth="1"/>
    <col min="11" max="11" width="5.140625" style="1" customWidth="1"/>
    <col min="12" max="16384" width="9.140625" style="1"/>
  </cols>
  <sheetData>
    <row r="1" spans="1:14" ht="18" customHeight="1" x14ac:dyDescent="0.2">
      <c r="A1" s="415" t="s">
        <v>241</v>
      </c>
      <c r="B1" s="415"/>
      <c r="C1" s="415"/>
      <c r="D1" s="415"/>
      <c r="E1" s="415"/>
      <c r="F1" s="415"/>
      <c r="G1" s="415"/>
      <c r="H1" s="415"/>
      <c r="I1" s="415"/>
      <c r="J1" s="415"/>
      <c r="K1" s="415"/>
      <c r="M1" s="405" t="s">
        <v>219</v>
      </c>
      <c r="N1" s="405"/>
    </row>
    <row r="2" spans="1:14" ht="18" customHeight="1" x14ac:dyDescent="0.2">
      <c r="A2" s="415"/>
      <c r="B2" s="415"/>
      <c r="C2" s="415"/>
      <c r="D2" s="415"/>
      <c r="E2" s="415"/>
      <c r="F2" s="415"/>
      <c r="G2" s="415"/>
      <c r="H2" s="415"/>
      <c r="I2" s="415"/>
      <c r="J2" s="415"/>
      <c r="K2" s="415"/>
    </row>
    <row r="3" spans="1:14" ht="15" customHeight="1" x14ac:dyDescent="0.2"/>
    <row r="4" spans="1:14" ht="15" thickBot="1" x14ac:dyDescent="0.25">
      <c r="A4" s="3"/>
      <c r="B4" s="417" t="s">
        <v>102</v>
      </c>
      <c r="C4" s="417"/>
      <c r="D4" s="5"/>
      <c r="E4" s="418" t="s">
        <v>0</v>
      </c>
      <c r="F4" s="418"/>
      <c r="G4" s="5"/>
      <c r="H4" s="417" t="s">
        <v>190</v>
      </c>
      <c r="I4" s="417"/>
      <c r="J4" s="6"/>
    </row>
    <row r="5" spans="1:14" x14ac:dyDescent="0.2">
      <c r="A5" s="7"/>
      <c r="B5" s="406" t="s">
        <v>101</v>
      </c>
      <c r="C5" s="409" t="s">
        <v>189</v>
      </c>
      <c r="D5" s="5"/>
      <c r="E5" s="406" t="s">
        <v>4</v>
      </c>
      <c r="F5" s="406" t="s">
        <v>5</v>
      </c>
      <c r="G5" s="5"/>
      <c r="H5" s="406" t="s">
        <v>6</v>
      </c>
      <c r="I5" s="412" t="s">
        <v>156</v>
      </c>
      <c r="J5" s="5"/>
    </row>
    <row r="6" spans="1:14" x14ac:dyDescent="0.2">
      <c r="A6" s="7"/>
      <c r="B6" s="407"/>
      <c r="C6" s="410"/>
      <c r="D6" s="5"/>
      <c r="E6" s="407"/>
      <c r="F6" s="407"/>
      <c r="G6" s="5"/>
      <c r="H6" s="407"/>
      <c r="I6" s="413"/>
      <c r="J6" s="5"/>
    </row>
    <row r="7" spans="1:14" x14ac:dyDescent="0.2">
      <c r="A7" s="7"/>
      <c r="B7" s="408"/>
      <c r="C7" s="411"/>
      <c r="D7" s="5"/>
      <c r="E7" s="408"/>
      <c r="F7" s="408"/>
      <c r="G7" s="5"/>
      <c r="H7" s="408"/>
      <c r="I7" s="414"/>
      <c r="J7" s="5"/>
    </row>
    <row r="8" spans="1:14" ht="15" customHeight="1" x14ac:dyDescent="0.2">
      <c r="A8" s="7" t="s">
        <v>3</v>
      </c>
      <c r="B8" s="5"/>
      <c r="C8" s="5"/>
      <c r="D8" s="5"/>
      <c r="E8" s="5"/>
      <c r="F8" s="5"/>
      <c r="G8" s="5"/>
      <c r="H8" s="5"/>
      <c r="I8" s="5"/>
      <c r="J8" s="5"/>
    </row>
    <row r="9" spans="1:14" x14ac:dyDescent="0.2">
      <c r="A9" s="3">
        <v>1974</v>
      </c>
      <c r="B9" s="9">
        <v>642</v>
      </c>
      <c r="C9" s="10"/>
      <c r="D9" s="9"/>
      <c r="E9" s="9">
        <v>378</v>
      </c>
      <c r="F9" s="9">
        <v>264</v>
      </c>
      <c r="G9" s="9"/>
      <c r="H9" s="9">
        <v>437</v>
      </c>
      <c r="I9" s="9">
        <v>205</v>
      </c>
      <c r="J9" s="9"/>
      <c r="L9" s="33"/>
    </row>
    <row r="10" spans="1:14" x14ac:dyDescent="0.2">
      <c r="A10" s="3">
        <v>1975</v>
      </c>
      <c r="B10" s="5">
        <v>688</v>
      </c>
      <c r="C10" s="8"/>
      <c r="D10" s="5"/>
      <c r="E10" s="5">
        <v>375</v>
      </c>
      <c r="F10" s="5">
        <v>313</v>
      </c>
      <c r="G10" s="5"/>
      <c r="H10" s="5">
        <v>427</v>
      </c>
      <c r="I10" s="5">
        <v>261</v>
      </c>
      <c r="J10" s="5"/>
      <c r="L10" s="33"/>
    </row>
    <row r="11" spans="1:14" x14ac:dyDescent="0.2">
      <c r="A11" s="3">
        <v>1976</v>
      </c>
      <c r="B11" s="5">
        <v>657</v>
      </c>
      <c r="C11" s="11">
        <f>AVERAGE(B9:B13)</f>
        <v>673.8</v>
      </c>
      <c r="D11" s="5"/>
      <c r="E11" s="5">
        <v>377</v>
      </c>
      <c r="F11" s="5">
        <v>280</v>
      </c>
      <c r="G11" s="5"/>
      <c r="H11" s="5">
        <v>430</v>
      </c>
      <c r="I11" s="5">
        <v>227</v>
      </c>
      <c r="J11" s="5"/>
      <c r="L11" s="33"/>
    </row>
    <row r="12" spans="1:14" x14ac:dyDescent="0.2">
      <c r="A12" s="3">
        <v>1977</v>
      </c>
      <c r="B12" s="5">
        <v>659</v>
      </c>
      <c r="C12" s="11">
        <f t="shared" ref="C12:C40" si="0">AVERAGE(B10:B14)</f>
        <v>698.2</v>
      </c>
      <c r="D12" s="5"/>
      <c r="E12" s="5">
        <v>382</v>
      </c>
      <c r="F12" s="5">
        <v>277</v>
      </c>
      <c r="G12" s="5"/>
      <c r="H12" s="5">
        <v>422</v>
      </c>
      <c r="I12" s="5">
        <v>237</v>
      </c>
      <c r="J12" s="5"/>
      <c r="L12" s="33"/>
    </row>
    <row r="13" spans="1:14" x14ac:dyDescent="0.2">
      <c r="A13" s="3">
        <v>1978</v>
      </c>
      <c r="B13" s="5">
        <v>723</v>
      </c>
      <c r="C13" s="11">
        <f t="shared" si="0"/>
        <v>716</v>
      </c>
      <c r="D13" s="5"/>
      <c r="E13" s="5">
        <v>439</v>
      </c>
      <c r="F13" s="5">
        <v>284</v>
      </c>
      <c r="G13" s="5"/>
      <c r="H13" s="5">
        <v>439</v>
      </c>
      <c r="I13" s="5">
        <v>284</v>
      </c>
      <c r="J13" s="5"/>
      <c r="L13" s="33"/>
    </row>
    <row r="14" spans="1:14" x14ac:dyDescent="0.2">
      <c r="A14" s="3">
        <v>1979</v>
      </c>
      <c r="B14" s="5">
        <v>764</v>
      </c>
      <c r="C14" s="11">
        <f t="shared" si="0"/>
        <v>730.2</v>
      </c>
      <c r="D14" s="5"/>
      <c r="E14" s="5">
        <v>433</v>
      </c>
      <c r="F14" s="5">
        <v>331</v>
      </c>
      <c r="G14" s="5"/>
      <c r="H14" s="5">
        <v>494</v>
      </c>
      <c r="I14" s="5">
        <v>270</v>
      </c>
      <c r="J14" s="5"/>
      <c r="L14" s="33"/>
    </row>
    <row r="15" spans="1:14" x14ac:dyDescent="0.2">
      <c r="A15" s="3">
        <v>1980</v>
      </c>
      <c r="B15" s="5">
        <v>777</v>
      </c>
      <c r="C15" s="11">
        <f t="shared" si="0"/>
        <v>745.4</v>
      </c>
      <c r="D15" s="5"/>
      <c r="E15" s="5">
        <v>479</v>
      </c>
      <c r="F15" s="5">
        <v>298</v>
      </c>
      <c r="G15" s="5"/>
      <c r="H15" s="5">
        <v>515</v>
      </c>
      <c r="I15" s="5">
        <v>262</v>
      </c>
      <c r="J15" s="5"/>
      <c r="L15" s="33"/>
    </row>
    <row r="16" spans="1:14" x14ac:dyDescent="0.2">
      <c r="A16" s="3">
        <v>1981</v>
      </c>
      <c r="B16" s="5">
        <v>728</v>
      </c>
      <c r="C16" s="11">
        <f t="shared" si="0"/>
        <v>734.6</v>
      </c>
      <c r="D16" s="5"/>
      <c r="E16" s="5">
        <v>472</v>
      </c>
      <c r="F16" s="5">
        <v>256</v>
      </c>
      <c r="G16" s="5"/>
      <c r="H16" s="5">
        <v>517</v>
      </c>
      <c r="I16" s="5">
        <v>211</v>
      </c>
      <c r="J16" s="5"/>
      <c r="L16" s="33"/>
    </row>
    <row r="17" spans="1:12" x14ac:dyDescent="0.2">
      <c r="A17" s="3">
        <v>1982</v>
      </c>
      <c r="B17" s="5">
        <v>735</v>
      </c>
      <c r="C17" s="11">
        <f t="shared" si="0"/>
        <v>719.4</v>
      </c>
      <c r="D17" s="5"/>
      <c r="E17" s="5">
        <v>477</v>
      </c>
      <c r="F17" s="5">
        <v>258</v>
      </c>
      <c r="G17" s="5"/>
      <c r="H17" s="5">
        <v>563</v>
      </c>
      <c r="I17" s="5">
        <v>172</v>
      </c>
      <c r="J17" s="5"/>
      <c r="L17" s="33"/>
    </row>
    <row r="18" spans="1:12" x14ac:dyDescent="0.2">
      <c r="A18" s="3">
        <v>1983</v>
      </c>
      <c r="B18" s="5">
        <v>669</v>
      </c>
      <c r="C18" s="11">
        <f t="shared" si="0"/>
        <v>715.2</v>
      </c>
      <c r="D18" s="5"/>
      <c r="E18" s="5">
        <v>453</v>
      </c>
      <c r="F18" s="5">
        <v>216</v>
      </c>
      <c r="G18" s="5"/>
      <c r="H18" s="5">
        <v>505</v>
      </c>
      <c r="I18" s="5">
        <v>164</v>
      </c>
      <c r="J18" s="5"/>
      <c r="L18" s="33"/>
    </row>
    <row r="19" spans="1:12" x14ac:dyDescent="0.2">
      <c r="A19" s="3">
        <v>1984</v>
      </c>
      <c r="B19" s="5">
        <v>688</v>
      </c>
      <c r="C19" s="11">
        <f t="shared" si="0"/>
        <v>722.6</v>
      </c>
      <c r="D19" s="5"/>
      <c r="E19" s="5">
        <v>469</v>
      </c>
      <c r="F19" s="5">
        <v>219</v>
      </c>
      <c r="G19" s="5"/>
      <c r="H19" s="5">
        <v>519</v>
      </c>
      <c r="I19" s="5">
        <v>169</v>
      </c>
      <c r="J19" s="5"/>
      <c r="L19" s="33"/>
    </row>
    <row r="20" spans="1:12" x14ac:dyDescent="0.2">
      <c r="A20" s="3">
        <v>1985</v>
      </c>
      <c r="B20" s="5">
        <v>756</v>
      </c>
      <c r="C20" s="11">
        <f t="shared" si="0"/>
        <v>717.2</v>
      </c>
      <c r="D20" s="5"/>
      <c r="E20" s="5">
        <v>513</v>
      </c>
      <c r="F20" s="5">
        <v>243</v>
      </c>
      <c r="G20" s="5"/>
      <c r="H20" s="5">
        <v>569</v>
      </c>
      <c r="I20" s="5">
        <v>187</v>
      </c>
      <c r="J20" s="5"/>
      <c r="L20" s="33"/>
    </row>
    <row r="21" spans="1:12" x14ac:dyDescent="0.2">
      <c r="A21" s="3">
        <v>1986</v>
      </c>
      <c r="B21" s="5">
        <v>765</v>
      </c>
      <c r="C21" s="11">
        <f t="shared" si="0"/>
        <v>738.2</v>
      </c>
      <c r="D21" s="5"/>
      <c r="E21" s="5">
        <v>543</v>
      </c>
      <c r="F21" s="5">
        <v>222</v>
      </c>
      <c r="G21" s="5"/>
      <c r="H21" s="5">
        <v>568</v>
      </c>
      <c r="I21" s="5">
        <v>197</v>
      </c>
      <c r="J21" s="5"/>
      <c r="L21" s="33"/>
    </row>
    <row r="22" spans="1:12" x14ac:dyDescent="0.2">
      <c r="A22" s="3">
        <v>1987</v>
      </c>
      <c r="B22" s="5">
        <v>708</v>
      </c>
      <c r="C22" s="11">
        <f t="shared" si="0"/>
        <v>744.2</v>
      </c>
      <c r="D22" s="5"/>
      <c r="E22" s="5">
        <v>497</v>
      </c>
      <c r="F22" s="5">
        <v>211</v>
      </c>
      <c r="G22" s="5"/>
      <c r="H22" s="5">
        <v>522</v>
      </c>
      <c r="I22" s="5">
        <v>186</v>
      </c>
      <c r="J22" s="5"/>
      <c r="L22" s="33"/>
    </row>
    <row r="23" spans="1:12" x14ac:dyDescent="0.2">
      <c r="A23" s="3">
        <v>1988</v>
      </c>
      <c r="B23" s="5">
        <v>774</v>
      </c>
      <c r="C23" s="11">
        <f t="shared" si="0"/>
        <v>742.8</v>
      </c>
      <c r="D23" s="5"/>
      <c r="E23" s="5">
        <v>553</v>
      </c>
      <c r="F23" s="5">
        <v>221</v>
      </c>
      <c r="G23" s="5"/>
      <c r="H23" s="5">
        <v>598</v>
      </c>
      <c r="I23" s="5">
        <v>176</v>
      </c>
      <c r="J23" s="5"/>
      <c r="L23" s="33"/>
    </row>
    <row r="24" spans="1:12" x14ac:dyDescent="0.2">
      <c r="A24" s="3">
        <v>1989</v>
      </c>
      <c r="B24" s="5">
        <v>718</v>
      </c>
      <c r="C24" s="11">
        <f t="shared" si="0"/>
        <v>731</v>
      </c>
      <c r="D24" s="5"/>
      <c r="E24" s="5">
        <v>506</v>
      </c>
      <c r="F24" s="5">
        <v>212</v>
      </c>
      <c r="G24" s="5"/>
      <c r="H24" s="5">
        <v>527</v>
      </c>
      <c r="I24" s="5">
        <v>191</v>
      </c>
      <c r="J24" s="5"/>
      <c r="L24" s="33"/>
    </row>
    <row r="25" spans="1:12" x14ac:dyDescent="0.2">
      <c r="A25" s="3">
        <v>1990</v>
      </c>
      <c r="B25" s="5">
        <v>749</v>
      </c>
      <c r="C25" s="11">
        <f t="shared" si="0"/>
        <v>748</v>
      </c>
      <c r="D25" s="5"/>
      <c r="E25" s="5">
        <v>566</v>
      </c>
      <c r="F25" s="5">
        <v>183</v>
      </c>
      <c r="G25" s="5"/>
      <c r="H25" s="5">
        <v>535</v>
      </c>
      <c r="I25" s="5">
        <v>214</v>
      </c>
      <c r="J25" s="5"/>
      <c r="L25" s="33"/>
    </row>
    <row r="26" spans="1:12" x14ac:dyDescent="0.2">
      <c r="A26" s="3">
        <v>1991</v>
      </c>
      <c r="B26" s="5">
        <v>706</v>
      </c>
      <c r="C26" s="11">
        <f t="shared" si="0"/>
        <v>775.6</v>
      </c>
      <c r="D26" s="5"/>
      <c r="E26" s="5">
        <v>523</v>
      </c>
      <c r="F26" s="5">
        <v>183</v>
      </c>
      <c r="G26" s="5"/>
      <c r="H26" s="5">
        <v>525</v>
      </c>
      <c r="I26" s="5">
        <v>181</v>
      </c>
      <c r="J26" s="5"/>
      <c r="L26" s="33"/>
    </row>
    <row r="27" spans="1:12" x14ac:dyDescent="0.2">
      <c r="A27" s="3">
        <v>1992</v>
      </c>
      <c r="B27" s="5">
        <v>793</v>
      </c>
      <c r="C27" s="11">
        <f t="shared" si="0"/>
        <v>798.8</v>
      </c>
      <c r="D27" s="5"/>
      <c r="E27" s="5">
        <v>576</v>
      </c>
      <c r="F27" s="5">
        <v>217</v>
      </c>
      <c r="G27" s="5"/>
      <c r="H27" s="5">
        <v>569</v>
      </c>
      <c r="I27" s="5">
        <v>224</v>
      </c>
      <c r="J27" s="5"/>
      <c r="L27" s="33"/>
    </row>
    <row r="28" spans="1:12" x14ac:dyDescent="0.2">
      <c r="A28" s="3">
        <v>1993</v>
      </c>
      <c r="B28" s="5">
        <v>912</v>
      </c>
      <c r="C28" s="11">
        <f t="shared" si="0"/>
        <v>816.2</v>
      </c>
      <c r="D28" s="5"/>
      <c r="E28" s="5">
        <v>679</v>
      </c>
      <c r="F28" s="5">
        <v>233</v>
      </c>
      <c r="G28" s="5"/>
      <c r="H28" s="5">
        <v>615</v>
      </c>
      <c r="I28" s="5">
        <v>297</v>
      </c>
      <c r="J28" s="5"/>
      <c r="L28" s="33"/>
    </row>
    <row r="29" spans="1:12" x14ac:dyDescent="0.2">
      <c r="A29" s="3">
        <v>1994</v>
      </c>
      <c r="B29" s="5">
        <v>834</v>
      </c>
      <c r="C29" s="11">
        <f t="shared" si="0"/>
        <v>844.2</v>
      </c>
      <c r="D29" s="5"/>
      <c r="E29" s="5">
        <v>611</v>
      </c>
      <c r="F29" s="5">
        <v>223</v>
      </c>
      <c r="G29" s="5"/>
      <c r="H29" s="5">
        <v>624</v>
      </c>
      <c r="I29" s="5">
        <v>210</v>
      </c>
      <c r="J29" s="5"/>
      <c r="L29" s="33"/>
    </row>
    <row r="30" spans="1:12" x14ac:dyDescent="0.2">
      <c r="A30" s="3">
        <v>1995</v>
      </c>
      <c r="B30" s="5">
        <v>836</v>
      </c>
      <c r="C30" s="11">
        <f t="shared" si="0"/>
        <v>860.4</v>
      </c>
      <c r="D30" s="5"/>
      <c r="E30" s="5">
        <v>625</v>
      </c>
      <c r="F30" s="5">
        <v>211</v>
      </c>
      <c r="G30" s="5"/>
      <c r="H30" s="5">
        <v>623</v>
      </c>
      <c r="I30" s="5">
        <v>213</v>
      </c>
      <c r="J30" s="5"/>
      <c r="L30" s="33"/>
    </row>
    <row r="31" spans="1:12" x14ac:dyDescent="0.2">
      <c r="A31" s="3">
        <v>1996</v>
      </c>
      <c r="B31" s="5">
        <v>846</v>
      </c>
      <c r="C31" s="11">
        <f t="shared" si="0"/>
        <v>853.6</v>
      </c>
      <c r="D31" s="5"/>
      <c r="E31" s="5">
        <v>620</v>
      </c>
      <c r="F31" s="5">
        <v>226</v>
      </c>
      <c r="G31" s="5"/>
      <c r="H31" s="5">
        <v>597</v>
      </c>
      <c r="I31" s="5">
        <v>249</v>
      </c>
      <c r="J31" s="5"/>
      <c r="L31" s="33"/>
    </row>
    <row r="32" spans="1:12" x14ac:dyDescent="0.2">
      <c r="A32" s="3">
        <v>1997</v>
      </c>
      <c r="B32" s="5">
        <v>874</v>
      </c>
      <c r="C32" s="11">
        <f t="shared" si="0"/>
        <v>861.6</v>
      </c>
      <c r="D32" s="5"/>
      <c r="E32" s="5">
        <v>655</v>
      </c>
      <c r="F32" s="5">
        <v>219</v>
      </c>
      <c r="G32" s="5"/>
      <c r="H32" s="5">
        <v>599</v>
      </c>
      <c r="I32" s="5">
        <v>275</v>
      </c>
      <c r="J32" s="5"/>
      <c r="L32" s="33"/>
    </row>
    <row r="33" spans="1:12" x14ac:dyDescent="0.2">
      <c r="A33" s="3">
        <v>1998</v>
      </c>
      <c r="B33" s="5">
        <v>878</v>
      </c>
      <c r="C33" s="11">
        <f t="shared" si="0"/>
        <v>870</v>
      </c>
      <c r="D33" s="5"/>
      <c r="E33" s="5">
        <v>650</v>
      </c>
      <c r="F33" s="5">
        <v>228</v>
      </c>
      <c r="G33" s="5"/>
      <c r="H33" s="5">
        <v>649</v>
      </c>
      <c r="I33" s="5">
        <v>229</v>
      </c>
      <c r="J33" s="5"/>
      <c r="L33" s="33"/>
    </row>
    <row r="34" spans="1:12" x14ac:dyDescent="0.2">
      <c r="A34" s="3">
        <v>1999</v>
      </c>
      <c r="B34" s="5">
        <v>874</v>
      </c>
      <c r="C34" s="11">
        <f t="shared" si="0"/>
        <v>878.2</v>
      </c>
      <c r="D34" s="5"/>
      <c r="E34" s="5">
        <v>663</v>
      </c>
      <c r="F34" s="5">
        <v>211</v>
      </c>
      <c r="G34" s="5"/>
      <c r="H34" s="5">
        <v>637</v>
      </c>
      <c r="I34" s="5">
        <v>237</v>
      </c>
      <c r="J34" s="5"/>
      <c r="L34" s="33"/>
    </row>
    <row r="35" spans="1:12" x14ac:dyDescent="0.2">
      <c r="A35" s="3">
        <v>2000</v>
      </c>
      <c r="B35" s="5">
        <v>878</v>
      </c>
      <c r="C35" s="11">
        <f t="shared" si="0"/>
        <v>883.2</v>
      </c>
      <c r="D35" s="5"/>
      <c r="E35" s="5">
        <v>674</v>
      </c>
      <c r="F35" s="5">
        <v>204</v>
      </c>
      <c r="G35" s="5"/>
      <c r="H35" s="5">
        <v>648</v>
      </c>
      <c r="I35" s="5">
        <v>230</v>
      </c>
      <c r="J35" s="5"/>
      <c r="L35" s="33"/>
    </row>
    <row r="36" spans="1:12" x14ac:dyDescent="0.2">
      <c r="A36" s="3">
        <v>2001</v>
      </c>
      <c r="B36" s="5">
        <v>887</v>
      </c>
      <c r="C36" s="11">
        <f t="shared" si="0"/>
        <v>866.4</v>
      </c>
      <c r="D36" s="5"/>
      <c r="E36" s="5">
        <v>646</v>
      </c>
      <c r="F36" s="5">
        <v>241</v>
      </c>
      <c r="G36" s="5"/>
      <c r="H36" s="5">
        <v>609</v>
      </c>
      <c r="I36" s="5">
        <v>278</v>
      </c>
      <c r="J36" s="5"/>
      <c r="L36" s="33"/>
    </row>
    <row r="37" spans="1:12" x14ac:dyDescent="0.2">
      <c r="A37" s="3">
        <v>2002</v>
      </c>
      <c r="B37" s="5">
        <v>899</v>
      </c>
      <c r="C37" s="11">
        <f t="shared" si="0"/>
        <v>858.6</v>
      </c>
      <c r="D37" s="5"/>
      <c r="E37" s="5">
        <v>676</v>
      </c>
      <c r="F37" s="5">
        <v>223</v>
      </c>
      <c r="G37" s="5"/>
      <c r="H37" s="5">
        <v>636</v>
      </c>
      <c r="I37" s="5">
        <v>263</v>
      </c>
      <c r="J37" s="5"/>
      <c r="L37" s="33"/>
    </row>
    <row r="38" spans="1:12" x14ac:dyDescent="0.2">
      <c r="A38" s="3">
        <v>2003</v>
      </c>
      <c r="B38" s="5">
        <v>794</v>
      </c>
      <c r="C38" s="11">
        <f t="shared" si="0"/>
        <v>835.6</v>
      </c>
      <c r="D38" s="5"/>
      <c r="E38" s="5">
        <v>578</v>
      </c>
      <c r="F38" s="5">
        <v>216</v>
      </c>
      <c r="G38" s="5"/>
      <c r="H38" s="5">
        <v>560</v>
      </c>
      <c r="I38" s="5">
        <v>234</v>
      </c>
      <c r="J38" s="5"/>
      <c r="L38" s="33"/>
    </row>
    <row r="39" spans="1:12" x14ac:dyDescent="0.2">
      <c r="A39" s="3">
        <v>2004</v>
      </c>
      <c r="B39" s="5">
        <v>835</v>
      </c>
      <c r="C39" s="11">
        <f t="shared" si="0"/>
        <v>811.2</v>
      </c>
      <c r="D39" s="5"/>
      <c r="E39" s="5">
        <v>609</v>
      </c>
      <c r="F39" s="5">
        <v>226</v>
      </c>
      <c r="G39" s="5"/>
      <c r="H39" s="5">
        <v>606</v>
      </c>
      <c r="I39" s="5">
        <v>229</v>
      </c>
      <c r="J39" s="5"/>
      <c r="L39" s="33"/>
    </row>
    <row r="40" spans="1:12" x14ac:dyDescent="0.2">
      <c r="A40" s="3">
        <v>2005</v>
      </c>
      <c r="B40" s="5">
        <v>763</v>
      </c>
      <c r="C40" s="11">
        <f t="shared" si="0"/>
        <v>799</v>
      </c>
      <c r="D40" s="5"/>
      <c r="E40" s="5">
        <v>549</v>
      </c>
      <c r="F40" s="5">
        <v>214</v>
      </c>
      <c r="G40" s="5"/>
      <c r="H40" s="5">
        <v>547</v>
      </c>
      <c r="I40" s="5">
        <v>216</v>
      </c>
      <c r="J40" s="5"/>
      <c r="L40" s="33"/>
    </row>
    <row r="41" spans="1:12" x14ac:dyDescent="0.2">
      <c r="A41" s="3">
        <v>2006</v>
      </c>
      <c r="B41" s="5">
        <v>765</v>
      </c>
      <c r="C41" s="11">
        <f t="shared" ref="C41:C53" si="1">AVERAGE(B39:B43)</f>
        <v>808.8</v>
      </c>
      <c r="D41" s="5"/>
      <c r="E41" s="5">
        <v>592</v>
      </c>
      <c r="F41" s="5">
        <v>173</v>
      </c>
      <c r="G41" s="5"/>
      <c r="H41" s="5">
        <v>542</v>
      </c>
      <c r="I41" s="5">
        <v>223</v>
      </c>
      <c r="J41" s="5"/>
      <c r="L41" s="33"/>
    </row>
    <row r="42" spans="1:12" x14ac:dyDescent="0.2">
      <c r="A42" s="3">
        <v>2007</v>
      </c>
      <c r="B42" s="5">
        <v>838</v>
      </c>
      <c r="C42" s="11">
        <f t="shared" si="1"/>
        <v>791</v>
      </c>
      <c r="E42" s="5">
        <v>620</v>
      </c>
      <c r="F42" s="5">
        <v>218</v>
      </c>
      <c r="H42" s="5">
        <v>517</v>
      </c>
      <c r="I42" s="5">
        <v>321</v>
      </c>
      <c r="J42" s="5"/>
      <c r="L42" s="33"/>
    </row>
    <row r="43" spans="1:12" x14ac:dyDescent="0.2">
      <c r="A43" s="3">
        <v>2008</v>
      </c>
      <c r="B43" s="5">
        <v>843</v>
      </c>
      <c r="C43" s="12">
        <f t="shared" si="1"/>
        <v>794.6</v>
      </c>
      <c r="E43" s="5">
        <v>630</v>
      </c>
      <c r="F43" s="5">
        <v>213</v>
      </c>
      <c r="H43" s="210">
        <v>569</v>
      </c>
      <c r="I43" s="210">
        <v>274</v>
      </c>
      <c r="J43" s="5"/>
      <c r="L43" s="33"/>
    </row>
    <row r="44" spans="1:12" x14ac:dyDescent="0.2">
      <c r="A44" s="3">
        <v>2009</v>
      </c>
      <c r="B44" s="5">
        <v>746</v>
      </c>
      <c r="C44" s="11">
        <f t="shared" si="1"/>
        <v>796</v>
      </c>
      <c r="E44" s="5">
        <v>549</v>
      </c>
      <c r="F44" s="5">
        <v>197</v>
      </c>
      <c r="G44" s="5"/>
      <c r="H44" s="210">
        <v>568</v>
      </c>
      <c r="I44" s="210">
        <v>178</v>
      </c>
      <c r="J44" s="5"/>
      <c r="L44" s="33"/>
    </row>
    <row r="45" spans="1:12" x14ac:dyDescent="0.2">
      <c r="A45" s="15">
        <v>2010</v>
      </c>
      <c r="B45" s="16">
        <v>781</v>
      </c>
      <c r="C45" s="11">
        <f t="shared" si="1"/>
        <v>780.8</v>
      </c>
      <c r="E45" s="16">
        <v>581</v>
      </c>
      <c r="F45" s="16">
        <v>200</v>
      </c>
      <c r="G45" s="5"/>
      <c r="H45" s="210">
        <v>569</v>
      </c>
      <c r="I45" s="210">
        <v>212</v>
      </c>
      <c r="J45" s="5"/>
      <c r="L45" s="33"/>
    </row>
    <row r="46" spans="1:12" ht="12.75" customHeight="1" x14ac:dyDescent="0.2">
      <c r="A46" s="18" t="s">
        <v>123</v>
      </c>
      <c r="B46" s="16">
        <v>772</v>
      </c>
      <c r="C46" s="11">
        <f t="shared" si="1"/>
        <v>761.4</v>
      </c>
      <c r="D46" s="19"/>
      <c r="E46" s="16">
        <v>555</v>
      </c>
      <c r="F46" s="16">
        <v>217</v>
      </c>
      <c r="G46" s="19"/>
      <c r="H46" s="16">
        <v>527</v>
      </c>
      <c r="I46" s="16">
        <v>245</v>
      </c>
      <c r="J46" s="16"/>
      <c r="L46" s="33"/>
    </row>
    <row r="47" spans="1:12" ht="12.75" customHeight="1" x14ac:dyDescent="0.2">
      <c r="A47" s="18" t="s">
        <v>124</v>
      </c>
      <c r="B47" s="16">
        <v>762</v>
      </c>
      <c r="C47" s="11">
        <f t="shared" si="1"/>
        <v>744</v>
      </c>
      <c r="E47" s="16">
        <v>557</v>
      </c>
      <c r="F47" s="16">
        <v>205</v>
      </c>
      <c r="H47" s="16">
        <v>569</v>
      </c>
      <c r="I47" s="16">
        <v>193</v>
      </c>
      <c r="J47" s="16"/>
      <c r="L47" s="33"/>
    </row>
    <row r="48" spans="1:12" ht="12.75" customHeight="1" x14ac:dyDescent="0.2">
      <c r="A48" s="18" t="s">
        <v>125</v>
      </c>
      <c r="B48" s="16">
        <v>746</v>
      </c>
      <c r="C48" s="11">
        <f t="shared" si="1"/>
        <v>719</v>
      </c>
      <c r="E48" s="16">
        <v>570</v>
      </c>
      <c r="F48" s="16">
        <v>176</v>
      </c>
      <c r="H48" s="16">
        <v>601</v>
      </c>
      <c r="I48" s="16">
        <v>145</v>
      </c>
      <c r="J48" s="16"/>
      <c r="L48" s="33"/>
    </row>
    <row r="49" spans="1:13" ht="12.75" customHeight="1" x14ac:dyDescent="0.2">
      <c r="A49" s="18" t="s">
        <v>132</v>
      </c>
      <c r="B49" s="16">
        <v>659</v>
      </c>
      <c r="C49" s="11">
        <f t="shared" si="1"/>
        <v>704</v>
      </c>
      <c r="E49" s="16">
        <v>467</v>
      </c>
      <c r="F49" s="16">
        <v>192</v>
      </c>
      <c r="H49" s="16">
        <v>549</v>
      </c>
      <c r="I49" s="16">
        <v>110</v>
      </c>
      <c r="J49" s="16"/>
      <c r="L49" s="33"/>
    </row>
    <row r="50" spans="1:13" ht="12.75" customHeight="1" x14ac:dyDescent="0.2">
      <c r="A50" s="18" t="s">
        <v>148</v>
      </c>
      <c r="B50" s="16">
        <v>656</v>
      </c>
      <c r="C50" s="11">
        <f t="shared" si="1"/>
        <v>684.4</v>
      </c>
      <c r="E50" s="16">
        <v>467</v>
      </c>
      <c r="F50" s="16">
        <v>189</v>
      </c>
      <c r="H50" s="16">
        <v>556</v>
      </c>
      <c r="I50" s="16">
        <v>100</v>
      </c>
      <c r="J50" s="16"/>
      <c r="L50" s="33"/>
    </row>
    <row r="51" spans="1:13" ht="12.75" customHeight="1" x14ac:dyDescent="0.2">
      <c r="A51" s="18" t="s">
        <v>192</v>
      </c>
      <c r="B51" s="16">
        <v>697</v>
      </c>
      <c r="C51" s="11">
        <f t="shared" si="1"/>
        <v>685.8</v>
      </c>
      <c r="E51" s="16">
        <v>496</v>
      </c>
      <c r="F51" s="16">
        <v>201</v>
      </c>
      <c r="H51" s="16">
        <v>603</v>
      </c>
      <c r="I51" s="16">
        <v>94</v>
      </c>
      <c r="J51" s="16"/>
      <c r="L51" s="33"/>
    </row>
    <row r="52" spans="1:13" ht="12.75" customHeight="1" x14ac:dyDescent="0.2">
      <c r="A52" s="18" t="s">
        <v>205</v>
      </c>
      <c r="B52" s="5">
        <v>664</v>
      </c>
      <c r="C52" s="11">
        <f t="shared" si="1"/>
        <v>717.8</v>
      </c>
      <c r="E52" s="16">
        <v>511</v>
      </c>
      <c r="F52" s="16">
        <v>153</v>
      </c>
      <c r="H52" s="16">
        <v>587</v>
      </c>
      <c r="I52" s="16">
        <v>77</v>
      </c>
      <c r="J52" s="16"/>
      <c r="L52" s="33"/>
    </row>
    <row r="53" spans="1:13" ht="12.75" customHeight="1" x14ac:dyDescent="0.2">
      <c r="A53" s="18" t="s">
        <v>221</v>
      </c>
      <c r="B53" s="5">
        <v>753</v>
      </c>
      <c r="C53" s="11">
        <f t="shared" si="1"/>
        <v>747</v>
      </c>
      <c r="E53" s="16">
        <v>558</v>
      </c>
      <c r="F53" s="16">
        <v>195</v>
      </c>
      <c r="H53" s="16">
        <v>626</v>
      </c>
      <c r="I53" s="16">
        <v>127</v>
      </c>
      <c r="J53" s="16"/>
      <c r="L53" s="33"/>
    </row>
    <row r="54" spans="1:13" ht="12.75" customHeight="1" x14ac:dyDescent="0.2">
      <c r="A54" s="18" t="s">
        <v>229</v>
      </c>
      <c r="B54" s="215">
        <v>819</v>
      </c>
      <c r="C54" s="214"/>
      <c r="D54" s="19"/>
      <c r="E54" s="26">
        <v>608</v>
      </c>
      <c r="F54" s="192">
        <v>211</v>
      </c>
      <c r="G54" s="19"/>
      <c r="H54" s="26">
        <v>699</v>
      </c>
      <c r="I54" s="192">
        <v>120</v>
      </c>
      <c r="J54" s="16"/>
      <c r="K54" s="195"/>
      <c r="L54" s="33"/>
    </row>
    <row r="55" spans="1:13" s="208" customFormat="1" ht="12.75" customHeight="1" x14ac:dyDescent="0.2">
      <c r="A55" s="55" t="s">
        <v>249</v>
      </c>
      <c r="B55" s="192">
        <v>802</v>
      </c>
      <c r="C55" s="195"/>
      <c r="E55" s="23">
        <v>572</v>
      </c>
      <c r="F55" s="192">
        <v>230</v>
      </c>
      <c r="H55" s="23">
        <v>679</v>
      </c>
      <c r="I55" s="192">
        <v>123</v>
      </c>
      <c r="J55" s="207"/>
      <c r="K55" s="195"/>
      <c r="L55" s="33"/>
    </row>
    <row r="56" spans="1:13" ht="12" customHeight="1" thickBot="1" x14ac:dyDescent="0.25">
      <c r="A56" s="21"/>
      <c r="B56" s="4"/>
      <c r="C56" s="20"/>
      <c r="E56" s="4"/>
      <c r="F56" s="4"/>
      <c r="H56" s="4"/>
      <c r="I56" s="4"/>
      <c r="J56" s="16"/>
      <c r="L56" s="33"/>
    </row>
    <row r="57" spans="1:13" ht="12.75" customHeight="1" x14ac:dyDescent="0.2">
      <c r="A57" s="18"/>
      <c r="B57" s="16"/>
      <c r="C57" s="20"/>
      <c r="E57" s="16"/>
      <c r="F57" s="16"/>
      <c r="H57" s="16"/>
      <c r="I57" s="16"/>
      <c r="J57" s="16"/>
      <c r="L57" s="33"/>
    </row>
    <row r="58" spans="1:13" x14ac:dyDescent="0.2">
      <c r="A58" s="22" t="s">
        <v>110</v>
      </c>
      <c r="B58" s="23">
        <v>889</v>
      </c>
      <c r="C58" s="24"/>
      <c r="D58" s="25"/>
      <c r="E58" s="23">
        <v>639</v>
      </c>
      <c r="F58" s="23">
        <v>250</v>
      </c>
      <c r="G58" s="23"/>
      <c r="H58" s="26">
        <v>527</v>
      </c>
      <c r="I58" s="26">
        <v>362</v>
      </c>
      <c r="J58" s="5"/>
      <c r="L58" s="33"/>
      <c r="M58" s="33"/>
    </row>
    <row r="59" spans="1:13" x14ac:dyDescent="0.2">
      <c r="A59" s="22" t="s">
        <v>116</v>
      </c>
      <c r="B59" s="23">
        <v>830</v>
      </c>
      <c r="C59" s="24"/>
      <c r="D59" s="25"/>
      <c r="E59" s="23">
        <v>608</v>
      </c>
      <c r="F59" s="23">
        <v>222</v>
      </c>
      <c r="G59" s="23"/>
      <c r="H59" s="26">
        <v>569</v>
      </c>
      <c r="I59" s="26">
        <v>261</v>
      </c>
      <c r="J59" s="5"/>
      <c r="L59" s="33"/>
      <c r="M59" s="33"/>
    </row>
    <row r="60" spans="1:13" x14ac:dyDescent="0.2">
      <c r="A60" s="22" t="s">
        <v>126</v>
      </c>
      <c r="B60" s="23">
        <v>795</v>
      </c>
      <c r="C60" s="11">
        <f t="shared" ref="C60:C65" si="2">AVERAGE(B58:B62)</f>
        <v>776.4</v>
      </c>
      <c r="D60" s="25"/>
      <c r="E60" s="23">
        <v>611</v>
      </c>
      <c r="F60" s="23">
        <v>184</v>
      </c>
      <c r="G60" s="23"/>
      <c r="H60" s="26">
        <v>601</v>
      </c>
      <c r="I60" s="26">
        <v>194</v>
      </c>
      <c r="J60" s="5"/>
      <c r="L60" s="33"/>
      <c r="M60" s="33"/>
    </row>
    <row r="61" spans="1:13" x14ac:dyDescent="0.2">
      <c r="A61" s="22" t="s">
        <v>133</v>
      </c>
      <c r="B61" s="23">
        <v>696</v>
      </c>
      <c r="C61" s="11">
        <f t="shared" si="2"/>
        <v>744.2</v>
      </c>
      <c r="D61" s="25"/>
      <c r="E61" s="23">
        <v>497</v>
      </c>
      <c r="F61" s="23">
        <v>199</v>
      </c>
      <c r="G61" s="23"/>
      <c r="H61" s="26">
        <v>549</v>
      </c>
      <c r="I61" s="26">
        <v>147</v>
      </c>
      <c r="J61" s="5"/>
      <c r="L61" s="33"/>
      <c r="M61" s="33"/>
    </row>
    <row r="62" spans="1:13" x14ac:dyDescent="0.2">
      <c r="A62" s="22" t="s">
        <v>149</v>
      </c>
      <c r="B62" s="23">
        <v>672</v>
      </c>
      <c r="C62" s="11">
        <f t="shared" si="2"/>
        <v>714.2</v>
      </c>
      <c r="D62" s="25"/>
      <c r="E62" s="23">
        <v>476</v>
      </c>
      <c r="F62" s="23">
        <v>196</v>
      </c>
      <c r="G62" s="23"/>
      <c r="H62" s="26">
        <v>556</v>
      </c>
      <c r="I62" s="26">
        <v>116</v>
      </c>
      <c r="J62" s="5"/>
      <c r="L62" s="33"/>
      <c r="M62" s="33"/>
    </row>
    <row r="63" spans="1:13" x14ac:dyDescent="0.2">
      <c r="A63" s="22" t="s">
        <v>193</v>
      </c>
      <c r="B63" s="23">
        <v>728</v>
      </c>
      <c r="C63" s="11">
        <f t="shared" si="2"/>
        <v>712</v>
      </c>
      <c r="D63" s="25"/>
      <c r="E63" s="23">
        <v>517</v>
      </c>
      <c r="F63" s="23">
        <v>211</v>
      </c>
      <c r="G63" s="23"/>
      <c r="H63" s="26">
        <v>603</v>
      </c>
      <c r="I63" s="26">
        <v>125</v>
      </c>
      <c r="J63" s="5"/>
      <c r="L63" s="33"/>
      <c r="M63" s="33"/>
    </row>
    <row r="64" spans="1:13" x14ac:dyDescent="0.2">
      <c r="A64" s="22" t="s">
        <v>206</v>
      </c>
      <c r="B64" s="5">
        <v>680</v>
      </c>
      <c r="C64" s="11">
        <f t="shared" si="2"/>
        <v>739.4</v>
      </c>
      <c r="D64" s="25"/>
      <c r="E64" s="23">
        <v>522</v>
      </c>
      <c r="F64" s="23">
        <v>158</v>
      </c>
      <c r="G64" s="23"/>
      <c r="H64" s="26">
        <v>587</v>
      </c>
      <c r="I64" s="26">
        <v>93</v>
      </c>
      <c r="J64" s="5"/>
      <c r="L64" s="33"/>
      <c r="M64" s="33"/>
    </row>
    <row r="65" spans="1:13" x14ac:dyDescent="0.2">
      <c r="A65" s="22" t="s">
        <v>222</v>
      </c>
      <c r="B65" s="5">
        <v>784</v>
      </c>
      <c r="C65" s="11">
        <f t="shared" si="2"/>
        <v>766</v>
      </c>
      <c r="D65" s="25"/>
      <c r="E65" s="23">
        <v>581</v>
      </c>
      <c r="F65" s="23">
        <v>203</v>
      </c>
      <c r="G65" s="23"/>
      <c r="H65" s="26">
        <v>626</v>
      </c>
      <c r="I65" s="26">
        <v>158</v>
      </c>
      <c r="J65" s="5"/>
      <c r="L65" s="33"/>
      <c r="M65" s="33"/>
    </row>
    <row r="66" spans="1:13" x14ac:dyDescent="0.2">
      <c r="A66" s="22" t="s">
        <v>230</v>
      </c>
      <c r="B66" s="198">
        <v>833</v>
      </c>
      <c r="C66" s="24"/>
      <c r="D66" s="25"/>
      <c r="E66" s="23">
        <v>620</v>
      </c>
      <c r="F66" s="199">
        <v>213</v>
      </c>
      <c r="G66" s="23"/>
      <c r="H66" s="23">
        <v>699</v>
      </c>
      <c r="I66" s="200">
        <v>134</v>
      </c>
      <c r="J66" s="5"/>
      <c r="K66" s="195"/>
      <c r="L66" s="33"/>
      <c r="M66" s="33"/>
    </row>
    <row r="67" spans="1:13" s="208" customFormat="1" x14ac:dyDescent="0.2">
      <c r="A67" s="213" t="s">
        <v>251</v>
      </c>
      <c r="B67" s="198">
        <v>805</v>
      </c>
      <c r="C67" s="24"/>
      <c r="D67" s="25"/>
      <c r="E67" s="23">
        <v>575</v>
      </c>
      <c r="F67" s="199">
        <v>230</v>
      </c>
      <c r="G67" s="23"/>
      <c r="H67" s="23">
        <v>679</v>
      </c>
      <c r="I67" s="200">
        <v>126</v>
      </c>
      <c r="J67" s="206"/>
      <c r="K67" s="195"/>
      <c r="L67" s="33"/>
      <c r="M67" s="33"/>
    </row>
    <row r="68" spans="1:13" ht="13.5" thickBot="1" x14ac:dyDescent="0.25">
      <c r="A68" s="27"/>
      <c r="B68" s="4"/>
      <c r="C68" s="28"/>
      <c r="D68" s="29"/>
      <c r="E68" s="4"/>
      <c r="F68" s="4"/>
      <c r="G68" s="29"/>
      <c r="H68" s="4"/>
      <c r="I68" s="4"/>
      <c r="J68" s="4"/>
    </row>
    <row r="70" spans="1:13" ht="10.5" customHeight="1" x14ac:dyDescent="0.2">
      <c r="A70" s="31" t="s">
        <v>139</v>
      </c>
      <c r="B70" s="36"/>
      <c r="L70" s="33"/>
    </row>
    <row r="71" spans="1:13" ht="10.5" customHeight="1" x14ac:dyDescent="0.2">
      <c r="A71" s="419" t="s">
        <v>157</v>
      </c>
      <c r="B71" s="419"/>
      <c r="C71" s="419"/>
      <c r="D71" s="419"/>
      <c r="E71" s="419"/>
      <c r="F71" s="419"/>
      <c r="G71" s="419"/>
      <c r="H71" s="419"/>
      <c r="I71" s="419"/>
    </row>
    <row r="72" spans="1:13" ht="10.5" customHeight="1" x14ac:dyDescent="0.2">
      <c r="A72" s="419"/>
      <c r="B72" s="419"/>
      <c r="C72" s="419"/>
      <c r="D72" s="419"/>
      <c r="E72" s="419"/>
      <c r="F72" s="419"/>
      <c r="G72" s="419"/>
      <c r="H72" s="419"/>
      <c r="I72" s="419"/>
    </row>
    <row r="73" spans="1:13" ht="10.5" customHeight="1" x14ac:dyDescent="0.2">
      <c r="A73" s="419"/>
      <c r="B73" s="419"/>
      <c r="C73" s="419"/>
      <c r="D73" s="419"/>
      <c r="E73" s="419"/>
      <c r="F73" s="419"/>
      <c r="G73" s="419"/>
      <c r="H73" s="419"/>
      <c r="I73" s="419"/>
    </row>
    <row r="74" spans="1:13" ht="12" customHeight="1" x14ac:dyDescent="0.2">
      <c r="A74" s="419"/>
      <c r="B74" s="419"/>
      <c r="C74" s="419"/>
      <c r="D74" s="419"/>
      <c r="E74" s="419"/>
      <c r="F74" s="419"/>
      <c r="G74" s="419"/>
      <c r="H74" s="419"/>
      <c r="I74" s="419"/>
    </row>
    <row r="75" spans="1:13" ht="10.5" customHeight="1" x14ac:dyDescent="0.2">
      <c r="A75" s="416" t="s">
        <v>158</v>
      </c>
      <c r="B75" s="416"/>
      <c r="C75" s="416"/>
      <c r="D75" s="416"/>
      <c r="E75" s="416"/>
      <c r="F75" s="416"/>
      <c r="G75" s="416"/>
      <c r="H75" s="416"/>
      <c r="I75" s="416"/>
    </row>
    <row r="76" spans="1:13" ht="10.5" customHeight="1" x14ac:dyDescent="0.2">
      <c r="A76" s="420" t="s">
        <v>159</v>
      </c>
      <c r="B76" s="420"/>
      <c r="C76" s="420"/>
      <c r="D76" s="420"/>
      <c r="E76" s="420"/>
      <c r="F76" s="420"/>
      <c r="G76" s="420"/>
      <c r="H76" s="420"/>
      <c r="I76" s="420"/>
      <c r="J76" s="420"/>
    </row>
    <row r="77" spans="1:13" ht="11.25" customHeight="1" x14ac:dyDescent="0.2">
      <c r="A77" s="420"/>
      <c r="B77" s="420"/>
      <c r="C77" s="420"/>
      <c r="D77" s="420"/>
      <c r="E77" s="420"/>
      <c r="F77" s="420"/>
      <c r="G77" s="420"/>
      <c r="H77" s="420"/>
      <c r="I77" s="420"/>
      <c r="J77" s="420"/>
    </row>
    <row r="78" spans="1:13" ht="11.25" customHeight="1" x14ac:dyDescent="0.2">
      <c r="A78" s="421" t="s">
        <v>160</v>
      </c>
      <c r="B78" s="421"/>
      <c r="C78" s="421"/>
      <c r="D78" s="421"/>
      <c r="E78" s="421"/>
      <c r="F78" s="421"/>
      <c r="G78" s="421"/>
      <c r="H78" s="421"/>
      <c r="I78" s="421"/>
    </row>
    <row r="79" spans="1:13" ht="10.5" customHeight="1" x14ac:dyDescent="0.2">
      <c r="A79" s="416" t="s">
        <v>161</v>
      </c>
      <c r="B79" s="416"/>
      <c r="C79" s="416"/>
      <c r="D79" s="416"/>
      <c r="E79" s="416"/>
      <c r="F79" s="416"/>
      <c r="G79" s="416"/>
      <c r="H79" s="416"/>
      <c r="I79" s="416"/>
      <c r="J79" s="416"/>
    </row>
    <row r="80" spans="1:13" ht="10.5" customHeight="1" x14ac:dyDescent="0.2"/>
    <row r="81" spans="1:2" ht="10.5" customHeight="1" x14ac:dyDescent="0.2">
      <c r="A81" s="203" t="s">
        <v>239</v>
      </c>
      <c r="B81" s="203"/>
    </row>
  </sheetData>
  <mergeCells count="16">
    <mergeCell ref="A79:J79"/>
    <mergeCell ref="B4:C4"/>
    <mergeCell ref="E4:F4"/>
    <mergeCell ref="H4:I4"/>
    <mergeCell ref="A71:I74"/>
    <mergeCell ref="A75:I75"/>
    <mergeCell ref="A76:J77"/>
    <mergeCell ref="A78:I78"/>
    <mergeCell ref="M1:N1"/>
    <mergeCell ref="B5:B7"/>
    <mergeCell ref="C5:C7"/>
    <mergeCell ref="E5:E7"/>
    <mergeCell ref="F5:F7"/>
    <mergeCell ref="H5:H7"/>
    <mergeCell ref="I5:I7"/>
    <mergeCell ref="A1:K2"/>
  </mergeCells>
  <phoneticPr fontId="9" type="noConversion"/>
  <hyperlinks>
    <hyperlink ref="A75:H75" r:id="rId1" display="A note on the changes to the coding can be found in the Background Information section of the NRS website."/>
    <hyperlink ref="A78" r:id="rId2"/>
    <hyperlink ref="A78:E78" r:id="rId3" display="More information can be found in the Suicides section of the NRS website."/>
    <hyperlink ref="M1:N1" location="Contents!A1" display="back to contents"/>
  </hyperlinks>
  <pageMargins left="0.78740157480314965" right="0.78740157480314965" top="0.98425196850393704" bottom="0.69" header="0.51181102362204722" footer="0.33"/>
  <pageSetup paperSize="9" scale="74" orientation="portrait" r:id="rId4"/>
  <headerFooter alignWithMargins="0"/>
  <ignoredErrors>
    <ignoredError sqref="C11:C52 C60:C64"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4"/>
  <sheetViews>
    <sheetView zoomScaleNormal="100" workbookViewId="0">
      <selection sqref="A1:M2"/>
    </sheetView>
  </sheetViews>
  <sheetFormatPr defaultColWidth="9.140625" defaultRowHeight="12.75" x14ac:dyDescent="0.2"/>
  <cols>
    <col min="1" max="1" width="27.7109375" style="1" customWidth="1"/>
    <col min="2" max="2" width="10.5703125" style="1" customWidth="1"/>
    <col min="3" max="7" width="10.7109375" style="1" customWidth="1"/>
    <col min="8" max="9" width="10.7109375" style="221" customWidth="1"/>
    <col min="10" max="10" width="10.7109375" style="1" customWidth="1"/>
    <col min="11" max="11" width="2.7109375" style="1" customWidth="1"/>
    <col min="12" max="12" width="10.140625" style="1" customWidth="1"/>
    <col min="13" max="13" width="16.7109375" style="1" customWidth="1"/>
    <col min="14" max="15" width="6.7109375" style="1" customWidth="1"/>
    <col min="16" max="16" width="2.7109375" style="1" customWidth="1"/>
    <col min="17" max="17" width="7.140625" style="1" customWidth="1"/>
    <col min="18" max="16384" width="9.140625" style="1"/>
  </cols>
  <sheetData>
    <row r="1" spans="1:17" ht="18" customHeight="1" x14ac:dyDescent="0.25">
      <c r="A1" s="429" t="s">
        <v>350</v>
      </c>
      <c r="B1" s="429"/>
      <c r="C1" s="429"/>
      <c r="D1" s="429"/>
      <c r="E1" s="429"/>
      <c r="F1" s="429"/>
      <c r="G1" s="429"/>
      <c r="H1" s="429"/>
      <c r="I1" s="429"/>
      <c r="J1" s="429"/>
      <c r="K1" s="429"/>
      <c r="L1" s="429"/>
      <c r="M1" s="429"/>
      <c r="N1" s="188"/>
      <c r="O1" s="430" t="s">
        <v>219</v>
      </c>
      <c r="P1" s="430"/>
      <c r="Q1" s="430"/>
    </row>
    <row r="2" spans="1:17" ht="18" customHeight="1" x14ac:dyDescent="0.2">
      <c r="A2" s="429"/>
      <c r="B2" s="429"/>
      <c r="C2" s="429"/>
      <c r="D2" s="429"/>
      <c r="E2" s="429"/>
      <c r="F2" s="429"/>
      <c r="G2" s="429"/>
      <c r="H2" s="429"/>
      <c r="I2" s="429"/>
      <c r="J2" s="429"/>
      <c r="K2" s="429"/>
      <c r="L2" s="429"/>
      <c r="M2" s="429"/>
      <c r="N2" s="194"/>
      <c r="O2" s="311"/>
      <c r="P2" s="311"/>
      <c r="Q2" s="311"/>
    </row>
    <row r="3" spans="1:17" ht="15" customHeight="1" x14ac:dyDescent="0.2"/>
    <row r="4" spans="1:17" ht="13.5" thickBot="1" x14ac:dyDescent="0.25">
      <c r="B4" s="417" t="s">
        <v>7</v>
      </c>
      <c r="C4" s="417"/>
      <c r="D4" s="417"/>
      <c r="E4" s="417"/>
      <c r="F4" s="417"/>
      <c r="G4" s="417"/>
      <c r="H4" s="417"/>
      <c r="I4" s="417"/>
      <c r="J4" s="417"/>
      <c r="L4" s="417" t="s">
        <v>14</v>
      </c>
      <c r="M4" s="417"/>
      <c r="N4" s="417"/>
      <c r="O4" s="417"/>
    </row>
    <row r="5" spans="1:17" x14ac:dyDescent="0.2">
      <c r="B5" s="422" t="s">
        <v>13</v>
      </c>
      <c r="C5" s="422" t="s">
        <v>1</v>
      </c>
      <c r="D5" s="422" t="s">
        <v>8</v>
      </c>
      <c r="E5" s="422" t="s">
        <v>9</v>
      </c>
      <c r="F5" s="422" t="s">
        <v>10</v>
      </c>
      <c r="G5" s="422" t="s">
        <v>11</v>
      </c>
      <c r="H5" s="432" t="s">
        <v>257</v>
      </c>
      <c r="I5" s="432" t="s">
        <v>258</v>
      </c>
      <c r="J5" s="422" t="s">
        <v>12</v>
      </c>
      <c r="K5" s="425"/>
      <c r="L5" s="406" t="s">
        <v>15</v>
      </c>
      <c r="M5" s="426" t="s">
        <v>163</v>
      </c>
      <c r="N5" s="406" t="s">
        <v>113</v>
      </c>
      <c r="O5" s="406" t="s">
        <v>2</v>
      </c>
    </row>
    <row r="6" spans="1:17" x14ac:dyDescent="0.2">
      <c r="B6" s="423"/>
      <c r="C6" s="423"/>
      <c r="D6" s="423"/>
      <c r="E6" s="423"/>
      <c r="F6" s="423"/>
      <c r="G6" s="423"/>
      <c r="H6" s="423"/>
      <c r="I6" s="423"/>
      <c r="J6" s="423"/>
      <c r="K6" s="425"/>
      <c r="L6" s="407"/>
      <c r="M6" s="427"/>
      <c r="N6" s="407"/>
      <c r="O6" s="407"/>
    </row>
    <row r="7" spans="1:17" x14ac:dyDescent="0.2">
      <c r="B7" s="423"/>
      <c r="C7" s="423"/>
      <c r="D7" s="423"/>
      <c r="E7" s="423"/>
      <c r="F7" s="423"/>
      <c r="G7" s="423"/>
      <c r="H7" s="423"/>
      <c r="I7" s="423"/>
      <c r="J7" s="423"/>
      <c r="K7" s="425"/>
      <c r="L7" s="407"/>
      <c r="M7" s="427"/>
      <c r="N7" s="407"/>
      <c r="O7" s="407"/>
    </row>
    <row r="8" spans="1:17" x14ac:dyDescent="0.2">
      <c r="B8" s="424"/>
      <c r="C8" s="424"/>
      <c r="D8" s="424"/>
      <c r="E8" s="424"/>
      <c r="F8" s="424"/>
      <c r="G8" s="424"/>
      <c r="H8" s="424"/>
      <c r="I8" s="424"/>
      <c r="J8" s="424"/>
      <c r="K8" s="425"/>
      <c r="L8" s="408"/>
      <c r="M8" s="428"/>
      <c r="N8" s="408"/>
      <c r="O8" s="408"/>
    </row>
    <row r="9" spans="1:17" x14ac:dyDescent="0.2">
      <c r="A9" s="7" t="s">
        <v>3</v>
      </c>
      <c r="Q9" s="33"/>
    </row>
    <row r="10" spans="1:17" x14ac:dyDescent="0.2">
      <c r="A10" s="3">
        <v>1974</v>
      </c>
      <c r="B10" s="34">
        <v>642</v>
      </c>
      <c r="C10" s="34">
        <v>344</v>
      </c>
      <c r="D10" s="34">
        <v>77</v>
      </c>
      <c r="E10" s="34">
        <v>123</v>
      </c>
      <c r="F10" s="34">
        <v>19</v>
      </c>
      <c r="G10" s="34">
        <v>20</v>
      </c>
      <c r="H10" s="262" t="s">
        <v>269</v>
      </c>
      <c r="I10" s="34">
        <v>7</v>
      </c>
      <c r="J10" s="34">
        <v>52</v>
      </c>
      <c r="L10" s="35">
        <v>624</v>
      </c>
      <c r="M10" s="35">
        <v>15</v>
      </c>
      <c r="N10" s="35">
        <v>3</v>
      </c>
      <c r="O10" s="35">
        <v>0</v>
      </c>
      <c r="Q10" s="36"/>
    </row>
    <row r="11" spans="1:17" x14ac:dyDescent="0.2">
      <c r="A11" s="3">
        <v>1975</v>
      </c>
      <c r="B11" s="37">
        <v>688</v>
      </c>
      <c r="C11" s="37">
        <v>387</v>
      </c>
      <c r="D11" s="37">
        <v>74</v>
      </c>
      <c r="E11" s="37">
        <v>124</v>
      </c>
      <c r="F11" s="37">
        <v>22</v>
      </c>
      <c r="G11" s="37">
        <v>28</v>
      </c>
      <c r="H11" s="262" t="s">
        <v>269</v>
      </c>
      <c r="I11" s="37">
        <v>9</v>
      </c>
      <c r="J11" s="37">
        <v>44</v>
      </c>
      <c r="L11" s="38">
        <v>674</v>
      </c>
      <c r="M11" s="38">
        <v>12</v>
      </c>
      <c r="N11" s="38">
        <v>2</v>
      </c>
      <c r="O11" s="38">
        <v>0</v>
      </c>
      <c r="Q11" s="36"/>
    </row>
    <row r="12" spans="1:17" x14ac:dyDescent="0.2">
      <c r="A12" s="3">
        <v>1976</v>
      </c>
      <c r="B12" s="37">
        <v>657</v>
      </c>
      <c r="C12" s="37">
        <v>345</v>
      </c>
      <c r="D12" s="37">
        <v>98</v>
      </c>
      <c r="E12" s="37">
        <v>121</v>
      </c>
      <c r="F12" s="37">
        <v>16</v>
      </c>
      <c r="G12" s="37">
        <v>32</v>
      </c>
      <c r="H12" s="262" t="s">
        <v>269</v>
      </c>
      <c r="I12" s="37">
        <v>8</v>
      </c>
      <c r="J12" s="37">
        <v>37</v>
      </c>
      <c r="L12" s="38">
        <v>639</v>
      </c>
      <c r="M12" s="38">
        <v>16</v>
      </c>
      <c r="N12" s="38">
        <v>2</v>
      </c>
      <c r="O12" s="38">
        <v>0</v>
      </c>
      <c r="Q12" s="36"/>
    </row>
    <row r="13" spans="1:17" x14ac:dyDescent="0.2">
      <c r="A13" s="3">
        <v>1977</v>
      </c>
      <c r="B13" s="37">
        <v>659</v>
      </c>
      <c r="C13" s="37">
        <v>338</v>
      </c>
      <c r="D13" s="37">
        <v>97</v>
      </c>
      <c r="E13" s="37">
        <v>127</v>
      </c>
      <c r="F13" s="37">
        <v>21</v>
      </c>
      <c r="G13" s="37">
        <v>40</v>
      </c>
      <c r="H13" s="262" t="s">
        <v>269</v>
      </c>
      <c r="I13" s="37">
        <v>3</v>
      </c>
      <c r="J13" s="37">
        <v>33</v>
      </c>
      <c r="L13" s="38">
        <v>643</v>
      </c>
      <c r="M13" s="38">
        <v>15</v>
      </c>
      <c r="N13" s="38">
        <v>1</v>
      </c>
      <c r="O13" s="38">
        <v>0</v>
      </c>
      <c r="Q13" s="36"/>
    </row>
    <row r="14" spans="1:17" x14ac:dyDescent="0.2">
      <c r="A14" s="3">
        <v>1978</v>
      </c>
      <c r="B14" s="37">
        <v>723</v>
      </c>
      <c r="C14" s="37">
        <v>385</v>
      </c>
      <c r="D14" s="37">
        <v>99</v>
      </c>
      <c r="E14" s="37">
        <v>119</v>
      </c>
      <c r="F14" s="37">
        <v>22</v>
      </c>
      <c r="G14" s="37">
        <v>43</v>
      </c>
      <c r="H14" s="262" t="s">
        <v>269</v>
      </c>
      <c r="I14" s="37">
        <v>11</v>
      </c>
      <c r="J14" s="37">
        <v>44</v>
      </c>
      <c r="L14" s="38">
        <v>704</v>
      </c>
      <c r="M14" s="38">
        <v>15</v>
      </c>
      <c r="N14" s="38">
        <v>4</v>
      </c>
      <c r="O14" s="38">
        <v>0</v>
      </c>
      <c r="Q14" s="36"/>
    </row>
    <row r="15" spans="1:17" x14ac:dyDescent="0.2">
      <c r="A15" s="3">
        <v>1979</v>
      </c>
      <c r="B15" s="37">
        <v>764</v>
      </c>
      <c r="C15" s="37">
        <v>372</v>
      </c>
      <c r="D15" s="37">
        <v>105</v>
      </c>
      <c r="E15" s="37">
        <v>141</v>
      </c>
      <c r="F15" s="37">
        <v>32</v>
      </c>
      <c r="G15" s="37">
        <v>45</v>
      </c>
      <c r="H15" s="262" t="s">
        <v>269</v>
      </c>
      <c r="I15" s="37">
        <v>14</v>
      </c>
      <c r="J15" s="37">
        <v>55</v>
      </c>
      <c r="L15" s="38">
        <v>747</v>
      </c>
      <c r="M15" s="38">
        <v>13</v>
      </c>
      <c r="N15" s="38">
        <v>4</v>
      </c>
      <c r="O15" s="38">
        <v>0</v>
      </c>
      <c r="Q15" s="36"/>
    </row>
    <row r="16" spans="1:17" x14ac:dyDescent="0.2">
      <c r="A16" s="3">
        <v>1980</v>
      </c>
      <c r="B16" s="37">
        <v>777</v>
      </c>
      <c r="C16" s="37">
        <v>365</v>
      </c>
      <c r="D16" s="37">
        <v>121</v>
      </c>
      <c r="E16" s="37">
        <v>156</v>
      </c>
      <c r="F16" s="37">
        <v>28</v>
      </c>
      <c r="G16" s="37">
        <v>52</v>
      </c>
      <c r="H16" s="262" t="s">
        <v>269</v>
      </c>
      <c r="I16" s="37">
        <v>13</v>
      </c>
      <c r="J16" s="37">
        <v>42</v>
      </c>
      <c r="L16" s="38">
        <v>752</v>
      </c>
      <c r="M16" s="38">
        <v>21</v>
      </c>
      <c r="N16" s="38">
        <v>4</v>
      </c>
      <c r="O16" s="38">
        <v>0</v>
      </c>
      <c r="Q16" s="36"/>
    </row>
    <row r="17" spans="1:17" x14ac:dyDescent="0.2">
      <c r="A17" s="3">
        <v>1981</v>
      </c>
      <c r="B17" s="37">
        <v>728</v>
      </c>
      <c r="C17" s="37">
        <v>349</v>
      </c>
      <c r="D17" s="37">
        <v>123</v>
      </c>
      <c r="E17" s="37">
        <v>120</v>
      </c>
      <c r="F17" s="37">
        <v>24</v>
      </c>
      <c r="G17" s="37">
        <v>55</v>
      </c>
      <c r="H17" s="262" t="s">
        <v>269</v>
      </c>
      <c r="I17" s="37">
        <v>9</v>
      </c>
      <c r="J17" s="37">
        <v>48</v>
      </c>
      <c r="L17" s="38">
        <v>709</v>
      </c>
      <c r="M17" s="38">
        <v>16</v>
      </c>
      <c r="N17" s="38">
        <v>3</v>
      </c>
      <c r="O17" s="38">
        <v>0</v>
      </c>
      <c r="Q17" s="36"/>
    </row>
    <row r="18" spans="1:17" x14ac:dyDescent="0.2">
      <c r="A18" s="3">
        <v>1982</v>
      </c>
      <c r="B18" s="37">
        <v>735</v>
      </c>
      <c r="C18" s="37">
        <v>320</v>
      </c>
      <c r="D18" s="37">
        <v>142</v>
      </c>
      <c r="E18" s="37">
        <v>124</v>
      </c>
      <c r="F18" s="37">
        <v>40</v>
      </c>
      <c r="G18" s="37">
        <v>50</v>
      </c>
      <c r="H18" s="262" t="s">
        <v>269</v>
      </c>
      <c r="I18" s="37">
        <v>11</v>
      </c>
      <c r="J18" s="37">
        <v>48</v>
      </c>
      <c r="L18" s="38">
        <v>722</v>
      </c>
      <c r="M18" s="38">
        <v>11</v>
      </c>
      <c r="N18" s="38">
        <v>2</v>
      </c>
      <c r="O18" s="38">
        <v>0</v>
      </c>
      <c r="Q18" s="36"/>
    </row>
    <row r="19" spans="1:17" x14ac:dyDescent="0.2">
      <c r="A19" s="3">
        <v>1983</v>
      </c>
      <c r="B19" s="37">
        <v>669</v>
      </c>
      <c r="C19" s="37">
        <v>271</v>
      </c>
      <c r="D19" s="37">
        <v>130</v>
      </c>
      <c r="E19" s="37">
        <v>114</v>
      </c>
      <c r="F19" s="37">
        <v>40</v>
      </c>
      <c r="G19" s="37">
        <v>60</v>
      </c>
      <c r="H19" s="262" t="s">
        <v>269</v>
      </c>
      <c r="I19" s="37">
        <v>7</v>
      </c>
      <c r="J19" s="37">
        <v>47</v>
      </c>
      <c r="L19" s="38">
        <v>653</v>
      </c>
      <c r="M19" s="38">
        <v>10</v>
      </c>
      <c r="N19" s="38">
        <v>6</v>
      </c>
      <c r="O19" s="38">
        <v>0</v>
      </c>
      <c r="Q19" s="36"/>
    </row>
    <row r="20" spans="1:17" x14ac:dyDescent="0.2">
      <c r="A20" s="3">
        <v>1984</v>
      </c>
      <c r="B20" s="37">
        <v>688</v>
      </c>
      <c r="C20" s="37">
        <v>273</v>
      </c>
      <c r="D20" s="37">
        <v>139</v>
      </c>
      <c r="E20" s="37">
        <v>127</v>
      </c>
      <c r="F20" s="37">
        <v>39</v>
      </c>
      <c r="G20" s="37">
        <v>47</v>
      </c>
      <c r="H20" s="262" t="s">
        <v>269</v>
      </c>
      <c r="I20" s="37">
        <v>10</v>
      </c>
      <c r="J20" s="37">
        <v>53</v>
      </c>
      <c r="L20" s="38">
        <v>676</v>
      </c>
      <c r="M20" s="38">
        <v>9</v>
      </c>
      <c r="N20" s="38">
        <v>3</v>
      </c>
      <c r="O20" s="38">
        <v>0</v>
      </c>
    </row>
    <row r="21" spans="1:17" x14ac:dyDescent="0.2">
      <c r="A21" s="3">
        <v>1985</v>
      </c>
      <c r="B21" s="37">
        <v>756</v>
      </c>
      <c r="C21" s="37">
        <v>323</v>
      </c>
      <c r="D21" s="37">
        <v>159</v>
      </c>
      <c r="E21" s="37">
        <v>132</v>
      </c>
      <c r="F21" s="37">
        <v>40</v>
      </c>
      <c r="G21" s="37">
        <v>44</v>
      </c>
      <c r="H21" s="262" t="s">
        <v>269</v>
      </c>
      <c r="I21" s="37">
        <v>13</v>
      </c>
      <c r="J21" s="37">
        <v>45</v>
      </c>
      <c r="L21" s="38">
        <v>738</v>
      </c>
      <c r="M21" s="38">
        <v>16</v>
      </c>
      <c r="N21" s="38">
        <v>2</v>
      </c>
      <c r="O21" s="38">
        <v>0</v>
      </c>
    </row>
    <row r="22" spans="1:17" x14ac:dyDescent="0.2">
      <c r="A22" s="3">
        <v>1986</v>
      </c>
      <c r="B22" s="37">
        <v>765</v>
      </c>
      <c r="C22" s="37">
        <v>308</v>
      </c>
      <c r="D22" s="37">
        <v>150</v>
      </c>
      <c r="E22" s="37">
        <v>136</v>
      </c>
      <c r="F22" s="37">
        <v>38</v>
      </c>
      <c r="G22" s="37">
        <v>66</v>
      </c>
      <c r="H22" s="262" t="s">
        <v>269</v>
      </c>
      <c r="I22" s="37">
        <v>12</v>
      </c>
      <c r="J22" s="37">
        <v>55</v>
      </c>
      <c r="L22" s="38">
        <v>740</v>
      </c>
      <c r="M22" s="38">
        <v>21</v>
      </c>
      <c r="N22" s="38">
        <v>4</v>
      </c>
      <c r="O22" s="38">
        <v>0</v>
      </c>
    </row>
    <row r="23" spans="1:17" x14ac:dyDescent="0.2">
      <c r="A23" s="3">
        <v>1987</v>
      </c>
      <c r="B23" s="37">
        <v>708</v>
      </c>
      <c r="C23" s="37">
        <v>329</v>
      </c>
      <c r="D23" s="37">
        <v>133</v>
      </c>
      <c r="E23" s="37">
        <v>118</v>
      </c>
      <c r="F23" s="37">
        <v>26</v>
      </c>
      <c r="G23" s="37">
        <v>55</v>
      </c>
      <c r="H23" s="262" t="s">
        <v>269</v>
      </c>
      <c r="I23" s="37">
        <v>7</v>
      </c>
      <c r="J23" s="37">
        <v>40</v>
      </c>
      <c r="L23" s="38">
        <v>694</v>
      </c>
      <c r="M23" s="38">
        <v>9</v>
      </c>
      <c r="N23" s="38">
        <v>5</v>
      </c>
      <c r="O23" s="38">
        <v>0</v>
      </c>
    </row>
    <row r="24" spans="1:17" x14ac:dyDescent="0.2">
      <c r="A24" s="3">
        <v>1988</v>
      </c>
      <c r="B24" s="37">
        <v>774</v>
      </c>
      <c r="C24" s="37">
        <v>349</v>
      </c>
      <c r="D24" s="37">
        <v>189</v>
      </c>
      <c r="E24" s="37">
        <v>128</v>
      </c>
      <c r="F24" s="37">
        <v>22</v>
      </c>
      <c r="G24" s="37">
        <v>36</v>
      </c>
      <c r="H24" s="262" t="s">
        <v>269</v>
      </c>
      <c r="I24" s="37">
        <v>7</v>
      </c>
      <c r="J24" s="37">
        <v>43</v>
      </c>
      <c r="L24" s="38">
        <v>755</v>
      </c>
      <c r="M24" s="38">
        <v>14</v>
      </c>
      <c r="N24" s="38">
        <v>5</v>
      </c>
      <c r="O24" s="38">
        <v>0</v>
      </c>
    </row>
    <row r="25" spans="1:17" x14ac:dyDescent="0.2">
      <c r="A25" s="3">
        <v>1989</v>
      </c>
      <c r="B25" s="37">
        <v>718</v>
      </c>
      <c r="C25" s="37">
        <v>342</v>
      </c>
      <c r="D25" s="37">
        <v>129</v>
      </c>
      <c r="E25" s="37">
        <v>105</v>
      </c>
      <c r="F25" s="37">
        <v>25</v>
      </c>
      <c r="G25" s="37">
        <v>49</v>
      </c>
      <c r="H25" s="262" t="s">
        <v>269</v>
      </c>
      <c r="I25" s="37">
        <v>12</v>
      </c>
      <c r="J25" s="37">
        <v>56</v>
      </c>
      <c r="L25" s="38">
        <v>699</v>
      </c>
      <c r="M25" s="38">
        <v>16</v>
      </c>
      <c r="N25" s="38">
        <v>3</v>
      </c>
      <c r="O25" s="38">
        <v>0</v>
      </c>
    </row>
    <row r="26" spans="1:17" x14ac:dyDescent="0.2">
      <c r="A26" s="3">
        <v>1990</v>
      </c>
      <c r="B26" s="37">
        <v>749</v>
      </c>
      <c r="C26" s="37">
        <v>369</v>
      </c>
      <c r="D26" s="37">
        <v>134</v>
      </c>
      <c r="E26" s="37">
        <v>122</v>
      </c>
      <c r="F26" s="37">
        <v>20</v>
      </c>
      <c r="G26" s="37">
        <v>52</v>
      </c>
      <c r="H26" s="262" t="s">
        <v>269</v>
      </c>
      <c r="I26" s="37">
        <v>8</v>
      </c>
      <c r="J26" s="37">
        <v>44</v>
      </c>
      <c r="L26" s="38">
        <v>727</v>
      </c>
      <c r="M26" s="38">
        <v>18</v>
      </c>
      <c r="N26" s="38">
        <v>4</v>
      </c>
      <c r="O26" s="38">
        <v>0</v>
      </c>
    </row>
    <row r="27" spans="1:17" x14ac:dyDescent="0.2">
      <c r="A27" s="3">
        <v>1991</v>
      </c>
      <c r="B27" s="37">
        <v>706</v>
      </c>
      <c r="C27" s="37">
        <v>355</v>
      </c>
      <c r="D27" s="37">
        <v>144</v>
      </c>
      <c r="E27" s="37">
        <v>98</v>
      </c>
      <c r="F27" s="37">
        <v>20</v>
      </c>
      <c r="G27" s="37">
        <v>44</v>
      </c>
      <c r="H27" s="262" t="s">
        <v>269</v>
      </c>
      <c r="I27" s="37">
        <v>12</v>
      </c>
      <c r="J27" s="37">
        <v>33</v>
      </c>
      <c r="L27" s="38">
        <v>692</v>
      </c>
      <c r="M27" s="38">
        <v>12</v>
      </c>
      <c r="N27" s="38">
        <v>2</v>
      </c>
      <c r="O27" s="38">
        <v>0</v>
      </c>
    </row>
    <row r="28" spans="1:17" x14ac:dyDescent="0.2">
      <c r="A28" s="3">
        <v>1992</v>
      </c>
      <c r="B28" s="37">
        <v>793</v>
      </c>
      <c r="C28" s="37">
        <v>394</v>
      </c>
      <c r="D28" s="37">
        <v>174</v>
      </c>
      <c r="E28" s="37">
        <v>103</v>
      </c>
      <c r="F28" s="37">
        <v>18</v>
      </c>
      <c r="G28" s="37">
        <v>50</v>
      </c>
      <c r="H28" s="262" t="s">
        <v>269</v>
      </c>
      <c r="I28" s="37">
        <v>5</v>
      </c>
      <c r="J28" s="37">
        <v>49</v>
      </c>
      <c r="L28" s="38">
        <v>776</v>
      </c>
      <c r="M28" s="38">
        <v>16</v>
      </c>
      <c r="N28" s="38">
        <v>1</v>
      </c>
      <c r="O28" s="38">
        <v>0</v>
      </c>
    </row>
    <row r="29" spans="1:17" x14ac:dyDescent="0.2">
      <c r="A29" s="3">
        <v>1993</v>
      </c>
      <c r="B29" s="37">
        <v>912</v>
      </c>
      <c r="C29" s="37">
        <v>439</v>
      </c>
      <c r="D29" s="37">
        <v>174</v>
      </c>
      <c r="E29" s="37">
        <v>105</v>
      </c>
      <c r="F29" s="37">
        <v>29</v>
      </c>
      <c r="G29" s="37">
        <v>66</v>
      </c>
      <c r="H29" s="262" t="s">
        <v>269</v>
      </c>
      <c r="I29" s="37">
        <v>12</v>
      </c>
      <c r="J29" s="37">
        <v>87</v>
      </c>
      <c r="L29" s="38">
        <v>893</v>
      </c>
      <c r="M29" s="38">
        <v>17</v>
      </c>
      <c r="N29" s="38">
        <v>2</v>
      </c>
      <c r="O29" s="38">
        <v>0</v>
      </c>
    </row>
    <row r="30" spans="1:17" x14ac:dyDescent="0.2">
      <c r="A30" s="3">
        <v>1994</v>
      </c>
      <c r="B30" s="37">
        <v>834</v>
      </c>
      <c r="C30" s="37">
        <v>362</v>
      </c>
      <c r="D30" s="37">
        <v>207</v>
      </c>
      <c r="E30" s="37">
        <v>107</v>
      </c>
      <c r="F30" s="37">
        <v>19</v>
      </c>
      <c r="G30" s="37">
        <v>61</v>
      </c>
      <c r="H30" s="262" t="s">
        <v>269</v>
      </c>
      <c r="I30" s="37">
        <v>10</v>
      </c>
      <c r="J30" s="37">
        <v>68</v>
      </c>
      <c r="L30" s="38">
        <v>811</v>
      </c>
      <c r="M30" s="38">
        <v>20</v>
      </c>
      <c r="N30" s="38">
        <v>3</v>
      </c>
      <c r="O30" s="38">
        <v>0</v>
      </c>
    </row>
    <row r="31" spans="1:17" x14ac:dyDescent="0.2">
      <c r="A31" s="3">
        <v>1995</v>
      </c>
      <c r="B31" s="37">
        <v>836</v>
      </c>
      <c r="C31" s="37">
        <v>337</v>
      </c>
      <c r="D31" s="37">
        <v>224</v>
      </c>
      <c r="E31" s="37">
        <v>92</v>
      </c>
      <c r="F31" s="37">
        <v>34</v>
      </c>
      <c r="G31" s="37">
        <v>59</v>
      </c>
      <c r="H31" s="262" t="s">
        <v>269</v>
      </c>
      <c r="I31" s="37">
        <v>9</v>
      </c>
      <c r="J31" s="37">
        <v>81</v>
      </c>
      <c r="L31" s="38">
        <v>814</v>
      </c>
      <c r="M31" s="38">
        <v>15</v>
      </c>
      <c r="N31" s="38">
        <v>7</v>
      </c>
      <c r="O31" s="38">
        <v>0</v>
      </c>
    </row>
    <row r="32" spans="1:17" x14ac:dyDescent="0.2">
      <c r="A32" s="3">
        <v>1996</v>
      </c>
      <c r="B32" s="37">
        <v>846</v>
      </c>
      <c r="C32" s="37">
        <v>353</v>
      </c>
      <c r="D32" s="37">
        <v>212</v>
      </c>
      <c r="E32" s="37">
        <v>90</v>
      </c>
      <c r="F32" s="37">
        <v>15</v>
      </c>
      <c r="G32" s="37">
        <v>57</v>
      </c>
      <c r="H32" s="262" t="s">
        <v>269</v>
      </c>
      <c r="I32" s="37">
        <v>12</v>
      </c>
      <c r="J32" s="37">
        <v>107</v>
      </c>
      <c r="L32" s="38">
        <v>828</v>
      </c>
      <c r="M32" s="38">
        <v>14</v>
      </c>
      <c r="N32" s="38">
        <v>4</v>
      </c>
      <c r="O32" s="38">
        <v>0</v>
      </c>
    </row>
    <row r="33" spans="1:15" x14ac:dyDescent="0.2">
      <c r="A33" s="3">
        <v>1997</v>
      </c>
      <c r="B33" s="37">
        <v>874</v>
      </c>
      <c r="C33" s="37">
        <v>371</v>
      </c>
      <c r="D33" s="37">
        <v>223</v>
      </c>
      <c r="E33" s="37">
        <v>108</v>
      </c>
      <c r="F33" s="37">
        <v>15</v>
      </c>
      <c r="G33" s="37">
        <v>70</v>
      </c>
      <c r="H33" s="262" t="s">
        <v>269</v>
      </c>
      <c r="I33" s="37">
        <v>11</v>
      </c>
      <c r="J33" s="37">
        <v>76</v>
      </c>
      <c r="L33" s="38">
        <v>850</v>
      </c>
      <c r="M33" s="38">
        <v>23</v>
      </c>
      <c r="N33" s="38">
        <v>1</v>
      </c>
      <c r="O33" s="38">
        <v>0</v>
      </c>
    </row>
    <row r="34" spans="1:15" x14ac:dyDescent="0.2">
      <c r="A34" s="3">
        <v>1998</v>
      </c>
      <c r="B34" s="37">
        <v>878</v>
      </c>
      <c r="C34" s="37">
        <v>314</v>
      </c>
      <c r="D34" s="37">
        <v>301</v>
      </c>
      <c r="E34" s="37">
        <v>98</v>
      </c>
      <c r="F34" s="37">
        <v>24</v>
      </c>
      <c r="G34" s="37">
        <v>55</v>
      </c>
      <c r="H34" s="262" t="s">
        <v>269</v>
      </c>
      <c r="I34" s="37">
        <v>10</v>
      </c>
      <c r="J34" s="37">
        <v>76</v>
      </c>
      <c r="L34" s="38">
        <v>857</v>
      </c>
      <c r="M34" s="38">
        <v>18</v>
      </c>
      <c r="N34" s="38">
        <v>3</v>
      </c>
      <c r="O34" s="38">
        <v>0</v>
      </c>
    </row>
    <row r="35" spans="1:15" x14ac:dyDescent="0.2">
      <c r="A35" s="3">
        <v>1999</v>
      </c>
      <c r="B35" s="37">
        <v>874</v>
      </c>
      <c r="C35" s="37">
        <v>311</v>
      </c>
      <c r="D35" s="37">
        <v>308</v>
      </c>
      <c r="E35" s="37">
        <v>88</v>
      </c>
      <c r="F35" s="37">
        <v>18</v>
      </c>
      <c r="G35" s="37">
        <v>64</v>
      </c>
      <c r="H35" s="262" t="s">
        <v>269</v>
      </c>
      <c r="I35" s="37">
        <v>11</v>
      </c>
      <c r="J35" s="37">
        <v>74</v>
      </c>
      <c r="L35" s="38">
        <v>857</v>
      </c>
      <c r="M35" s="38">
        <v>12</v>
      </c>
      <c r="N35" s="38">
        <v>4</v>
      </c>
      <c r="O35" s="38">
        <v>1</v>
      </c>
    </row>
    <row r="36" spans="1:15" x14ac:dyDescent="0.2">
      <c r="A36" s="3">
        <v>2000</v>
      </c>
      <c r="B36" s="37">
        <v>878</v>
      </c>
      <c r="C36" s="37">
        <v>294</v>
      </c>
      <c r="D36" s="37">
        <v>330</v>
      </c>
      <c r="E36" s="37">
        <v>89</v>
      </c>
      <c r="F36" s="37">
        <v>16</v>
      </c>
      <c r="G36" s="37">
        <v>58</v>
      </c>
      <c r="H36" s="37">
        <v>18</v>
      </c>
      <c r="I36" s="37">
        <v>15</v>
      </c>
      <c r="J36" s="37">
        <v>58</v>
      </c>
      <c r="L36" s="38">
        <v>858</v>
      </c>
      <c r="M36" s="38">
        <v>13</v>
      </c>
      <c r="N36" s="38">
        <v>7</v>
      </c>
      <c r="O36" s="38">
        <v>0</v>
      </c>
    </row>
    <row r="37" spans="1:15" x14ac:dyDescent="0.2">
      <c r="A37" s="3">
        <v>2001</v>
      </c>
      <c r="B37" s="37">
        <v>887</v>
      </c>
      <c r="C37" s="37">
        <v>325</v>
      </c>
      <c r="D37" s="37">
        <v>295</v>
      </c>
      <c r="E37" s="37">
        <v>98</v>
      </c>
      <c r="F37" s="37">
        <v>9</v>
      </c>
      <c r="G37" s="37">
        <v>69</v>
      </c>
      <c r="H37" s="37">
        <v>19</v>
      </c>
      <c r="I37" s="37">
        <v>12</v>
      </c>
      <c r="J37" s="37">
        <v>60</v>
      </c>
      <c r="L37" s="38">
        <v>860</v>
      </c>
      <c r="M37" s="38">
        <v>21</v>
      </c>
      <c r="N37" s="38">
        <v>6</v>
      </c>
      <c r="O37" s="38">
        <v>0</v>
      </c>
    </row>
    <row r="38" spans="1:15" x14ac:dyDescent="0.2">
      <c r="A38" s="3">
        <v>2002</v>
      </c>
      <c r="B38" s="37">
        <v>899</v>
      </c>
      <c r="C38" s="37">
        <v>301</v>
      </c>
      <c r="D38" s="37">
        <v>322</v>
      </c>
      <c r="E38" s="37">
        <v>101</v>
      </c>
      <c r="F38" s="37">
        <v>12</v>
      </c>
      <c r="G38" s="37">
        <v>66</v>
      </c>
      <c r="H38" s="37">
        <v>18</v>
      </c>
      <c r="I38" s="37">
        <v>25</v>
      </c>
      <c r="J38" s="37">
        <v>54</v>
      </c>
      <c r="L38" s="38">
        <v>866</v>
      </c>
      <c r="M38" s="38">
        <v>23</v>
      </c>
      <c r="N38" s="38">
        <v>9</v>
      </c>
      <c r="O38" s="38">
        <v>1</v>
      </c>
    </row>
    <row r="39" spans="1:15" x14ac:dyDescent="0.2">
      <c r="A39" s="3">
        <v>2003</v>
      </c>
      <c r="B39" s="37">
        <v>794</v>
      </c>
      <c r="C39" s="37">
        <v>284</v>
      </c>
      <c r="D39" s="37">
        <v>278</v>
      </c>
      <c r="E39" s="37">
        <v>79</v>
      </c>
      <c r="F39" s="37">
        <v>10</v>
      </c>
      <c r="G39" s="37">
        <v>52</v>
      </c>
      <c r="H39" s="37">
        <v>25</v>
      </c>
      <c r="I39" s="37">
        <v>16</v>
      </c>
      <c r="J39" s="37">
        <v>50</v>
      </c>
      <c r="L39" s="38">
        <v>776</v>
      </c>
      <c r="M39" s="38">
        <v>11</v>
      </c>
      <c r="N39" s="38">
        <v>6</v>
      </c>
      <c r="O39" s="38">
        <v>1</v>
      </c>
    </row>
    <row r="40" spans="1:15" x14ac:dyDescent="0.2">
      <c r="A40" s="3">
        <v>2004</v>
      </c>
      <c r="B40" s="37">
        <v>835</v>
      </c>
      <c r="C40" s="37">
        <v>290</v>
      </c>
      <c r="D40" s="37">
        <v>336</v>
      </c>
      <c r="E40" s="37">
        <v>70</v>
      </c>
      <c r="F40" s="37">
        <v>11</v>
      </c>
      <c r="G40" s="37">
        <v>50</v>
      </c>
      <c r="H40" s="37">
        <v>21</v>
      </c>
      <c r="I40" s="37">
        <v>13</v>
      </c>
      <c r="J40" s="37">
        <v>44</v>
      </c>
      <c r="L40" s="38">
        <v>812</v>
      </c>
      <c r="M40" s="38">
        <v>21</v>
      </c>
      <c r="N40" s="38">
        <v>2</v>
      </c>
      <c r="O40" s="38">
        <v>0</v>
      </c>
    </row>
    <row r="41" spans="1:15" x14ac:dyDescent="0.2">
      <c r="A41" s="3">
        <v>2005</v>
      </c>
      <c r="B41" s="37">
        <v>763</v>
      </c>
      <c r="C41" s="37">
        <v>253</v>
      </c>
      <c r="D41" s="37">
        <v>263</v>
      </c>
      <c r="E41" s="37">
        <v>82</v>
      </c>
      <c r="F41" s="37">
        <v>12</v>
      </c>
      <c r="G41" s="37">
        <v>78</v>
      </c>
      <c r="H41" s="37">
        <v>20</v>
      </c>
      <c r="I41" s="37">
        <v>25</v>
      </c>
      <c r="J41" s="37">
        <v>30</v>
      </c>
      <c r="L41" s="38">
        <v>745</v>
      </c>
      <c r="M41" s="38">
        <v>15</v>
      </c>
      <c r="N41" s="38">
        <v>3</v>
      </c>
      <c r="O41" s="38">
        <v>0</v>
      </c>
    </row>
    <row r="42" spans="1:15" x14ac:dyDescent="0.2">
      <c r="A42" s="3">
        <v>2006</v>
      </c>
      <c r="B42" s="37">
        <v>765</v>
      </c>
      <c r="C42" s="37">
        <v>265</v>
      </c>
      <c r="D42" s="37">
        <v>286</v>
      </c>
      <c r="E42" s="37">
        <v>72</v>
      </c>
      <c r="F42" s="37">
        <v>10</v>
      </c>
      <c r="G42" s="37">
        <v>46</v>
      </c>
      <c r="H42" s="37">
        <v>23</v>
      </c>
      <c r="I42" s="37">
        <v>25</v>
      </c>
      <c r="J42" s="37">
        <v>38</v>
      </c>
      <c r="L42" s="38">
        <v>751</v>
      </c>
      <c r="M42" s="38">
        <v>12</v>
      </c>
      <c r="N42" s="38">
        <v>2</v>
      </c>
      <c r="O42" s="38">
        <v>0</v>
      </c>
    </row>
    <row r="43" spans="1:15" x14ac:dyDescent="0.2">
      <c r="A43" s="3">
        <v>2007</v>
      </c>
      <c r="B43" s="37">
        <v>838</v>
      </c>
      <c r="C43" s="37">
        <v>296</v>
      </c>
      <c r="D43" s="37">
        <v>295</v>
      </c>
      <c r="E43" s="37">
        <v>86</v>
      </c>
      <c r="F43" s="37">
        <v>8</v>
      </c>
      <c r="G43" s="37">
        <v>70</v>
      </c>
      <c r="H43" s="37">
        <v>20</v>
      </c>
      <c r="I43" s="37">
        <v>15</v>
      </c>
      <c r="J43" s="37">
        <v>48</v>
      </c>
      <c r="L43" s="38">
        <v>813</v>
      </c>
      <c r="M43" s="38">
        <v>18</v>
      </c>
      <c r="N43" s="38">
        <v>6</v>
      </c>
      <c r="O43" s="38">
        <v>1</v>
      </c>
    </row>
    <row r="44" spans="1:15" x14ac:dyDescent="0.2">
      <c r="A44" s="3">
        <v>2008</v>
      </c>
      <c r="B44" s="37">
        <v>843</v>
      </c>
      <c r="C44" s="37">
        <v>303</v>
      </c>
      <c r="D44" s="37">
        <v>350</v>
      </c>
      <c r="E44" s="37">
        <v>53</v>
      </c>
      <c r="F44" s="37">
        <v>13</v>
      </c>
      <c r="G44" s="37">
        <v>54</v>
      </c>
      <c r="H44" s="37">
        <v>19</v>
      </c>
      <c r="I44" s="37">
        <v>15</v>
      </c>
      <c r="J44" s="37">
        <v>36</v>
      </c>
      <c r="L44" s="38">
        <v>823</v>
      </c>
      <c r="M44" s="38">
        <v>14</v>
      </c>
      <c r="N44" s="38">
        <v>4</v>
      </c>
      <c r="O44" s="38">
        <v>2</v>
      </c>
    </row>
    <row r="45" spans="1:15" x14ac:dyDescent="0.2">
      <c r="A45" s="3">
        <v>2009</v>
      </c>
      <c r="B45" s="37">
        <v>746</v>
      </c>
      <c r="C45" s="37">
        <v>241</v>
      </c>
      <c r="D45" s="37">
        <v>330</v>
      </c>
      <c r="E45" s="37">
        <v>45</v>
      </c>
      <c r="F45" s="37">
        <v>10</v>
      </c>
      <c r="G45" s="37">
        <v>64</v>
      </c>
      <c r="H45" s="37">
        <v>17</v>
      </c>
      <c r="I45" s="37">
        <v>16</v>
      </c>
      <c r="J45" s="37">
        <v>23</v>
      </c>
      <c r="L45" s="38">
        <v>731</v>
      </c>
      <c r="M45" s="38">
        <v>8</v>
      </c>
      <c r="N45" s="38">
        <v>7</v>
      </c>
      <c r="O45" s="38">
        <v>0</v>
      </c>
    </row>
    <row r="46" spans="1:15" x14ac:dyDescent="0.2">
      <c r="A46" s="15">
        <v>2010</v>
      </c>
      <c r="B46" s="39">
        <v>781</v>
      </c>
      <c r="C46" s="39">
        <v>252</v>
      </c>
      <c r="D46" s="37">
        <v>335</v>
      </c>
      <c r="E46" s="37">
        <v>51</v>
      </c>
      <c r="F46" s="37">
        <v>16</v>
      </c>
      <c r="G46" s="37">
        <v>66</v>
      </c>
      <c r="H46" s="37">
        <v>20</v>
      </c>
      <c r="I46" s="37">
        <v>18</v>
      </c>
      <c r="J46" s="37">
        <v>23</v>
      </c>
      <c r="L46" s="40">
        <v>765</v>
      </c>
      <c r="M46" s="40">
        <v>10</v>
      </c>
      <c r="N46" s="40">
        <v>5</v>
      </c>
      <c r="O46" s="40">
        <v>1</v>
      </c>
    </row>
    <row r="47" spans="1:15" x14ac:dyDescent="0.2">
      <c r="A47" s="18" t="s">
        <v>114</v>
      </c>
      <c r="B47" s="39">
        <v>772</v>
      </c>
      <c r="C47" s="39">
        <v>257</v>
      </c>
      <c r="D47" s="39">
        <v>339</v>
      </c>
      <c r="E47" s="39">
        <v>55</v>
      </c>
      <c r="F47" s="39">
        <v>9</v>
      </c>
      <c r="G47" s="39">
        <v>53</v>
      </c>
      <c r="H47" s="39">
        <v>18</v>
      </c>
      <c r="I47" s="39">
        <v>14</v>
      </c>
      <c r="J47" s="39">
        <v>27</v>
      </c>
      <c r="K47" s="19"/>
      <c r="L47" s="40">
        <v>764</v>
      </c>
      <c r="M47" s="40">
        <v>5</v>
      </c>
      <c r="N47" s="40">
        <v>2</v>
      </c>
      <c r="O47" s="40">
        <v>1</v>
      </c>
    </row>
    <row r="48" spans="1:15" x14ac:dyDescent="0.2">
      <c r="A48" s="18" t="s">
        <v>115</v>
      </c>
      <c r="B48" s="39">
        <v>762</v>
      </c>
      <c r="C48" s="39">
        <v>237</v>
      </c>
      <c r="D48" s="37">
        <v>342</v>
      </c>
      <c r="E48" s="37">
        <v>59</v>
      </c>
      <c r="F48" s="37">
        <v>12</v>
      </c>
      <c r="G48" s="37">
        <v>49</v>
      </c>
      <c r="H48" s="37">
        <v>22</v>
      </c>
      <c r="I48" s="37">
        <v>11</v>
      </c>
      <c r="J48" s="37">
        <v>30</v>
      </c>
      <c r="L48" s="40">
        <v>755</v>
      </c>
      <c r="M48" s="40">
        <v>2</v>
      </c>
      <c r="N48" s="40">
        <v>5</v>
      </c>
      <c r="O48" s="40">
        <v>0</v>
      </c>
    </row>
    <row r="49" spans="1:15" x14ac:dyDescent="0.2">
      <c r="A49" s="18" t="s">
        <v>127</v>
      </c>
      <c r="B49" s="39">
        <v>746</v>
      </c>
      <c r="C49" s="39">
        <v>201</v>
      </c>
      <c r="D49" s="37">
        <v>354</v>
      </c>
      <c r="E49" s="37">
        <v>48</v>
      </c>
      <c r="F49" s="37">
        <v>7</v>
      </c>
      <c r="G49" s="37">
        <v>61</v>
      </c>
      <c r="H49" s="37">
        <v>22</v>
      </c>
      <c r="I49" s="37">
        <v>22</v>
      </c>
      <c r="J49" s="37">
        <v>31</v>
      </c>
      <c r="L49" s="40">
        <v>729</v>
      </c>
      <c r="M49" s="40">
        <v>13</v>
      </c>
      <c r="N49" s="40">
        <v>4</v>
      </c>
      <c r="O49" s="40">
        <v>0</v>
      </c>
    </row>
    <row r="50" spans="1:15" x14ac:dyDescent="0.2">
      <c r="A50" s="18" t="s">
        <v>134</v>
      </c>
      <c r="B50" s="39">
        <v>659</v>
      </c>
      <c r="C50" s="39">
        <v>181</v>
      </c>
      <c r="D50" s="37">
        <v>316</v>
      </c>
      <c r="E50" s="37">
        <v>41</v>
      </c>
      <c r="F50" s="37">
        <v>10</v>
      </c>
      <c r="G50" s="37">
        <v>40</v>
      </c>
      <c r="H50" s="37">
        <v>25</v>
      </c>
      <c r="I50" s="37">
        <v>18</v>
      </c>
      <c r="J50" s="37">
        <v>28</v>
      </c>
      <c r="L50" s="40">
        <v>646</v>
      </c>
      <c r="M50" s="40">
        <v>11</v>
      </c>
      <c r="N50" s="40">
        <v>2</v>
      </c>
      <c r="O50" s="40">
        <v>0</v>
      </c>
    </row>
    <row r="51" spans="1:15" x14ac:dyDescent="0.2">
      <c r="A51" s="18" t="s">
        <v>150</v>
      </c>
      <c r="B51" s="39">
        <v>656</v>
      </c>
      <c r="C51" s="39">
        <v>172</v>
      </c>
      <c r="D51" s="37">
        <v>329</v>
      </c>
      <c r="E51" s="37">
        <v>30</v>
      </c>
      <c r="F51" s="37">
        <v>5</v>
      </c>
      <c r="G51" s="37">
        <v>47</v>
      </c>
      <c r="H51" s="37">
        <v>20</v>
      </c>
      <c r="I51" s="37">
        <v>21</v>
      </c>
      <c r="J51" s="37">
        <v>32</v>
      </c>
      <c r="L51" s="40">
        <v>647</v>
      </c>
      <c r="M51" s="40">
        <v>7</v>
      </c>
      <c r="N51" s="40">
        <v>2</v>
      </c>
      <c r="O51" s="40">
        <v>0</v>
      </c>
    </row>
    <row r="52" spans="1:15" x14ac:dyDescent="0.2">
      <c r="A52" s="18" t="s">
        <v>194</v>
      </c>
      <c r="B52" s="39">
        <v>697</v>
      </c>
      <c r="C52" s="39">
        <v>170</v>
      </c>
      <c r="D52" s="37">
        <v>358</v>
      </c>
      <c r="E52" s="37">
        <v>36</v>
      </c>
      <c r="F52" s="37">
        <v>3</v>
      </c>
      <c r="G52" s="37">
        <v>60</v>
      </c>
      <c r="H52" s="37">
        <v>28</v>
      </c>
      <c r="I52" s="37">
        <v>17</v>
      </c>
      <c r="J52" s="37">
        <v>25</v>
      </c>
      <c r="L52" s="40">
        <v>686</v>
      </c>
      <c r="M52" s="40">
        <v>7</v>
      </c>
      <c r="N52" s="40">
        <v>4</v>
      </c>
      <c r="O52" s="40">
        <v>0</v>
      </c>
    </row>
    <row r="53" spans="1:15" x14ac:dyDescent="0.2">
      <c r="A53" s="18" t="s">
        <v>207</v>
      </c>
      <c r="B53" s="39">
        <v>664</v>
      </c>
      <c r="C53" s="39">
        <v>156</v>
      </c>
      <c r="D53" s="37">
        <v>362</v>
      </c>
      <c r="E53" s="37">
        <v>35</v>
      </c>
      <c r="F53" s="37">
        <v>3</v>
      </c>
      <c r="G53" s="37">
        <v>45</v>
      </c>
      <c r="H53" s="37">
        <v>14</v>
      </c>
      <c r="I53" s="37">
        <v>22</v>
      </c>
      <c r="J53" s="37">
        <v>27</v>
      </c>
      <c r="L53" s="40">
        <v>650</v>
      </c>
      <c r="M53" s="40">
        <v>11</v>
      </c>
      <c r="N53" s="40">
        <v>3</v>
      </c>
      <c r="O53" s="40">
        <v>0</v>
      </c>
    </row>
    <row r="54" spans="1:15" x14ac:dyDescent="0.2">
      <c r="A54" s="18" t="s">
        <v>223</v>
      </c>
      <c r="B54" s="39">
        <v>753</v>
      </c>
      <c r="C54" s="39">
        <v>182</v>
      </c>
      <c r="D54" s="37">
        <v>393</v>
      </c>
      <c r="E54" s="37">
        <v>38</v>
      </c>
      <c r="F54" s="37">
        <v>13</v>
      </c>
      <c r="G54" s="37">
        <v>46</v>
      </c>
      <c r="H54" s="37">
        <v>19</v>
      </c>
      <c r="I54" s="37">
        <v>17</v>
      </c>
      <c r="J54" s="37">
        <v>45</v>
      </c>
      <c r="L54" s="40">
        <v>747</v>
      </c>
      <c r="M54" s="40">
        <v>5</v>
      </c>
      <c r="N54" s="40">
        <v>1</v>
      </c>
      <c r="O54" s="40">
        <v>0</v>
      </c>
    </row>
    <row r="55" spans="1:15" x14ac:dyDescent="0.2">
      <c r="A55" s="18" t="s">
        <v>231</v>
      </c>
      <c r="B55" s="37">
        <v>819</v>
      </c>
      <c r="C55" s="37">
        <v>166</v>
      </c>
      <c r="D55" s="37">
        <v>471</v>
      </c>
      <c r="E55" s="37">
        <v>39</v>
      </c>
      <c r="F55" s="37">
        <v>12</v>
      </c>
      <c r="G55" s="37">
        <v>56</v>
      </c>
      <c r="H55" s="37">
        <v>14</v>
      </c>
      <c r="I55" s="37">
        <v>25</v>
      </c>
      <c r="J55" s="37">
        <v>36</v>
      </c>
      <c r="K55" s="37"/>
      <c r="L55" s="40">
        <v>803</v>
      </c>
      <c r="M55" s="40">
        <v>15</v>
      </c>
      <c r="N55" s="40">
        <v>1</v>
      </c>
      <c r="O55" s="40">
        <v>0</v>
      </c>
    </row>
    <row r="56" spans="1:15" ht="12.95" customHeight="1" thickBot="1" x14ac:dyDescent="0.25">
      <c r="A56" s="116" t="s">
        <v>250</v>
      </c>
      <c r="B56" s="41">
        <v>802</v>
      </c>
      <c r="C56" s="41">
        <v>168</v>
      </c>
      <c r="D56" s="41">
        <v>418</v>
      </c>
      <c r="E56" s="41">
        <v>46</v>
      </c>
      <c r="F56" s="41">
        <v>7</v>
      </c>
      <c r="G56" s="41">
        <v>48</v>
      </c>
      <c r="H56" s="41">
        <v>32</v>
      </c>
      <c r="I56" s="41">
        <v>26</v>
      </c>
      <c r="J56" s="41">
        <v>57</v>
      </c>
      <c r="K56" s="29"/>
      <c r="L56" s="42">
        <v>789</v>
      </c>
      <c r="M56" s="42">
        <v>9</v>
      </c>
      <c r="N56" s="42">
        <v>3</v>
      </c>
      <c r="O56" s="42">
        <v>1</v>
      </c>
    </row>
    <row r="57" spans="1:15" ht="15.6" customHeight="1" x14ac:dyDescent="0.2">
      <c r="A57" s="18"/>
      <c r="B57" s="39"/>
      <c r="C57" s="39"/>
      <c r="D57" s="37"/>
      <c r="E57" s="37"/>
      <c r="F57" s="37"/>
      <c r="G57" s="37"/>
      <c r="H57" s="37"/>
      <c r="I57" s="37"/>
      <c r="J57" s="37"/>
      <c r="L57" s="40"/>
      <c r="M57" s="40"/>
      <c r="N57" s="40"/>
      <c r="O57" s="40"/>
    </row>
    <row r="58" spans="1:15" x14ac:dyDescent="0.2">
      <c r="A58" s="22" t="s">
        <v>110</v>
      </c>
      <c r="B58" s="43">
        <v>889</v>
      </c>
      <c r="C58" s="43">
        <v>374</v>
      </c>
      <c r="D58" s="43">
        <v>339</v>
      </c>
      <c r="E58" s="43">
        <v>55</v>
      </c>
      <c r="F58" s="43">
        <v>9</v>
      </c>
      <c r="G58" s="43">
        <v>53</v>
      </c>
      <c r="H58" s="43">
        <v>18</v>
      </c>
      <c r="I58" s="43">
        <v>14</v>
      </c>
      <c r="J58" s="43">
        <v>27</v>
      </c>
      <c r="K58" s="44"/>
      <c r="L58" s="44">
        <v>881</v>
      </c>
      <c r="M58" s="44">
        <v>5</v>
      </c>
      <c r="N58" s="44">
        <v>2</v>
      </c>
      <c r="O58" s="44">
        <v>1</v>
      </c>
    </row>
    <row r="59" spans="1:15" x14ac:dyDescent="0.2">
      <c r="A59" s="22" t="s">
        <v>116</v>
      </c>
      <c r="B59" s="43">
        <v>830</v>
      </c>
      <c r="C59" s="43">
        <v>305</v>
      </c>
      <c r="D59" s="43">
        <v>342</v>
      </c>
      <c r="E59" s="43">
        <v>59</v>
      </c>
      <c r="F59" s="43">
        <v>12</v>
      </c>
      <c r="G59" s="43">
        <v>49</v>
      </c>
      <c r="H59" s="43">
        <v>22</v>
      </c>
      <c r="I59" s="43">
        <v>11</v>
      </c>
      <c r="J59" s="43">
        <v>30</v>
      </c>
      <c r="K59" s="44"/>
      <c r="L59" s="44">
        <v>823</v>
      </c>
      <c r="M59" s="44">
        <v>2</v>
      </c>
      <c r="N59" s="44">
        <v>5</v>
      </c>
      <c r="O59" s="44">
        <v>0</v>
      </c>
    </row>
    <row r="60" spans="1:15" x14ac:dyDescent="0.2">
      <c r="A60" s="22" t="s">
        <v>126</v>
      </c>
      <c r="B60" s="43">
        <v>795</v>
      </c>
      <c r="C60" s="43">
        <v>250</v>
      </c>
      <c r="D60" s="43">
        <v>354</v>
      </c>
      <c r="E60" s="43">
        <v>48</v>
      </c>
      <c r="F60" s="43">
        <v>7</v>
      </c>
      <c r="G60" s="43">
        <v>61</v>
      </c>
      <c r="H60" s="43">
        <v>22</v>
      </c>
      <c r="I60" s="43">
        <v>22</v>
      </c>
      <c r="J60" s="43">
        <v>31</v>
      </c>
      <c r="K60" s="44"/>
      <c r="L60" s="44">
        <v>777</v>
      </c>
      <c r="M60" s="44">
        <v>14</v>
      </c>
      <c r="N60" s="44">
        <v>4</v>
      </c>
      <c r="O60" s="44">
        <v>0</v>
      </c>
    </row>
    <row r="61" spans="1:15" x14ac:dyDescent="0.2">
      <c r="A61" s="22" t="s">
        <v>133</v>
      </c>
      <c r="B61" s="43">
        <v>696</v>
      </c>
      <c r="C61" s="43">
        <v>218</v>
      </c>
      <c r="D61" s="43">
        <v>316</v>
      </c>
      <c r="E61" s="43">
        <v>41</v>
      </c>
      <c r="F61" s="43">
        <v>10</v>
      </c>
      <c r="G61" s="43">
        <v>40</v>
      </c>
      <c r="H61" s="43">
        <v>25</v>
      </c>
      <c r="I61" s="43">
        <v>18</v>
      </c>
      <c r="J61" s="43">
        <v>28</v>
      </c>
      <c r="K61" s="44"/>
      <c r="L61" s="44">
        <v>682</v>
      </c>
      <c r="M61" s="44">
        <v>12</v>
      </c>
      <c r="N61" s="44">
        <v>2</v>
      </c>
      <c r="O61" s="44">
        <v>0</v>
      </c>
    </row>
    <row r="62" spans="1:15" x14ac:dyDescent="0.2">
      <c r="A62" s="22" t="s">
        <v>149</v>
      </c>
      <c r="B62" s="43">
        <v>672</v>
      </c>
      <c r="C62" s="43">
        <v>188</v>
      </c>
      <c r="D62" s="43">
        <v>329</v>
      </c>
      <c r="E62" s="43">
        <v>30</v>
      </c>
      <c r="F62" s="43">
        <v>5</v>
      </c>
      <c r="G62" s="43">
        <v>47</v>
      </c>
      <c r="H62" s="43">
        <v>20</v>
      </c>
      <c r="I62" s="43">
        <v>21</v>
      </c>
      <c r="J62" s="43">
        <v>32</v>
      </c>
      <c r="K62" s="44"/>
      <c r="L62" s="44">
        <v>663</v>
      </c>
      <c r="M62" s="44">
        <v>7</v>
      </c>
      <c r="N62" s="44">
        <v>2</v>
      </c>
      <c r="O62" s="44">
        <v>0</v>
      </c>
    </row>
    <row r="63" spans="1:15" x14ac:dyDescent="0.2">
      <c r="A63" s="22" t="s">
        <v>193</v>
      </c>
      <c r="B63" s="43">
        <v>728</v>
      </c>
      <c r="C63" s="43">
        <v>201</v>
      </c>
      <c r="D63" s="43">
        <v>358</v>
      </c>
      <c r="E63" s="43">
        <v>36</v>
      </c>
      <c r="F63" s="43">
        <v>3</v>
      </c>
      <c r="G63" s="43">
        <v>60</v>
      </c>
      <c r="H63" s="43">
        <v>28</v>
      </c>
      <c r="I63" s="43">
        <v>17</v>
      </c>
      <c r="J63" s="43">
        <v>25</v>
      </c>
      <c r="K63" s="44"/>
      <c r="L63" s="44">
        <v>717</v>
      </c>
      <c r="M63" s="44">
        <v>7</v>
      </c>
      <c r="N63" s="44">
        <v>4</v>
      </c>
      <c r="O63" s="44">
        <v>0</v>
      </c>
    </row>
    <row r="64" spans="1:15" x14ac:dyDescent="0.2">
      <c r="A64" s="22" t="s">
        <v>206</v>
      </c>
      <c r="B64" s="43">
        <v>680</v>
      </c>
      <c r="C64" s="43">
        <v>172</v>
      </c>
      <c r="D64" s="43">
        <v>362</v>
      </c>
      <c r="E64" s="43">
        <v>35</v>
      </c>
      <c r="F64" s="43">
        <v>3</v>
      </c>
      <c r="G64" s="43">
        <v>45</v>
      </c>
      <c r="H64" s="43">
        <v>14</v>
      </c>
      <c r="I64" s="43">
        <v>22</v>
      </c>
      <c r="J64" s="43">
        <v>27</v>
      </c>
      <c r="K64" s="44"/>
      <c r="L64" s="44">
        <v>665</v>
      </c>
      <c r="M64" s="44">
        <v>12</v>
      </c>
      <c r="N64" s="44">
        <v>3</v>
      </c>
      <c r="O64" s="44">
        <v>0</v>
      </c>
    </row>
    <row r="65" spans="1:15" x14ac:dyDescent="0.2">
      <c r="A65" s="22" t="s">
        <v>222</v>
      </c>
      <c r="B65" s="43">
        <v>784</v>
      </c>
      <c r="C65" s="43">
        <v>213</v>
      </c>
      <c r="D65" s="43">
        <v>393</v>
      </c>
      <c r="E65" s="43">
        <v>38</v>
      </c>
      <c r="F65" s="43">
        <v>13</v>
      </c>
      <c r="G65" s="43">
        <v>46</v>
      </c>
      <c r="H65" s="43">
        <v>19</v>
      </c>
      <c r="I65" s="43">
        <v>17</v>
      </c>
      <c r="J65" s="43">
        <v>45</v>
      </c>
      <c r="K65" s="44"/>
      <c r="L65" s="44">
        <v>778</v>
      </c>
      <c r="M65" s="44">
        <v>5</v>
      </c>
      <c r="N65" s="44">
        <v>1</v>
      </c>
      <c r="O65" s="44">
        <v>0</v>
      </c>
    </row>
    <row r="66" spans="1:15" x14ac:dyDescent="0.2">
      <c r="A66" s="22" t="s">
        <v>230</v>
      </c>
      <c r="B66" s="201">
        <v>833</v>
      </c>
      <c r="C66" s="43">
        <v>180</v>
      </c>
      <c r="D66" s="43">
        <v>471</v>
      </c>
      <c r="E66" s="43">
        <v>39</v>
      </c>
      <c r="F66" s="43">
        <v>12</v>
      </c>
      <c r="G66" s="43">
        <v>56</v>
      </c>
      <c r="H66" s="43">
        <v>14</v>
      </c>
      <c r="I66" s="43">
        <v>25</v>
      </c>
      <c r="J66" s="43">
        <v>36</v>
      </c>
      <c r="K66" s="44"/>
      <c r="L66" s="44">
        <v>817</v>
      </c>
      <c r="M66" s="44">
        <v>15</v>
      </c>
      <c r="N66" s="44">
        <v>1</v>
      </c>
      <c r="O66" s="44">
        <v>0</v>
      </c>
    </row>
    <row r="67" spans="1:15" s="208" customFormat="1" x14ac:dyDescent="0.2">
      <c r="A67" s="213" t="s">
        <v>251</v>
      </c>
      <c r="B67" s="225">
        <v>805</v>
      </c>
      <c r="C67" s="43">
        <v>171</v>
      </c>
      <c r="D67" s="43">
        <v>418</v>
      </c>
      <c r="E67" s="43">
        <v>46</v>
      </c>
      <c r="F67" s="43">
        <v>7</v>
      </c>
      <c r="G67" s="43">
        <v>48</v>
      </c>
      <c r="H67" s="43">
        <v>32</v>
      </c>
      <c r="I67" s="43">
        <v>26</v>
      </c>
      <c r="J67" s="43">
        <v>57</v>
      </c>
      <c r="K67" s="44"/>
      <c r="L67" s="44">
        <v>792</v>
      </c>
      <c r="M67" s="44">
        <v>9</v>
      </c>
      <c r="N67" s="44">
        <v>3</v>
      </c>
      <c r="O67" s="44">
        <v>1</v>
      </c>
    </row>
    <row r="68" spans="1:15" ht="13.5" thickBot="1" x14ac:dyDescent="0.25">
      <c r="A68" s="27"/>
      <c r="B68" s="4"/>
      <c r="C68" s="4"/>
      <c r="D68" s="4"/>
      <c r="E68" s="4"/>
      <c r="F68" s="4"/>
      <c r="G68" s="4"/>
      <c r="H68" s="4"/>
      <c r="I68" s="4"/>
      <c r="J68" s="4"/>
      <c r="K68" s="29"/>
      <c r="L68" s="4"/>
      <c r="M68" s="4"/>
      <c r="N68" s="4"/>
      <c r="O68" s="4"/>
    </row>
    <row r="69" spans="1:15" x14ac:dyDescent="0.2">
      <c r="A69" s="15"/>
      <c r="B69" s="16"/>
      <c r="C69" s="16"/>
      <c r="D69" s="16"/>
      <c r="E69" s="16"/>
      <c r="F69" s="16"/>
      <c r="G69" s="16"/>
      <c r="H69" s="218"/>
      <c r="I69" s="218"/>
      <c r="J69" s="16"/>
      <c r="K69" s="19"/>
      <c r="L69" s="16"/>
      <c r="M69" s="16"/>
      <c r="N69" s="16"/>
      <c r="O69" s="16"/>
    </row>
    <row r="70" spans="1:15" ht="10.5" customHeight="1" x14ac:dyDescent="0.2">
      <c r="A70" s="433" t="s">
        <v>147</v>
      </c>
      <c r="B70" s="433"/>
      <c r="C70" s="16"/>
      <c r="D70" s="16"/>
      <c r="E70" s="16"/>
      <c r="F70" s="16"/>
      <c r="G70" s="16"/>
      <c r="H70" s="218"/>
      <c r="I70" s="218"/>
      <c r="J70" s="16"/>
      <c r="K70" s="19"/>
      <c r="L70" s="16"/>
      <c r="M70" s="16"/>
      <c r="N70" s="16"/>
      <c r="O70" s="16"/>
    </row>
    <row r="71" spans="1:15" ht="10.5" customHeight="1" x14ac:dyDescent="0.2">
      <c r="A71" s="431" t="s">
        <v>162</v>
      </c>
      <c r="B71" s="431"/>
      <c r="C71" s="431"/>
      <c r="D71" s="431"/>
      <c r="E71" s="431"/>
      <c r="F71" s="431"/>
      <c r="G71" s="431"/>
      <c r="H71" s="431"/>
      <c r="I71" s="431"/>
      <c r="J71" s="431"/>
      <c r="K71" s="431"/>
      <c r="L71" s="431"/>
      <c r="M71" s="431"/>
      <c r="N71" s="431"/>
      <c r="O71" s="431"/>
    </row>
    <row r="72" spans="1:15" ht="12" customHeight="1" x14ac:dyDescent="0.2">
      <c r="A72" s="431"/>
      <c r="B72" s="431"/>
      <c r="C72" s="431"/>
      <c r="D72" s="431"/>
      <c r="E72" s="431"/>
      <c r="F72" s="431"/>
      <c r="G72" s="431"/>
      <c r="H72" s="431"/>
      <c r="I72" s="431"/>
      <c r="J72" s="431"/>
      <c r="K72" s="431"/>
      <c r="L72" s="431"/>
      <c r="M72" s="431"/>
      <c r="N72" s="431"/>
      <c r="O72" s="431"/>
    </row>
    <row r="73" spans="1:15" ht="10.5" customHeight="1" x14ac:dyDescent="0.2">
      <c r="A73" s="45"/>
      <c r="B73" s="45"/>
    </row>
    <row r="74" spans="1:15" ht="10.5" customHeight="1" x14ac:dyDescent="0.2">
      <c r="A74" s="310" t="s">
        <v>239</v>
      </c>
      <c r="B74" s="310"/>
    </row>
  </sheetData>
  <mergeCells count="20">
    <mergeCell ref="O5:O8"/>
    <mergeCell ref="A1:M2"/>
    <mergeCell ref="O1:Q1"/>
    <mergeCell ref="A71:O72"/>
    <mergeCell ref="L4:O4"/>
    <mergeCell ref="B4:J4"/>
    <mergeCell ref="H5:H8"/>
    <mergeCell ref="I5:I8"/>
    <mergeCell ref="A70:B70"/>
    <mergeCell ref="B5:B8"/>
    <mergeCell ref="C5:C8"/>
    <mergeCell ref="D5:D8"/>
    <mergeCell ref="E5:E8"/>
    <mergeCell ref="F5:F8"/>
    <mergeCell ref="G5:G8"/>
    <mergeCell ref="J5:J8"/>
    <mergeCell ref="K5:K8"/>
    <mergeCell ref="L5:L8"/>
    <mergeCell ref="M5:M8"/>
    <mergeCell ref="N5:N8"/>
  </mergeCells>
  <phoneticPr fontId="9" type="noConversion"/>
  <hyperlinks>
    <hyperlink ref="O1:Q1" location="Contents!A1" display="back to contents"/>
  </hyperlinks>
  <pageMargins left="0.53" right="0.47" top="0.98425196850393704" bottom="0.98425196850393704" header="0.51181102362204722" footer="0.51181102362204722"/>
  <pageSetup paperSize="9" scale="63"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76"/>
  <sheetViews>
    <sheetView showGridLines="0" zoomScaleNormal="100" workbookViewId="0">
      <selection sqref="A1:O2"/>
    </sheetView>
  </sheetViews>
  <sheetFormatPr defaultRowHeight="12.75" x14ac:dyDescent="0.2"/>
  <cols>
    <col min="1" max="1" width="28.5703125" customWidth="1"/>
    <col min="2" max="2" width="7.7109375" customWidth="1"/>
    <col min="3" max="7" width="10.7109375" customWidth="1"/>
    <col min="10" max="10" width="7.85546875" customWidth="1"/>
    <col min="11" max="11" width="2.5703125" customWidth="1"/>
    <col min="12" max="12" width="7.7109375" customWidth="1"/>
    <col min="13" max="17" width="10.7109375" customWidth="1"/>
    <col min="20" max="20" width="7.85546875" customWidth="1"/>
    <col min="21" max="21" width="2.28515625" customWidth="1"/>
  </cols>
  <sheetData>
    <row r="1" spans="1:23" ht="18" customHeight="1" x14ac:dyDescent="0.2">
      <c r="A1" s="434" t="s">
        <v>242</v>
      </c>
      <c r="B1" s="434"/>
      <c r="C1" s="434"/>
      <c r="D1" s="434"/>
      <c r="E1" s="434"/>
      <c r="F1" s="434"/>
      <c r="G1" s="434"/>
      <c r="H1" s="434"/>
      <c r="I1" s="434"/>
      <c r="J1" s="434"/>
      <c r="K1" s="434"/>
      <c r="L1" s="434"/>
      <c r="M1" s="434"/>
      <c r="N1" s="434"/>
      <c r="O1" s="434"/>
      <c r="P1" s="314"/>
      <c r="Q1" s="435" t="s">
        <v>219</v>
      </c>
      <c r="R1" s="435"/>
      <c r="S1" s="222"/>
      <c r="T1" s="222"/>
      <c r="W1" s="312"/>
    </row>
    <row r="2" spans="1:23" ht="18" customHeight="1" x14ac:dyDescent="0.2">
      <c r="A2" s="434"/>
      <c r="B2" s="434"/>
      <c r="C2" s="434"/>
      <c r="D2" s="434"/>
      <c r="E2" s="434"/>
      <c r="F2" s="434"/>
      <c r="G2" s="434"/>
      <c r="H2" s="434"/>
      <c r="I2" s="434"/>
      <c r="J2" s="434"/>
      <c r="K2" s="434"/>
      <c r="L2" s="434"/>
      <c r="M2" s="434"/>
      <c r="N2" s="434"/>
      <c r="O2" s="434"/>
      <c r="P2" s="314"/>
      <c r="Q2" s="314"/>
      <c r="R2" s="222"/>
      <c r="S2" s="222"/>
      <c r="T2" s="222"/>
      <c r="V2" s="312"/>
      <c r="W2" s="312"/>
    </row>
    <row r="3" spans="1:23" ht="15" customHeight="1" x14ac:dyDescent="0.2">
      <c r="A3" s="183"/>
      <c r="B3" s="182"/>
      <c r="C3" s="182"/>
      <c r="D3" s="182"/>
      <c r="E3" s="182"/>
      <c r="F3" s="182"/>
      <c r="G3" s="182"/>
      <c r="H3" s="182"/>
      <c r="I3" s="182"/>
      <c r="J3" s="182"/>
      <c r="K3" s="182"/>
      <c r="L3" s="182"/>
      <c r="M3" s="182"/>
      <c r="N3" s="182"/>
      <c r="O3" s="182"/>
      <c r="P3" s="182"/>
      <c r="Q3" s="182"/>
      <c r="R3" s="182"/>
      <c r="S3" s="1"/>
      <c r="T3" s="1"/>
    </row>
    <row r="4" spans="1:23" s="102" customFormat="1" x14ac:dyDescent="0.2">
      <c r="A4" s="125"/>
      <c r="B4" s="437" t="s">
        <v>6</v>
      </c>
      <c r="C4" s="437"/>
      <c r="D4" s="437"/>
      <c r="E4" s="437"/>
      <c r="F4" s="437"/>
      <c r="G4" s="437"/>
      <c r="H4" s="437"/>
      <c r="I4" s="437"/>
      <c r="J4" s="437"/>
      <c r="K4" s="30"/>
      <c r="L4" s="437" t="s">
        <v>156</v>
      </c>
      <c r="M4" s="437"/>
      <c r="N4" s="437"/>
      <c r="O4" s="437"/>
      <c r="P4" s="437"/>
      <c r="Q4" s="437"/>
      <c r="R4" s="437"/>
      <c r="S4" s="437"/>
      <c r="T4" s="437"/>
    </row>
    <row r="5" spans="1:23" x14ac:dyDescent="0.2">
      <c r="A5" s="1"/>
      <c r="B5" s="1"/>
      <c r="C5" s="1"/>
      <c r="D5" s="1"/>
      <c r="E5" s="1"/>
      <c r="F5" s="221"/>
      <c r="G5" s="221"/>
      <c r="H5" s="1"/>
      <c r="I5" s="1"/>
      <c r="J5" s="1"/>
      <c r="K5" s="1"/>
      <c r="L5" s="1"/>
      <c r="M5" s="1"/>
      <c r="N5" s="1"/>
      <c r="O5" s="1"/>
      <c r="P5" s="221"/>
      <c r="Q5" s="221"/>
      <c r="R5" s="1"/>
      <c r="S5" s="1"/>
      <c r="T5" s="1"/>
    </row>
    <row r="6" spans="1:23" ht="13.5" thickBot="1" x14ac:dyDescent="0.25">
      <c r="A6" s="1"/>
      <c r="B6" s="104"/>
      <c r="C6" s="105"/>
      <c r="D6" s="105"/>
      <c r="E6" s="104" t="s">
        <v>7</v>
      </c>
      <c r="F6" s="219"/>
      <c r="G6" s="219"/>
      <c r="H6" s="105"/>
      <c r="I6" s="105"/>
      <c r="J6" s="105"/>
      <c r="K6" s="19"/>
      <c r="L6" s="104"/>
      <c r="M6" s="105"/>
      <c r="N6" s="105"/>
      <c r="O6" s="104" t="s">
        <v>7</v>
      </c>
      <c r="P6" s="219"/>
      <c r="Q6" s="219"/>
      <c r="R6" s="105"/>
      <c r="S6" s="105"/>
      <c r="T6" s="105"/>
    </row>
    <row r="7" spans="1:23" ht="12.75" customHeight="1" x14ac:dyDescent="0.2">
      <c r="A7" s="1"/>
      <c r="B7" s="406" t="s">
        <v>1</v>
      </c>
      <c r="C7" s="406" t="s">
        <v>8</v>
      </c>
      <c r="D7" s="406" t="s">
        <v>9</v>
      </c>
      <c r="E7" s="406" t="s">
        <v>10</v>
      </c>
      <c r="F7" s="422" t="s">
        <v>11</v>
      </c>
      <c r="G7" s="432" t="s">
        <v>257</v>
      </c>
      <c r="H7" s="438" t="s">
        <v>258</v>
      </c>
      <c r="I7" s="406" t="s">
        <v>12</v>
      </c>
      <c r="J7" s="406" t="s">
        <v>13</v>
      </c>
      <c r="K7" s="408"/>
      <c r="L7" s="406" t="s">
        <v>1</v>
      </c>
      <c r="M7" s="406" t="s">
        <v>8</v>
      </c>
      <c r="N7" s="406" t="s">
        <v>9</v>
      </c>
      <c r="O7" s="406" t="s">
        <v>10</v>
      </c>
      <c r="P7" s="422" t="s">
        <v>11</v>
      </c>
      <c r="Q7" s="432" t="s">
        <v>257</v>
      </c>
      <c r="R7" s="406" t="s">
        <v>11</v>
      </c>
      <c r="S7" s="406" t="s">
        <v>12</v>
      </c>
      <c r="T7" s="406" t="s">
        <v>13</v>
      </c>
    </row>
    <row r="8" spans="1:23" x14ac:dyDescent="0.2">
      <c r="A8" s="1"/>
      <c r="B8" s="407"/>
      <c r="C8" s="407"/>
      <c r="D8" s="407"/>
      <c r="E8" s="407"/>
      <c r="F8" s="423"/>
      <c r="G8" s="423"/>
      <c r="H8" s="407"/>
      <c r="I8" s="407"/>
      <c r="J8" s="407"/>
      <c r="K8" s="408"/>
      <c r="L8" s="407"/>
      <c r="M8" s="407"/>
      <c r="N8" s="407"/>
      <c r="O8" s="407"/>
      <c r="P8" s="423"/>
      <c r="Q8" s="423"/>
      <c r="R8" s="407"/>
      <c r="S8" s="407"/>
      <c r="T8" s="407"/>
    </row>
    <row r="9" spans="1:23" x14ac:dyDescent="0.2">
      <c r="A9" s="1"/>
      <c r="B9" s="407"/>
      <c r="C9" s="407"/>
      <c r="D9" s="407"/>
      <c r="E9" s="407"/>
      <c r="F9" s="423"/>
      <c r="G9" s="423"/>
      <c r="H9" s="407"/>
      <c r="I9" s="407"/>
      <c r="J9" s="407"/>
      <c r="K9" s="408"/>
      <c r="L9" s="407"/>
      <c r="M9" s="407"/>
      <c r="N9" s="407"/>
      <c r="O9" s="407"/>
      <c r="P9" s="423"/>
      <c r="Q9" s="423"/>
      <c r="R9" s="407"/>
      <c r="S9" s="407"/>
      <c r="T9" s="407"/>
    </row>
    <row r="10" spans="1:23" x14ac:dyDescent="0.2">
      <c r="A10" s="1"/>
      <c r="B10" s="408"/>
      <c r="C10" s="408"/>
      <c r="D10" s="408"/>
      <c r="E10" s="408"/>
      <c r="F10" s="424"/>
      <c r="G10" s="424"/>
      <c r="H10" s="408"/>
      <c r="I10" s="408"/>
      <c r="J10" s="408"/>
      <c r="K10" s="408"/>
      <c r="L10" s="408"/>
      <c r="M10" s="408"/>
      <c r="N10" s="408"/>
      <c r="O10" s="408"/>
      <c r="P10" s="424"/>
      <c r="Q10" s="424"/>
      <c r="R10" s="408"/>
      <c r="S10" s="408"/>
      <c r="T10" s="408"/>
    </row>
    <row r="11" spans="1:23" x14ac:dyDescent="0.2">
      <c r="A11" s="7" t="s">
        <v>3</v>
      </c>
      <c r="B11" s="1"/>
      <c r="C11" s="1"/>
      <c r="D11" s="1"/>
      <c r="E11" s="1"/>
      <c r="F11" s="221"/>
      <c r="G11" s="221"/>
      <c r="H11" s="1"/>
      <c r="I11" s="1"/>
      <c r="J11" s="1"/>
      <c r="K11" s="1"/>
      <c r="L11" s="1"/>
      <c r="M11" s="1"/>
      <c r="N11" s="1"/>
      <c r="O11" s="1"/>
      <c r="P11" s="221"/>
      <c r="Q11" s="221"/>
      <c r="R11" s="1"/>
      <c r="S11" s="1"/>
      <c r="T11" s="1"/>
    </row>
    <row r="12" spans="1:23" x14ac:dyDescent="0.2">
      <c r="A12" s="3">
        <v>1974</v>
      </c>
      <c r="B12" s="226">
        <v>231</v>
      </c>
      <c r="C12" s="226">
        <v>76</v>
      </c>
      <c r="D12" s="226">
        <v>67</v>
      </c>
      <c r="E12" s="226">
        <v>17</v>
      </c>
      <c r="F12" s="226">
        <v>20</v>
      </c>
      <c r="G12" s="263" t="s">
        <v>269</v>
      </c>
      <c r="H12" s="226">
        <v>7</v>
      </c>
      <c r="I12" s="226">
        <v>19</v>
      </c>
      <c r="J12" s="226">
        <v>437</v>
      </c>
      <c r="K12" s="25"/>
      <c r="L12" s="226">
        <v>113</v>
      </c>
      <c r="M12" s="226">
        <v>1</v>
      </c>
      <c r="N12" s="226">
        <v>56</v>
      </c>
      <c r="O12" s="226">
        <v>2</v>
      </c>
      <c r="P12" s="226">
        <v>0</v>
      </c>
      <c r="Q12" s="264" t="s">
        <v>269</v>
      </c>
      <c r="R12" s="25">
        <v>0</v>
      </c>
      <c r="S12" s="25">
        <v>33</v>
      </c>
      <c r="T12" s="25">
        <v>205</v>
      </c>
    </row>
    <row r="13" spans="1:23" x14ac:dyDescent="0.2">
      <c r="A13" s="3">
        <v>1975</v>
      </c>
      <c r="B13" s="226">
        <v>229</v>
      </c>
      <c r="C13" s="99">
        <v>72</v>
      </c>
      <c r="D13" s="99">
        <v>53</v>
      </c>
      <c r="E13" s="99">
        <v>20</v>
      </c>
      <c r="F13" s="99">
        <v>24</v>
      </c>
      <c r="G13" s="264" t="s">
        <v>269</v>
      </c>
      <c r="H13" s="99">
        <v>8</v>
      </c>
      <c r="I13" s="99">
        <v>21</v>
      </c>
      <c r="J13" s="226">
        <v>427</v>
      </c>
      <c r="K13" s="25"/>
      <c r="L13" s="99">
        <v>158</v>
      </c>
      <c r="M13" s="99">
        <v>2</v>
      </c>
      <c r="N13" s="99">
        <v>71</v>
      </c>
      <c r="O13" s="99">
        <v>2</v>
      </c>
      <c r="P13" s="99">
        <v>4</v>
      </c>
      <c r="Q13" s="264" t="s">
        <v>269</v>
      </c>
      <c r="R13" s="25">
        <v>1</v>
      </c>
      <c r="S13" s="25">
        <v>23</v>
      </c>
      <c r="T13" s="25">
        <v>261</v>
      </c>
    </row>
    <row r="14" spans="1:23" x14ac:dyDescent="0.2">
      <c r="A14" s="3">
        <v>1976</v>
      </c>
      <c r="B14" s="226">
        <v>204</v>
      </c>
      <c r="C14" s="99">
        <v>93</v>
      </c>
      <c r="D14" s="99">
        <v>69</v>
      </c>
      <c r="E14" s="99">
        <v>16</v>
      </c>
      <c r="F14" s="99">
        <v>22</v>
      </c>
      <c r="G14" s="264" t="s">
        <v>269</v>
      </c>
      <c r="H14" s="99">
        <v>6</v>
      </c>
      <c r="I14" s="99">
        <v>20</v>
      </c>
      <c r="J14" s="226">
        <v>430</v>
      </c>
      <c r="K14" s="25"/>
      <c r="L14" s="99">
        <v>141</v>
      </c>
      <c r="M14" s="99">
        <v>5</v>
      </c>
      <c r="N14" s="99">
        <v>52</v>
      </c>
      <c r="O14" s="99">
        <v>0</v>
      </c>
      <c r="P14" s="99">
        <v>10</v>
      </c>
      <c r="Q14" s="264" t="s">
        <v>269</v>
      </c>
      <c r="R14" s="25">
        <v>2</v>
      </c>
      <c r="S14" s="25">
        <v>17</v>
      </c>
      <c r="T14" s="25">
        <v>227</v>
      </c>
    </row>
    <row r="15" spans="1:23" x14ac:dyDescent="0.2">
      <c r="A15" s="3">
        <v>1977</v>
      </c>
      <c r="B15" s="226">
        <v>195</v>
      </c>
      <c r="C15" s="99">
        <v>95</v>
      </c>
      <c r="D15" s="99">
        <v>68</v>
      </c>
      <c r="E15" s="99">
        <v>21</v>
      </c>
      <c r="F15" s="99">
        <v>20</v>
      </c>
      <c r="G15" s="264" t="s">
        <v>269</v>
      </c>
      <c r="H15" s="99">
        <v>3</v>
      </c>
      <c r="I15" s="99">
        <v>20</v>
      </c>
      <c r="J15" s="226">
        <v>422</v>
      </c>
      <c r="K15" s="25"/>
      <c r="L15" s="99">
        <v>143</v>
      </c>
      <c r="M15" s="99">
        <v>2</v>
      </c>
      <c r="N15" s="99">
        <v>59</v>
      </c>
      <c r="O15" s="99">
        <v>0</v>
      </c>
      <c r="P15" s="99">
        <v>20</v>
      </c>
      <c r="Q15" s="264" t="s">
        <v>269</v>
      </c>
      <c r="R15" s="25">
        <v>0</v>
      </c>
      <c r="S15" s="25">
        <v>13</v>
      </c>
      <c r="T15" s="25">
        <v>237</v>
      </c>
    </row>
    <row r="16" spans="1:23" x14ac:dyDescent="0.2">
      <c r="A16" s="3">
        <v>1978</v>
      </c>
      <c r="B16" s="226">
        <v>211</v>
      </c>
      <c r="C16" s="99">
        <v>94</v>
      </c>
      <c r="D16" s="99">
        <v>54</v>
      </c>
      <c r="E16" s="99">
        <v>21</v>
      </c>
      <c r="F16" s="99">
        <v>25</v>
      </c>
      <c r="G16" s="264" t="s">
        <v>269</v>
      </c>
      <c r="H16" s="99">
        <v>10</v>
      </c>
      <c r="I16" s="99">
        <v>24</v>
      </c>
      <c r="J16" s="226">
        <v>439</v>
      </c>
      <c r="K16" s="25"/>
      <c r="L16" s="99">
        <v>174</v>
      </c>
      <c r="M16" s="99">
        <v>5</v>
      </c>
      <c r="N16" s="99">
        <v>65</v>
      </c>
      <c r="O16" s="99">
        <v>1</v>
      </c>
      <c r="P16" s="99">
        <v>18</v>
      </c>
      <c r="Q16" s="264" t="s">
        <v>269</v>
      </c>
      <c r="R16" s="25">
        <v>1</v>
      </c>
      <c r="S16" s="25">
        <v>20</v>
      </c>
      <c r="T16" s="25">
        <v>284</v>
      </c>
    </row>
    <row r="17" spans="1:20" x14ac:dyDescent="0.2">
      <c r="A17" s="3">
        <v>1979</v>
      </c>
      <c r="B17" s="226">
        <v>230</v>
      </c>
      <c r="C17" s="99">
        <v>103</v>
      </c>
      <c r="D17" s="99">
        <v>77</v>
      </c>
      <c r="E17" s="99">
        <v>23</v>
      </c>
      <c r="F17" s="99">
        <v>22</v>
      </c>
      <c r="G17" s="264" t="s">
        <v>269</v>
      </c>
      <c r="H17" s="99">
        <v>12</v>
      </c>
      <c r="I17" s="99">
        <v>27</v>
      </c>
      <c r="J17" s="226">
        <v>494</v>
      </c>
      <c r="K17" s="25"/>
      <c r="L17" s="99">
        <v>142</v>
      </c>
      <c r="M17" s="99">
        <v>2</v>
      </c>
      <c r="N17" s="99">
        <v>64</v>
      </c>
      <c r="O17" s="99">
        <v>9</v>
      </c>
      <c r="P17" s="99">
        <v>23</v>
      </c>
      <c r="Q17" s="264" t="s">
        <v>269</v>
      </c>
      <c r="R17" s="25">
        <v>2</v>
      </c>
      <c r="S17" s="25">
        <v>28</v>
      </c>
      <c r="T17" s="25">
        <v>270</v>
      </c>
    </row>
    <row r="18" spans="1:20" x14ac:dyDescent="0.2">
      <c r="A18" s="3">
        <v>1980</v>
      </c>
      <c r="B18" s="226">
        <v>235</v>
      </c>
      <c r="C18" s="99">
        <v>118</v>
      </c>
      <c r="D18" s="99">
        <v>69</v>
      </c>
      <c r="E18" s="99">
        <v>27</v>
      </c>
      <c r="F18" s="99">
        <v>37</v>
      </c>
      <c r="G18" s="264" t="s">
        <v>269</v>
      </c>
      <c r="H18" s="99">
        <v>10</v>
      </c>
      <c r="I18" s="99">
        <v>19</v>
      </c>
      <c r="J18" s="226">
        <v>515</v>
      </c>
      <c r="K18" s="25"/>
      <c r="L18" s="99">
        <v>130</v>
      </c>
      <c r="M18" s="99">
        <v>3</v>
      </c>
      <c r="N18" s="99">
        <v>87</v>
      </c>
      <c r="O18" s="99">
        <v>1</v>
      </c>
      <c r="P18" s="99">
        <v>15</v>
      </c>
      <c r="Q18" s="264" t="s">
        <v>269</v>
      </c>
      <c r="R18" s="25">
        <v>3</v>
      </c>
      <c r="S18" s="25">
        <v>23</v>
      </c>
      <c r="T18" s="25">
        <v>262</v>
      </c>
    </row>
    <row r="19" spans="1:20" x14ac:dyDescent="0.2">
      <c r="A19" s="3">
        <v>1981</v>
      </c>
      <c r="B19" s="226">
        <v>237</v>
      </c>
      <c r="C19" s="99">
        <v>119</v>
      </c>
      <c r="D19" s="99">
        <v>67</v>
      </c>
      <c r="E19" s="99">
        <v>23</v>
      </c>
      <c r="F19" s="99">
        <v>30</v>
      </c>
      <c r="G19" s="264" t="s">
        <v>269</v>
      </c>
      <c r="H19" s="99">
        <v>9</v>
      </c>
      <c r="I19" s="99">
        <v>32</v>
      </c>
      <c r="J19" s="226">
        <v>517</v>
      </c>
      <c r="K19" s="25"/>
      <c r="L19" s="99">
        <v>112</v>
      </c>
      <c r="M19" s="99">
        <v>4</v>
      </c>
      <c r="N19" s="99">
        <v>53</v>
      </c>
      <c r="O19" s="99">
        <v>1</v>
      </c>
      <c r="P19" s="99">
        <v>25</v>
      </c>
      <c r="Q19" s="264" t="s">
        <v>269</v>
      </c>
      <c r="R19" s="25">
        <v>0</v>
      </c>
      <c r="S19" s="25">
        <v>16</v>
      </c>
      <c r="T19" s="25">
        <v>211</v>
      </c>
    </row>
    <row r="20" spans="1:20" x14ac:dyDescent="0.2">
      <c r="A20" s="3">
        <v>1982</v>
      </c>
      <c r="B20" s="226">
        <v>240</v>
      </c>
      <c r="C20" s="99">
        <v>140</v>
      </c>
      <c r="D20" s="99">
        <v>71</v>
      </c>
      <c r="E20" s="99">
        <v>38</v>
      </c>
      <c r="F20" s="99">
        <v>34</v>
      </c>
      <c r="G20" s="264" t="s">
        <v>269</v>
      </c>
      <c r="H20" s="99">
        <v>8</v>
      </c>
      <c r="I20" s="99">
        <v>32</v>
      </c>
      <c r="J20" s="226">
        <v>563</v>
      </c>
      <c r="K20" s="25"/>
      <c r="L20" s="99">
        <v>80</v>
      </c>
      <c r="M20" s="99">
        <v>2</v>
      </c>
      <c r="N20" s="99">
        <v>53</v>
      </c>
      <c r="O20" s="99">
        <v>2</v>
      </c>
      <c r="P20" s="99">
        <v>16</v>
      </c>
      <c r="Q20" s="264" t="s">
        <v>269</v>
      </c>
      <c r="R20" s="25">
        <v>3</v>
      </c>
      <c r="S20" s="25">
        <v>16</v>
      </c>
      <c r="T20" s="25">
        <v>172</v>
      </c>
    </row>
    <row r="21" spans="1:20" x14ac:dyDescent="0.2">
      <c r="A21" s="3">
        <v>1983</v>
      </c>
      <c r="B21" s="226">
        <v>207</v>
      </c>
      <c r="C21" s="99">
        <v>128</v>
      </c>
      <c r="D21" s="99">
        <v>60</v>
      </c>
      <c r="E21" s="99">
        <v>37</v>
      </c>
      <c r="F21" s="99">
        <v>42</v>
      </c>
      <c r="G21" s="264" t="s">
        <v>269</v>
      </c>
      <c r="H21" s="99">
        <v>5</v>
      </c>
      <c r="I21" s="99">
        <v>26</v>
      </c>
      <c r="J21" s="226">
        <v>505</v>
      </c>
      <c r="K21" s="25"/>
      <c r="L21" s="99">
        <v>64</v>
      </c>
      <c r="M21" s="99">
        <v>2</v>
      </c>
      <c r="N21" s="99">
        <v>54</v>
      </c>
      <c r="O21" s="99">
        <v>3</v>
      </c>
      <c r="P21" s="99">
        <v>18</v>
      </c>
      <c r="Q21" s="264" t="s">
        <v>269</v>
      </c>
      <c r="R21" s="25">
        <v>2</v>
      </c>
      <c r="S21" s="25">
        <v>21</v>
      </c>
      <c r="T21" s="25">
        <v>164</v>
      </c>
    </row>
    <row r="22" spans="1:20" x14ac:dyDescent="0.2">
      <c r="A22" s="3">
        <v>1984</v>
      </c>
      <c r="B22" s="226">
        <v>195</v>
      </c>
      <c r="C22" s="99">
        <v>133</v>
      </c>
      <c r="D22" s="99">
        <v>76</v>
      </c>
      <c r="E22" s="99">
        <v>39</v>
      </c>
      <c r="F22" s="99">
        <v>34</v>
      </c>
      <c r="G22" s="264" t="s">
        <v>269</v>
      </c>
      <c r="H22" s="99">
        <v>10</v>
      </c>
      <c r="I22" s="99">
        <v>32</v>
      </c>
      <c r="J22" s="226">
        <v>519</v>
      </c>
      <c r="K22" s="25"/>
      <c r="L22" s="99">
        <v>78</v>
      </c>
      <c r="M22" s="99">
        <v>6</v>
      </c>
      <c r="N22" s="99">
        <v>51</v>
      </c>
      <c r="O22" s="99">
        <v>0</v>
      </c>
      <c r="P22" s="99">
        <v>13</v>
      </c>
      <c r="Q22" s="264" t="s">
        <v>269</v>
      </c>
      <c r="R22" s="25">
        <v>0</v>
      </c>
      <c r="S22" s="25">
        <v>21</v>
      </c>
      <c r="T22" s="25">
        <v>169</v>
      </c>
    </row>
    <row r="23" spans="1:20" x14ac:dyDescent="0.2">
      <c r="A23" s="3">
        <v>1985</v>
      </c>
      <c r="B23" s="226">
        <v>240</v>
      </c>
      <c r="C23" s="99">
        <v>155</v>
      </c>
      <c r="D23" s="99">
        <v>75</v>
      </c>
      <c r="E23" s="99">
        <v>35</v>
      </c>
      <c r="F23" s="99">
        <v>29</v>
      </c>
      <c r="G23" s="264" t="s">
        <v>269</v>
      </c>
      <c r="H23" s="99">
        <v>7</v>
      </c>
      <c r="I23" s="99">
        <v>28</v>
      </c>
      <c r="J23" s="226">
        <v>569</v>
      </c>
      <c r="K23" s="25"/>
      <c r="L23" s="99">
        <v>83</v>
      </c>
      <c r="M23" s="99">
        <v>4</v>
      </c>
      <c r="N23" s="99">
        <v>57</v>
      </c>
      <c r="O23" s="99">
        <v>5</v>
      </c>
      <c r="P23" s="99">
        <v>15</v>
      </c>
      <c r="Q23" s="264" t="s">
        <v>269</v>
      </c>
      <c r="R23" s="25">
        <v>6</v>
      </c>
      <c r="S23" s="25">
        <v>17</v>
      </c>
      <c r="T23" s="25">
        <v>187</v>
      </c>
    </row>
    <row r="24" spans="1:20" x14ac:dyDescent="0.2">
      <c r="A24" s="3">
        <v>1986</v>
      </c>
      <c r="B24" s="226">
        <v>235</v>
      </c>
      <c r="C24" s="99">
        <v>148</v>
      </c>
      <c r="D24" s="99">
        <v>61</v>
      </c>
      <c r="E24" s="99">
        <v>31</v>
      </c>
      <c r="F24" s="99">
        <v>47</v>
      </c>
      <c r="G24" s="264" t="s">
        <v>269</v>
      </c>
      <c r="H24" s="99">
        <v>10</v>
      </c>
      <c r="I24" s="99">
        <v>36</v>
      </c>
      <c r="J24" s="226">
        <v>568</v>
      </c>
      <c r="K24" s="25"/>
      <c r="L24" s="99">
        <v>73</v>
      </c>
      <c r="M24" s="99">
        <v>2</v>
      </c>
      <c r="N24" s="99">
        <v>75</v>
      </c>
      <c r="O24" s="99">
        <v>7</v>
      </c>
      <c r="P24" s="99">
        <v>19</v>
      </c>
      <c r="Q24" s="264" t="s">
        <v>269</v>
      </c>
      <c r="R24" s="25">
        <v>2</v>
      </c>
      <c r="S24" s="25">
        <v>19</v>
      </c>
      <c r="T24" s="25">
        <v>197</v>
      </c>
    </row>
    <row r="25" spans="1:20" x14ac:dyDescent="0.2">
      <c r="A25" s="3">
        <v>1987</v>
      </c>
      <c r="B25" s="226">
        <v>236</v>
      </c>
      <c r="C25" s="99">
        <v>130</v>
      </c>
      <c r="D25" s="99">
        <v>60</v>
      </c>
      <c r="E25" s="99">
        <v>24</v>
      </c>
      <c r="F25" s="99">
        <v>42</v>
      </c>
      <c r="G25" s="264" t="s">
        <v>269</v>
      </c>
      <c r="H25" s="99">
        <v>7</v>
      </c>
      <c r="I25" s="99">
        <v>23</v>
      </c>
      <c r="J25" s="226">
        <v>522</v>
      </c>
      <c r="K25" s="25"/>
      <c r="L25" s="99">
        <v>93</v>
      </c>
      <c r="M25" s="99">
        <v>3</v>
      </c>
      <c r="N25" s="99">
        <v>58</v>
      </c>
      <c r="O25" s="99">
        <v>2</v>
      </c>
      <c r="P25" s="99">
        <v>13</v>
      </c>
      <c r="Q25" s="264" t="s">
        <v>269</v>
      </c>
      <c r="R25" s="25">
        <v>0</v>
      </c>
      <c r="S25" s="25">
        <v>17</v>
      </c>
      <c r="T25" s="25">
        <v>186</v>
      </c>
    </row>
    <row r="26" spans="1:20" x14ac:dyDescent="0.2">
      <c r="A26" s="3">
        <v>1988</v>
      </c>
      <c r="B26" s="226">
        <v>275</v>
      </c>
      <c r="C26" s="99">
        <v>185</v>
      </c>
      <c r="D26" s="99">
        <v>57</v>
      </c>
      <c r="E26" s="99">
        <v>18</v>
      </c>
      <c r="F26" s="99">
        <v>30</v>
      </c>
      <c r="G26" s="264" t="s">
        <v>269</v>
      </c>
      <c r="H26" s="99">
        <v>5</v>
      </c>
      <c r="I26" s="99">
        <v>28</v>
      </c>
      <c r="J26" s="226">
        <v>598</v>
      </c>
      <c r="K26" s="25"/>
      <c r="L26" s="99">
        <v>74</v>
      </c>
      <c r="M26" s="99">
        <v>4</v>
      </c>
      <c r="N26" s="99">
        <v>71</v>
      </c>
      <c r="O26" s="99">
        <v>4</v>
      </c>
      <c r="P26" s="99">
        <v>6</v>
      </c>
      <c r="Q26" s="264" t="s">
        <v>269</v>
      </c>
      <c r="R26" s="25">
        <v>2</v>
      </c>
      <c r="S26" s="25">
        <v>15</v>
      </c>
      <c r="T26" s="25">
        <v>176</v>
      </c>
    </row>
    <row r="27" spans="1:20" x14ac:dyDescent="0.2">
      <c r="A27" s="3">
        <v>1989</v>
      </c>
      <c r="B27" s="226">
        <v>241</v>
      </c>
      <c r="C27" s="99">
        <v>128</v>
      </c>
      <c r="D27" s="99">
        <v>59</v>
      </c>
      <c r="E27" s="99">
        <v>24</v>
      </c>
      <c r="F27" s="99">
        <v>41</v>
      </c>
      <c r="G27" s="264" t="s">
        <v>269</v>
      </c>
      <c r="H27" s="99">
        <v>10</v>
      </c>
      <c r="I27" s="99">
        <v>24</v>
      </c>
      <c r="J27" s="226">
        <v>527</v>
      </c>
      <c r="K27" s="25"/>
      <c r="L27" s="99">
        <v>101</v>
      </c>
      <c r="M27" s="99">
        <v>1</v>
      </c>
      <c r="N27" s="99">
        <v>46</v>
      </c>
      <c r="O27" s="99">
        <v>1</v>
      </c>
      <c r="P27" s="99">
        <v>8</v>
      </c>
      <c r="Q27" s="264" t="s">
        <v>269</v>
      </c>
      <c r="R27" s="25">
        <v>2</v>
      </c>
      <c r="S27" s="25">
        <v>32</v>
      </c>
      <c r="T27" s="25">
        <v>191</v>
      </c>
    </row>
    <row r="28" spans="1:20" x14ac:dyDescent="0.2">
      <c r="A28" s="3">
        <v>1990</v>
      </c>
      <c r="B28" s="226">
        <v>262</v>
      </c>
      <c r="C28" s="99">
        <v>132</v>
      </c>
      <c r="D28" s="99">
        <v>61</v>
      </c>
      <c r="E28" s="99">
        <v>18</v>
      </c>
      <c r="F28" s="99">
        <v>34</v>
      </c>
      <c r="G28" s="264" t="s">
        <v>269</v>
      </c>
      <c r="H28" s="99">
        <v>7</v>
      </c>
      <c r="I28" s="99">
        <v>21</v>
      </c>
      <c r="J28" s="226">
        <v>535</v>
      </c>
      <c r="K28" s="25"/>
      <c r="L28" s="99">
        <v>107</v>
      </c>
      <c r="M28" s="99">
        <v>2</v>
      </c>
      <c r="N28" s="99">
        <v>61</v>
      </c>
      <c r="O28" s="99">
        <v>2</v>
      </c>
      <c r="P28" s="99">
        <v>18</v>
      </c>
      <c r="Q28" s="264" t="s">
        <v>269</v>
      </c>
      <c r="R28" s="25">
        <v>1</v>
      </c>
      <c r="S28" s="25">
        <v>23</v>
      </c>
      <c r="T28" s="25">
        <v>214</v>
      </c>
    </row>
    <row r="29" spans="1:20" x14ac:dyDescent="0.2">
      <c r="A29" s="3">
        <v>1991</v>
      </c>
      <c r="B29" s="226">
        <v>259</v>
      </c>
      <c r="C29" s="99">
        <v>141</v>
      </c>
      <c r="D29" s="99">
        <v>42</v>
      </c>
      <c r="E29" s="99">
        <v>19</v>
      </c>
      <c r="F29" s="99">
        <v>32</v>
      </c>
      <c r="G29" s="264" t="s">
        <v>269</v>
      </c>
      <c r="H29" s="99">
        <v>12</v>
      </c>
      <c r="I29" s="99">
        <v>20</v>
      </c>
      <c r="J29" s="226">
        <v>525</v>
      </c>
      <c r="K29" s="25"/>
      <c r="L29" s="99">
        <v>96</v>
      </c>
      <c r="M29" s="99">
        <v>3</v>
      </c>
      <c r="N29" s="99">
        <v>56</v>
      </c>
      <c r="O29" s="99">
        <v>1</v>
      </c>
      <c r="P29" s="99">
        <v>12</v>
      </c>
      <c r="Q29" s="264" t="s">
        <v>269</v>
      </c>
      <c r="R29" s="25">
        <v>0</v>
      </c>
      <c r="S29" s="25">
        <v>13</v>
      </c>
      <c r="T29" s="25">
        <v>181</v>
      </c>
    </row>
    <row r="30" spans="1:20" x14ac:dyDescent="0.2">
      <c r="A30" s="3">
        <v>1992</v>
      </c>
      <c r="B30" s="226">
        <v>277</v>
      </c>
      <c r="C30" s="99">
        <v>172</v>
      </c>
      <c r="D30" s="99">
        <v>42</v>
      </c>
      <c r="E30" s="99">
        <v>16</v>
      </c>
      <c r="F30" s="99">
        <v>27</v>
      </c>
      <c r="G30" s="264" t="s">
        <v>269</v>
      </c>
      <c r="H30" s="99">
        <v>5</v>
      </c>
      <c r="I30" s="99">
        <v>30</v>
      </c>
      <c r="J30" s="226">
        <v>569</v>
      </c>
      <c r="K30" s="25"/>
      <c r="L30" s="99">
        <v>117</v>
      </c>
      <c r="M30" s="99">
        <v>2</v>
      </c>
      <c r="N30" s="99">
        <v>61</v>
      </c>
      <c r="O30" s="99">
        <v>2</v>
      </c>
      <c r="P30" s="99">
        <v>23</v>
      </c>
      <c r="Q30" s="264" t="s">
        <v>269</v>
      </c>
      <c r="R30" s="25">
        <v>0</v>
      </c>
      <c r="S30" s="25">
        <v>19</v>
      </c>
      <c r="T30" s="25">
        <v>224</v>
      </c>
    </row>
    <row r="31" spans="1:20" x14ac:dyDescent="0.2">
      <c r="A31" s="3">
        <v>1993</v>
      </c>
      <c r="B31" s="226">
        <v>284</v>
      </c>
      <c r="C31" s="99">
        <v>172</v>
      </c>
      <c r="D31" s="99">
        <v>50</v>
      </c>
      <c r="E31" s="99">
        <v>26</v>
      </c>
      <c r="F31" s="99">
        <v>40</v>
      </c>
      <c r="G31" s="264" t="s">
        <v>269</v>
      </c>
      <c r="H31" s="99">
        <v>8</v>
      </c>
      <c r="I31" s="99">
        <v>35</v>
      </c>
      <c r="J31" s="226">
        <v>615</v>
      </c>
      <c r="K31" s="25"/>
      <c r="L31" s="99">
        <v>155</v>
      </c>
      <c r="M31" s="99">
        <v>2</v>
      </c>
      <c r="N31" s="99">
        <v>55</v>
      </c>
      <c r="O31" s="99">
        <v>3</v>
      </c>
      <c r="P31" s="99">
        <v>26</v>
      </c>
      <c r="Q31" s="264" t="s">
        <v>269</v>
      </c>
      <c r="R31" s="25">
        <v>4</v>
      </c>
      <c r="S31" s="25">
        <v>52</v>
      </c>
      <c r="T31" s="25">
        <v>297</v>
      </c>
    </row>
    <row r="32" spans="1:20" x14ac:dyDescent="0.2">
      <c r="A32" s="3">
        <v>1994</v>
      </c>
      <c r="B32" s="226">
        <v>273</v>
      </c>
      <c r="C32" s="99">
        <v>207</v>
      </c>
      <c r="D32" s="99">
        <v>45</v>
      </c>
      <c r="E32" s="99">
        <v>17</v>
      </c>
      <c r="F32" s="99">
        <v>43</v>
      </c>
      <c r="G32" s="264" t="s">
        <v>269</v>
      </c>
      <c r="H32" s="99">
        <v>8</v>
      </c>
      <c r="I32" s="99">
        <v>31</v>
      </c>
      <c r="J32" s="226">
        <v>624</v>
      </c>
      <c r="K32" s="25"/>
      <c r="L32" s="99">
        <v>89</v>
      </c>
      <c r="M32" s="99">
        <v>0</v>
      </c>
      <c r="N32" s="99">
        <v>62</v>
      </c>
      <c r="O32" s="99">
        <v>2</v>
      </c>
      <c r="P32" s="99">
        <v>18</v>
      </c>
      <c r="Q32" s="264" t="s">
        <v>269</v>
      </c>
      <c r="R32" s="25">
        <v>2</v>
      </c>
      <c r="S32" s="25">
        <v>37</v>
      </c>
      <c r="T32" s="25">
        <v>210</v>
      </c>
    </row>
    <row r="33" spans="1:20" x14ac:dyDescent="0.2">
      <c r="A33" s="3">
        <v>1995</v>
      </c>
      <c r="B33" s="226">
        <v>257</v>
      </c>
      <c r="C33" s="99">
        <v>223</v>
      </c>
      <c r="D33" s="99">
        <v>34</v>
      </c>
      <c r="E33" s="99">
        <v>30</v>
      </c>
      <c r="F33" s="99">
        <v>40</v>
      </c>
      <c r="G33" s="264" t="s">
        <v>269</v>
      </c>
      <c r="H33" s="99">
        <v>3</v>
      </c>
      <c r="I33" s="99">
        <v>36</v>
      </c>
      <c r="J33" s="226">
        <v>623</v>
      </c>
      <c r="K33" s="25"/>
      <c r="L33" s="99">
        <v>80</v>
      </c>
      <c r="M33" s="99">
        <v>1</v>
      </c>
      <c r="N33" s="99">
        <v>58</v>
      </c>
      <c r="O33" s="99">
        <v>4</v>
      </c>
      <c r="P33" s="99">
        <v>19</v>
      </c>
      <c r="Q33" s="264" t="s">
        <v>269</v>
      </c>
      <c r="R33" s="25">
        <v>6</v>
      </c>
      <c r="S33" s="25">
        <v>45</v>
      </c>
      <c r="T33" s="25">
        <v>213</v>
      </c>
    </row>
    <row r="34" spans="1:20" x14ac:dyDescent="0.2">
      <c r="A34" s="3">
        <v>1996</v>
      </c>
      <c r="B34" s="226">
        <v>264</v>
      </c>
      <c r="C34" s="99">
        <v>210</v>
      </c>
      <c r="D34" s="99">
        <v>27</v>
      </c>
      <c r="E34" s="99">
        <v>11</v>
      </c>
      <c r="F34" s="99">
        <v>27</v>
      </c>
      <c r="G34" s="264" t="s">
        <v>269</v>
      </c>
      <c r="H34" s="99">
        <v>11</v>
      </c>
      <c r="I34" s="99">
        <v>47</v>
      </c>
      <c r="J34" s="226">
        <v>597</v>
      </c>
      <c r="K34" s="25"/>
      <c r="L34" s="99">
        <v>89</v>
      </c>
      <c r="M34" s="99">
        <v>2</v>
      </c>
      <c r="N34" s="99">
        <v>63</v>
      </c>
      <c r="O34" s="99">
        <v>4</v>
      </c>
      <c r="P34" s="99">
        <v>30</v>
      </c>
      <c r="Q34" s="264" t="s">
        <v>269</v>
      </c>
      <c r="R34" s="25">
        <v>1</v>
      </c>
      <c r="S34" s="25">
        <v>60</v>
      </c>
      <c r="T34" s="25">
        <v>249</v>
      </c>
    </row>
    <row r="35" spans="1:20" x14ac:dyDescent="0.2">
      <c r="A35" s="3">
        <v>1997</v>
      </c>
      <c r="B35" s="226">
        <v>263</v>
      </c>
      <c r="C35" s="99">
        <v>215</v>
      </c>
      <c r="D35" s="99">
        <v>31</v>
      </c>
      <c r="E35" s="99">
        <v>10</v>
      </c>
      <c r="F35" s="99">
        <v>42</v>
      </c>
      <c r="G35" s="264" t="s">
        <v>269</v>
      </c>
      <c r="H35" s="99">
        <v>10</v>
      </c>
      <c r="I35" s="99">
        <v>28</v>
      </c>
      <c r="J35" s="226">
        <v>599</v>
      </c>
      <c r="K35" s="25"/>
      <c r="L35" s="99">
        <v>108</v>
      </c>
      <c r="M35" s="99">
        <v>8</v>
      </c>
      <c r="N35" s="99">
        <v>77</v>
      </c>
      <c r="O35" s="99">
        <v>5</v>
      </c>
      <c r="P35" s="99">
        <v>28</v>
      </c>
      <c r="Q35" s="264" t="s">
        <v>269</v>
      </c>
      <c r="R35" s="25">
        <v>1</v>
      </c>
      <c r="S35" s="25">
        <v>48</v>
      </c>
      <c r="T35" s="25">
        <v>275</v>
      </c>
    </row>
    <row r="36" spans="1:20" x14ac:dyDescent="0.2">
      <c r="A36" s="3">
        <v>1998</v>
      </c>
      <c r="B36" s="226">
        <v>232</v>
      </c>
      <c r="C36" s="99">
        <v>298</v>
      </c>
      <c r="D36" s="99">
        <v>32</v>
      </c>
      <c r="E36" s="99">
        <v>17</v>
      </c>
      <c r="F36" s="99">
        <v>36</v>
      </c>
      <c r="G36" s="264" t="s">
        <v>269</v>
      </c>
      <c r="H36" s="99">
        <v>10</v>
      </c>
      <c r="I36" s="99">
        <v>24</v>
      </c>
      <c r="J36" s="226">
        <v>649</v>
      </c>
      <c r="K36" s="25"/>
      <c r="L36" s="99">
        <v>82</v>
      </c>
      <c r="M36" s="99">
        <v>3</v>
      </c>
      <c r="N36" s="99">
        <v>66</v>
      </c>
      <c r="O36" s="99">
        <v>7</v>
      </c>
      <c r="P36" s="99">
        <v>19</v>
      </c>
      <c r="Q36" s="264" t="s">
        <v>269</v>
      </c>
      <c r="R36" s="25">
        <v>0</v>
      </c>
      <c r="S36" s="25">
        <v>52</v>
      </c>
      <c r="T36" s="25">
        <v>229</v>
      </c>
    </row>
    <row r="37" spans="1:20" x14ac:dyDescent="0.2">
      <c r="A37" s="3">
        <v>1999</v>
      </c>
      <c r="B37" s="226">
        <v>207</v>
      </c>
      <c r="C37" s="99">
        <v>306</v>
      </c>
      <c r="D37" s="99">
        <v>32</v>
      </c>
      <c r="E37" s="99">
        <v>14</v>
      </c>
      <c r="F37" s="99">
        <v>34</v>
      </c>
      <c r="G37" s="264" t="s">
        <v>269</v>
      </c>
      <c r="H37" s="99">
        <v>11</v>
      </c>
      <c r="I37" s="99">
        <v>33</v>
      </c>
      <c r="J37" s="226">
        <v>637</v>
      </c>
      <c r="K37" s="25"/>
      <c r="L37" s="99">
        <v>104</v>
      </c>
      <c r="M37" s="99">
        <v>2</v>
      </c>
      <c r="N37" s="99">
        <v>56</v>
      </c>
      <c r="O37" s="99">
        <v>4</v>
      </c>
      <c r="P37" s="99">
        <v>30</v>
      </c>
      <c r="Q37" s="99">
        <v>0</v>
      </c>
      <c r="R37" s="25">
        <v>0</v>
      </c>
      <c r="S37" s="25">
        <v>41</v>
      </c>
      <c r="T37" s="25">
        <v>237</v>
      </c>
    </row>
    <row r="38" spans="1:20" x14ac:dyDescent="0.2">
      <c r="A38" s="3">
        <v>2000</v>
      </c>
      <c r="B38" s="226">
        <v>196</v>
      </c>
      <c r="C38" s="99">
        <v>329</v>
      </c>
      <c r="D38" s="99">
        <v>31</v>
      </c>
      <c r="E38" s="99">
        <v>14</v>
      </c>
      <c r="F38" s="99">
        <v>33</v>
      </c>
      <c r="G38" s="99">
        <v>13</v>
      </c>
      <c r="H38" s="99">
        <v>11</v>
      </c>
      <c r="I38" s="99">
        <v>21</v>
      </c>
      <c r="J38" s="226">
        <v>648</v>
      </c>
      <c r="K38" s="25"/>
      <c r="L38" s="99">
        <v>98</v>
      </c>
      <c r="M38" s="99">
        <v>1</v>
      </c>
      <c r="N38" s="99">
        <v>58</v>
      </c>
      <c r="O38" s="99">
        <v>2</v>
      </c>
      <c r="P38" s="99">
        <v>25</v>
      </c>
      <c r="Q38" s="99">
        <v>5</v>
      </c>
      <c r="R38" s="25">
        <v>4</v>
      </c>
      <c r="S38" s="25">
        <v>37</v>
      </c>
      <c r="T38" s="25">
        <v>230</v>
      </c>
    </row>
    <row r="39" spans="1:20" x14ac:dyDescent="0.2">
      <c r="A39" s="3">
        <v>2001</v>
      </c>
      <c r="B39" s="226">
        <v>196</v>
      </c>
      <c r="C39" s="99">
        <v>295</v>
      </c>
      <c r="D39" s="99">
        <v>32</v>
      </c>
      <c r="E39" s="99">
        <v>8</v>
      </c>
      <c r="F39" s="99">
        <v>38</v>
      </c>
      <c r="G39" s="99">
        <v>11</v>
      </c>
      <c r="H39" s="99">
        <v>9</v>
      </c>
      <c r="I39" s="99">
        <v>20</v>
      </c>
      <c r="J39" s="226">
        <v>609</v>
      </c>
      <c r="K39" s="25"/>
      <c r="L39" s="99">
        <v>129</v>
      </c>
      <c r="M39" s="99">
        <v>0</v>
      </c>
      <c r="N39" s="99">
        <v>66</v>
      </c>
      <c r="O39" s="99">
        <v>1</v>
      </c>
      <c r="P39" s="99">
        <v>31</v>
      </c>
      <c r="Q39" s="99">
        <v>8</v>
      </c>
      <c r="R39" s="25">
        <v>3</v>
      </c>
      <c r="S39" s="25">
        <v>40</v>
      </c>
      <c r="T39" s="25">
        <v>278</v>
      </c>
    </row>
    <row r="40" spans="1:20" x14ac:dyDescent="0.2">
      <c r="A40" s="3">
        <v>2002</v>
      </c>
      <c r="B40" s="226">
        <v>186</v>
      </c>
      <c r="C40" s="99">
        <v>320</v>
      </c>
      <c r="D40" s="99">
        <v>29</v>
      </c>
      <c r="E40" s="99">
        <v>10</v>
      </c>
      <c r="F40" s="99">
        <v>40</v>
      </c>
      <c r="G40" s="99">
        <v>11</v>
      </c>
      <c r="H40" s="99">
        <v>22</v>
      </c>
      <c r="I40" s="99">
        <v>18</v>
      </c>
      <c r="J40" s="226">
        <v>636</v>
      </c>
      <c r="K40" s="25"/>
      <c r="L40" s="99">
        <v>115</v>
      </c>
      <c r="M40" s="99">
        <v>2</v>
      </c>
      <c r="N40" s="99">
        <v>72</v>
      </c>
      <c r="O40" s="99">
        <v>2</v>
      </c>
      <c r="P40" s="99">
        <v>26</v>
      </c>
      <c r="Q40" s="99">
        <v>7</v>
      </c>
      <c r="R40" s="25">
        <v>3</v>
      </c>
      <c r="S40" s="25">
        <v>36</v>
      </c>
      <c r="T40" s="25">
        <v>263</v>
      </c>
    </row>
    <row r="41" spans="1:20" x14ac:dyDescent="0.2">
      <c r="A41" s="3">
        <v>2003</v>
      </c>
      <c r="B41" s="226">
        <v>179</v>
      </c>
      <c r="C41" s="99">
        <v>277</v>
      </c>
      <c r="D41" s="99">
        <v>22</v>
      </c>
      <c r="E41" s="99">
        <v>7</v>
      </c>
      <c r="F41" s="99">
        <v>28</v>
      </c>
      <c r="G41" s="99">
        <v>16</v>
      </c>
      <c r="H41" s="99">
        <v>13</v>
      </c>
      <c r="I41" s="99">
        <v>18</v>
      </c>
      <c r="J41" s="226">
        <v>560</v>
      </c>
      <c r="K41" s="25"/>
      <c r="L41" s="99">
        <v>105</v>
      </c>
      <c r="M41" s="99">
        <v>1</v>
      </c>
      <c r="N41" s="99">
        <v>57</v>
      </c>
      <c r="O41" s="99">
        <v>3</v>
      </c>
      <c r="P41" s="99">
        <v>24</v>
      </c>
      <c r="Q41" s="99">
        <v>9</v>
      </c>
      <c r="R41" s="25">
        <v>3</v>
      </c>
      <c r="S41" s="25">
        <v>32</v>
      </c>
      <c r="T41" s="25">
        <v>234</v>
      </c>
    </row>
    <row r="42" spans="1:20" x14ac:dyDescent="0.2">
      <c r="A42" s="3">
        <v>2004</v>
      </c>
      <c r="B42" s="226">
        <v>168</v>
      </c>
      <c r="C42" s="99">
        <v>334</v>
      </c>
      <c r="D42" s="99">
        <v>25</v>
      </c>
      <c r="E42" s="99">
        <v>9</v>
      </c>
      <c r="F42" s="99">
        <v>28</v>
      </c>
      <c r="G42" s="99">
        <v>16</v>
      </c>
      <c r="H42" s="99">
        <v>12</v>
      </c>
      <c r="I42" s="99">
        <v>14</v>
      </c>
      <c r="J42" s="226">
        <v>606</v>
      </c>
      <c r="K42" s="25"/>
      <c r="L42" s="99">
        <v>122</v>
      </c>
      <c r="M42" s="99">
        <v>2</v>
      </c>
      <c r="N42" s="99">
        <v>45</v>
      </c>
      <c r="O42" s="99">
        <v>2</v>
      </c>
      <c r="P42" s="99">
        <v>22</v>
      </c>
      <c r="Q42" s="99">
        <v>5</v>
      </c>
      <c r="R42" s="25">
        <v>1</v>
      </c>
      <c r="S42" s="25">
        <v>30</v>
      </c>
      <c r="T42" s="25">
        <v>229</v>
      </c>
    </row>
    <row r="43" spans="1:20" x14ac:dyDescent="0.2">
      <c r="A43" s="3">
        <v>2005</v>
      </c>
      <c r="B43" s="226">
        <v>155</v>
      </c>
      <c r="C43" s="99">
        <v>262</v>
      </c>
      <c r="D43" s="99">
        <v>24</v>
      </c>
      <c r="E43" s="99">
        <v>11</v>
      </c>
      <c r="F43" s="99">
        <v>42</v>
      </c>
      <c r="G43" s="99">
        <v>16</v>
      </c>
      <c r="H43" s="99">
        <v>22</v>
      </c>
      <c r="I43" s="99">
        <v>15</v>
      </c>
      <c r="J43" s="226">
        <v>547</v>
      </c>
      <c r="K43" s="25"/>
      <c r="L43" s="99">
        <v>98</v>
      </c>
      <c r="M43" s="99">
        <v>1</v>
      </c>
      <c r="N43" s="99">
        <v>58</v>
      </c>
      <c r="O43" s="99">
        <v>1</v>
      </c>
      <c r="P43" s="99">
        <v>36</v>
      </c>
      <c r="Q43" s="99">
        <v>4</v>
      </c>
      <c r="R43" s="25">
        <v>3</v>
      </c>
      <c r="S43" s="25">
        <v>15</v>
      </c>
      <c r="T43" s="25">
        <v>216</v>
      </c>
    </row>
    <row r="44" spans="1:20" x14ac:dyDescent="0.2">
      <c r="A44" s="3">
        <v>2006</v>
      </c>
      <c r="B44" s="226">
        <v>146</v>
      </c>
      <c r="C44" s="99">
        <v>285</v>
      </c>
      <c r="D44" s="99">
        <v>25</v>
      </c>
      <c r="E44" s="99">
        <v>9</v>
      </c>
      <c r="F44" s="99">
        <v>27</v>
      </c>
      <c r="G44" s="99">
        <v>17</v>
      </c>
      <c r="H44" s="99">
        <v>19</v>
      </c>
      <c r="I44" s="99">
        <v>14</v>
      </c>
      <c r="J44" s="226">
        <v>542</v>
      </c>
      <c r="K44" s="25"/>
      <c r="L44" s="99">
        <v>119</v>
      </c>
      <c r="M44" s="99">
        <v>1</v>
      </c>
      <c r="N44" s="99">
        <v>47</v>
      </c>
      <c r="O44" s="99">
        <v>1</v>
      </c>
      <c r="P44" s="99">
        <v>19</v>
      </c>
      <c r="Q44" s="99">
        <v>6</v>
      </c>
      <c r="R44" s="25">
        <v>6</v>
      </c>
      <c r="S44" s="25">
        <v>24</v>
      </c>
      <c r="T44" s="25">
        <v>223</v>
      </c>
    </row>
    <row r="45" spans="1:20" x14ac:dyDescent="0.2">
      <c r="A45" s="3">
        <v>2007</v>
      </c>
      <c r="B45" s="226">
        <v>117</v>
      </c>
      <c r="C45" s="99">
        <v>293</v>
      </c>
      <c r="D45" s="99">
        <v>25</v>
      </c>
      <c r="E45" s="99">
        <v>6</v>
      </c>
      <c r="F45" s="99">
        <v>37</v>
      </c>
      <c r="G45" s="99">
        <v>13</v>
      </c>
      <c r="H45" s="99">
        <v>10</v>
      </c>
      <c r="I45" s="99">
        <v>16</v>
      </c>
      <c r="J45" s="226">
        <v>517</v>
      </c>
      <c r="K45" s="25"/>
      <c r="L45" s="99">
        <v>179</v>
      </c>
      <c r="M45" s="99">
        <v>2</v>
      </c>
      <c r="N45" s="99">
        <v>61</v>
      </c>
      <c r="O45" s="99">
        <v>2</v>
      </c>
      <c r="P45" s="99">
        <v>33</v>
      </c>
      <c r="Q45" s="99">
        <v>7</v>
      </c>
      <c r="R45" s="25">
        <v>5</v>
      </c>
      <c r="S45" s="25">
        <v>32</v>
      </c>
      <c r="T45" s="25">
        <v>321</v>
      </c>
    </row>
    <row r="46" spans="1:20" x14ac:dyDescent="0.2">
      <c r="A46" s="3">
        <v>2008</v>
      </c>
      <c r="B46" s="226">
        <v>117</v>
      </c>
      <c r="C46" s="99">
        <v>348</v>
      </c>
      <c r="D46" s="99">
        <v>16</v>
      </c>
      <c r="E46" s="99">
        <v>13</v>
      </c>
      <c r="F46" s="99">
        <v>33</v>
      </c>
      <c r="G46" s="99">
        <v>10</v>
      </c>
      <c r="H46" s="99">
        <v>14</v>
      </c>
      <c r="I46" s="99">
        <v>18</v>
      </c>
      <c r="J46" s="226">
        <v>569</v>
      </c>
      <c r="K46" s="25"/>
      <c r="L46" s="99">
        <v>186</v>
      </c>
      <c r="M46" s="99">
        <v>2</v>
      </c>
      <c r="N46" s="99">
        <v>37</v>
      </c>
      <c r="O46" s="99">
        <v>0</v>
      </c>
      <c r="P46" s="99">
        <v>21</v>
      </c>
      <c r="Q46" s="99">
        <v>9</v>
      </c>
      <c r="R46" s="25">
        <v>1</v>
      </c>
      <c r="S46" s="25">
        <v>18</v>
      </c>
      <c r="T46" s="25">
        <v>274</v>
      </c>
    </row>
    <row r="47" spans="1:20" x14ac:dyDescent="0.2">
      <c r="A47" s="3">
        <v>2009</v>
      </c>
      <c r="B47" s="226">
        <v>126</v>
      </c>
      <c r="C47" s="99">
        <v>330</v>
      </c>
      <c r="D47" s="99">
        <v>26</v>
      </c>
      <c r="E47" s="99">
        <v>10</v>
      </c>
      <c r="F47" s="99">
        <v>46</v>
      </c>
      <c r="G47" s="99">
        <v>12</v>
      </c>
      <c r="H47" s="99">
        <v>14</v>
      </c>
      <c r="I47" s="99">
        <v>4</v>
      </c>
      <c r="J47" s="226">
        <v>568</v>
      </c>
      <c r="K47" s="25"/>
      <c r="L47" s="99">
        <v>115</v>
      </c>
      <c r="M47" s="99">
        <v>0</v>
      </c>
      <c r="N47" s="99">
        <v>19</v>
      </c>
      <c r="O47" s="99">
        <v>0</v>
      </c>
      <c r="P47" s="99">
        <v>18</v>
      </c>
      <c r="Q47" s="99">
        <v>5</v>
      </c>
      <c r="R47" s="25">
        <v>2</v>
      </c>
      <c r="S47" s="25">
        <v>19</v>
      </c>
      <c r="T47" s="25">
        <v>178</v>
      </c>
    </row>
    <row r="48" spans="1:20" x14ac:dyDescent="0.2">
      <c r="A48" s="15">
        <v>2010</v>
      </c>
      <c r="B48" s="226">
        <v>106</v>
      </c>
      <c r="C48" s="99">
        <v>334</v>
      </c>
      <c r="D48" s="99">
        <v>29</v>
      </c>
      <c r="E48" s="99">
        <v>13</v>
      </c>
      <c r="F48" s="99">
        <v>51</v>
      </c>
      <c r="G48" s="99">
        <v>16</v>
      </c>
      <c r="H48" s="99">
        <v>11</v>
      </c>
      <c r="I48" s="99">
        <v>9</v>
      </c>
      <c r="J48" s="226">
        <v>569</v>
      </c>
      <c r="K48" s="25"/>
      <c r="L48" s="47">
        <v>146</v>
      </c>
      <c r="M48" s="47">
        <v>1</v>
      </c>
      <c r="N48" s="47">
        <v>22</v>
      </c>
      <c r="O48" s="47">
        <v>3</v>
      </c>
      <c r="P48" s="47">
        <v>15</v>
      </c>
      <c r="Q48" s="47">
        <v>4</v>
      </c>
      <c r="R48" s="25">
        <v>7</v>
      </c>
      <c r="S48" s="25">
        <v>14</v>
      </c>
      <c r="T48" s="25">
        <v>212</v>
      </c>
    </row>
    <row r="49" spans="1:20" x14ac:dyDescent="0.2">
      <c r="A49" s="18" t="s">
        <v>114</v>
      </c>
      <c r="B49" s="226">
        <v>102</v>
      </c>
      <c r="C49" s="47">
        <v>333</v>
      </c>
      <c r="D49" s="47">
        <v>20</v>
      </c>
      <c r="E49" s="47">
        <v>6</v>
      </c>
      <c r="F49" s="47">
        <v>36</v>
      </c>
      <c r="G49" s="47">
        <v>14</v>
      </c>
      <c r="H49" s="47">
        <v>10</v>
      </c>
      <c r="I49" s="47">
        <v>6</v>
      </c>
      <c r="J49" s="226">
        <v>527</v>
      </c>
      <c r="K49" s="56"/>
      <c r="L49" s="47">
        <v>155</v>
      </c>
      <c r="M49" s="47">
        <v>6</v>
      </c>
      <c r="N49" s="47">
        <v>35</v>
      </c>
      <c r="O49" s="47">
        <v>3</v>
      </c>
      <c r="P49" s="47">
        <v>17</v>
      </c>
      <c r="Q49" s="47">
        <v>4</v>
      </c>
      <c r="R49" s="25">
        <v>4</v>
      </c>
      <c r="S49" s="25">
        <v>21</v>
      </c>
      <c r="T49" s="25">
        <v>245</v>
      </c>
    </row>
    <row r="50" spans="1:20" x14ac:dyDescent="0.2">
      <c r="A50" s="18" t="s">
        <v>115</v>
      </c>
      <c r="B50" s="226">
        <v>127</v>
      </c>
      <c r="C50" s="99">
        <v>328</v>
      </c>
      <c r="D50" s="99">
        <v>39</v>
      </c>
      <c r="E50" s="99">
        <v>10</v>
      </c>
      <c r="F50" s="99">
        <v>32</v>
      </c>
      <c r="G50" s="99">
        <v>16</v>
      </c>
      <c r="H50" s="99">
        <v>8</v>
      </c>
      <c r="I50" s="99">
        <v>9</v>
      </c>
      <c r="J50" s="226">
        <v>569</v>
      </c>
      <c r="K50" s="25"/>
      <c r="L50" s="47">
        <v>110</v>
      </c>
      <c r="M50" s="47">
        <v>14</v>
      </c>
      <c r="N50" s="47">
        <v>20</v>
      </c>
      <c r="O50" s="47">
        <v>2</v>
      </c>
      <c r="P50" s="47">
        <v>17</v>
      </c>
      <c r="Q50" s="47">
        <v>6</v>
      </c>
      <c r="R50" s="25">
        <v>3</v>
      </c>
      <c r="S50" s="25">
        <v>21</v>
      </c>
      <c r="T50" s="25">
        <v>193</v>
      </c>
    </row>
    <row r="51" spans="1:20" x14ac:dyDescent="0.2">
      <c r="A51" s="18" t="s">
        <v>127</v>
      </c>
      <c r="B51" s="226">
        <v>116</v>
      </c>
      <c r="C51" s="99">
        <v>353</v>
      </c>
      <c r="D51" s="99">
        <v>33</v>
      </c>
      <c r="E51" s="99">
        <v>6</v>
      </c>
      <c r="F51" s="99">
        <v>46</v>
      </c>
      <c r="G51" s="99">
        <v>19</v>
      </c>
      <c r="H51" s="99">
        <v>20</v>
      </c>
      <c r="I51" s="99">
        <v>8</v>
      </c>
      <c r="J51" s="226">
        <v>601</v>
      </c>
      <c r="K51" s="25"/>
      <c r="L51" s="47">
        <v>85</v>
      </c>
      <c r="M51" s="47">
        <v>1</v>
      </c>
      <c r="N51" s="47">
        <v>15</v>
      </c>
      <c r="O51" s="47">
        <v>1</v>
      </c>
      <c r="P51" s="47">
        <v>15</v>
      </c>
      <c r="Q51" s="47">
        <v>3</v>
      </c>
      <c r="R51" s="25">
        <v>2</v>
      </c>
      <c r="S51" s="25">
        <v>23</v>
      </c>
      <c r="T51" s="25">
        <v>145</v>
      </c>
    </row>
    <row r="52" spans="1:20" x14ac:dyDescent="0.2">
      <c r="A52" s="18" t="s">
        <v>134</v>
      </c>
      <c r="B52" s="226">
        <v>114</v>
      </c>
      <c r="C52" s="99">
        <v>316</v>
      </c>
      <c r="D52" s="99">
        <v>27</v>
      </c>
      <c r="E52" s="99">
        <v>10</v>
      </c>
      <c r="F52" s="99">
        <v>32</v>
      </c>
      <c r="G52" s="99">
        <v>21</v>
      </c>
      <c r="H52" s="99">
        <v>14</v>
      </c>
      <c r="I52" s="99">
        <v>15</v>
      </c>
      <c r="J52" s="226">
        <v>549</v>
      </c>
      <c r="K52" s="25"/>
      <c r="L52" s="47">
        <v>67</v>
      </c>
      <c r="M52" s="47">
        <v>0</v>
      </c>
      <c r="N52" s="47">
        <v>14</v>
      </c>
      <c r="O52" s="47">
        <v>0</v>
      </c>
      <c r="P52" s="47">
        <v>8</v>
      </c>
      <c r="Q52" s="47">
        <v>4</v>
      </c>
      <c r="R52" s="25">
        <v>4</v>
      </c>
      <c r="S52" s="25">
        <v>13</v>
      </c>
      <c r="T52" s="25">
        <v>110</v>
      </c>
    </row>
    <row r="53" spans="1:20" x14ac:dyDescent="0.2">
      <c r="A53" s="18" t="s">
        <v>150</v>
      </c>
      <c r="B53" s="226">
        <v>123</v>
      </c>
      <c r="C53" s="99">
        <v>329</v>
      </c>
      <c r="D53" s="99">
        <v>17</v>
      </c>
      <c r="E53" s="99">
        <v>5</v>
      </c>
      <c r="F53" s="99">
        <v>35</v>
      </c>
      <c r="G53" s="99">
        <v>18</v>
      </c>
      <c r="H53" s="99">
        <v>18</v>
      </c>
      <c r="I53" s="99">
        <v>11</v>
      </c>
      <c r="J53" s="226">
        <v>556</v>
      </c>
      <c r="K53" s="25"/>
      <c r="L53" s="47">
        <v>49</v>
      </c>
      <c r="M53" s="47">
        <v>0</v>
      </c>
      <c r="N53" s="47">
        <v>13</v>
      </c>
      <c r="O53" s="47">
        <v>0</v>
      </c>
      <c r="P53" s="47">
        <v>12</v>
      </c>
      <c r="Q53" s="47">
        <v>2</v>
      </c>
      <c r="R53" s="25">
        <v>3</v>
      </c>
      <c r="S53" s="25">
        <v>21</v>
      </c>
      <c r="T53" s="25">
        <v>100</v>
      </c>
    </row>
    <row r="54" spans="1:20" x14ac:dyDescent="0.2">
      <c r="A54" s="18" t="s">
        <v>194</v>
      </c>
      <c r="B54" s="226">
        <v>119</v>
      </c>
      <c r="C54" s="99">
        <v>358</v>
      </c>
      <c r="D54" s="99">
        <v>30</v>
      </c>
      <c r="E54" s="99">
        <v>2</v>
      </c>
      <c r="F54" s="99">
        <v>42</v>
      </c>
      <c r="G54" s="99">
        <v>25</v>
      </c>
      <c r="H54" s="99">
        <v>16</v>
      </c>
      <c r="I54" s="99">
        <v>11</v>
      </c>
      <c r="J54" s="226">
        <v>603</v>
      </c>
      <c r="K54" s="25"/>
      <c r="L54" s="47">
        <v>51</v>
      </c>
      <c r="M54" s="47">
        <v>0</v>
      </c>
      <c r="N54" s="47">
        <v>6</v>
      </c>
      <c r="O54" s="47">
        <v>1</v>
      </c>
      <c r="P54" s="47">
        <v>18</v>
      </c>
      <c r="Q54" s="47">
        <v>3</v>
      </c>
      <c r="R54" s="25">
        <v>1</v>
      </c>
      <c r="S54" s="25">
        <v>14</v>
      </c>
      <c r="T54" s="25">
        <v>94</v>
      </c>
    </row>
    <row r="55" spans="1:20" x14ac:dyDescent="0.2">
      <c r="A55" s="18" t="s">
        <v>207</v>
      </c>
      <c r="B55" s="226">
        <v>116</v>
      </c>
      <c r="C55" s="99">
        <v>360</v>
      </c>
      <c r="D55" s="99">
        <v>25</v>
      </c>
      <c r="E55" s="99">
        <v>3</v>
      </c>
      <c r="F55" s="99">
        <v>39</v>
      </c>
      <c r="G55" s="99">
        <v>13</v>
      </c>
      <c r="H55" s="99">
        <v>18</v>
      </c>
      <c r="I55" s="99">
        <v>13</v>
      </c>
      <c r="J55" s="226">
        <v>587</v>
      </c>
      <c r="K55" s="25"/>
      <c r="L55" s="47">
        <v>40</v>
      </c>
      <c r="M55" s="47">
        <v>2</v>
      </c>
      <c r="N55" s="47">
        <v>10</v>
      </c>
      <c r="O55" s="47">
        <v>0</v>
      </c>
      <c r="P55" s="47">
        <v>6</v>
      </c>
      <c r="Q55" s="47">
        <v>1</v>
      </c>
      <c r="R55" s="25">
        <v>4</v>
      </c>
      <c r="S55" s="25">
        <v>14</v>
      </c>
      <c r="T55" s="25">
        <v>77</v>
      </c>
    </row>
    <row r="56" spans="1:20" x14ac:dyDescent="0.2">
      <c r="A56" s="18" t="s">
        <v>223</v>
      </c>
      <c r="B56" s="226">
        <v>122</v>
      </c>
      <c r="C56" s="99">
        <v>393</v>
      </c>
      <c r="D56" s="99">
        <v>22</v>
      </c>
      <c r="E56" s="99">
        <v>13</v>
      </c>
      <c r="F56" s="99">
        <v>38</v>
      </c>
      <c r="G56" s="99">
        <v>13</v>
      </c>
      <c r="H56" s="99">
        <v>15</v>
      </c>
      <c r="I56" s="99">
        <v>10</v>
      </c>
      <c r="J56" s="226">
        <v>626</v>
      </c>
      <c r="K56" s="25"/>
      <c r="L56" s="47">
        <v>60</v>
      </c>
      <c r="M56" s="47">
        <v>0</v>
      </c>
      <c r="N56" s="47">
        <v>16</v>
      </c>
      <c r="O56" s="47">
        <v>0</v>
      </c>
      <c r="P56" s="47">
        <v>8</v>
      </c>
      <c r="Q56" s="47">
        <v>6</v>
      </c>
      <c r="R56" s="25">
        <v>2</v>
      </c>
      <c r="S56" s="25">
        <v>35</v>
      </c>
      <c r="T56" s="25">
        <v>127</v>
      </c>
    </row>
    <row r="57" spans="1:20" x14ac:dyDescent="0.2">
      <c r="A57" s="18" t="s">
        <v>231</v>
      </c>
      <c r="B57" s="227">
        <v>103</v>
      </c>
      <c r="C57" s="228">
        <v>469</v>
      </c>
      <c r="D57" s="228">
        <v>30</v>
      </c>
      <c r="E57" s="228">
        <v>11</v>
      </c>
      <c r="F57" s="228">
        <v>45</v>
      </c>
      <c r="G57" s="228">
        <v>11</v>
      </c>
      <c r="H57" s="228">
        <v>23</v>
      </c>
      <c r="I57" s="228">
        <v>7</v>
      </c>
      <c r="J57" s="227">
        <v>699</v>
      </c>
      <c r="K57" s="230"/>
      <c r="L57" s="231">
        <v>63</v>
      </c>
      <c r="M57" s="231">
        <v>2</v>
      </c>
      <c r="N57" s="231">
        <v>9</v>
      </c>
      <c r="O57" s="231">
        <v>1</v>
      </c>
      <c r="P57" s="231">
        <v>11</v>
      </c>
      <c r="Q57" s="231">
        <v>3</v>
      </c>
      <c r="R57" s="230">
        <v>2</v>
      </c>
      <c r="S57" s="230">
        <v>29</v>
      </c>
      <c r="T57" s="230">
        <v>120</v>
      </c>
    </row>
    <row r="58" spans="1:20" ht="13.5" thickBot="1" x14ac:dyDescent="0.25">
      <c r="A58" s="116" t="s">
        <v>250</v>
      </c>
      <c r="B58" s="229">
        <v>117</v>
      </c>
      <c r="C58" s="229">
        <v>417</v>
      </c>
      <c r="D58" s="229">
        <v>38</v>
      </c>
      <c r="E58" s="229">
        <v>7</v>
      </c>
      <c r="F58" s="229">
        <v>41</v>
      </c>
      <c r="G58" s="229">
        <v>26</v>
      </c>
      <c r="H58" s="229">
        <v>22</v>
      </c>
      <c r="I58" s="229">
        <v>11</v>
      </c>
      <c r="J58" s="229">
        <v>679</v>
      </c>
      <c r="K58" s="232"/>
      <c r="L58" s="229">
        <v>51</v>
      </c>
      <c r="M58" s="229">
        <v>1</v>
      </c>
      <c r="N58" s="229">
        <v>8</v>
      </c>
      <c r="O58" s="229">
        <v>0</v>
      </c>
      <c r="P58" s="229">
        <v>7</v>
      </c>
      <c r="Q58" s="229">
        <v>6</v>
      </c>
      <c r="R58" s="232">
        <v>4</v>
      </c>
      <c r="S58" s="232">
        <v>46</v>
      </c>
      <c r="T58" s="229">
        <v>123</v>
      </c>
    </row>
    <row r="59" spans="1:20" x14ac:dyDescent="0.2">
      <c r="A59" s="18"/>
      <c r="B59" s="47"/>
      <c r="C59" s="99"/>
      <c r="D59" s="99"/>
      <c r="E59" s="99"/>
      <c r="F59" s="99"/>
      <c r="G59" s="99"/>
      <c r="H59" s="99"/>
      <c r="I59" s="99"/>
      <c r="J59" s="47"/>
      <c r="K59" s="25"/>
      <c r="L59" s="47"/>
      <c r="M59" s="47"/>
      <c r="N59" s="47"/>
      <c r="O59" s="47"/>
      <c r="P59" s="47"/>
      <c r="Q59" s="47"/>
      <c r="R59" s="25"/>
      <c r="S59" s="25"/>
      <c r="T59" s="25"/>
    </row>
    <row r="60" spans="1:20" x14ac:dyDescent="0.2">
      <c r="A60" s="22" t="s">
        <v>110</v>
      </c>
      <c r="B60" s="226">
        <v>102</v>
      </c>
      <c r="C60" s="182">
        <v>333</v>
      </c>
      <c r="D60" s="182">
        <v>20</v>
      </c>
      <c r="E60" s="182">
        <v>6</v>
      </c>
      <c r="F60" s="182">
        <v>36</v>
      </c>
      <c r="G60" s="182">
        <v>14</v>
      </c>
      <c r="H60" s="182">
        <v>10</v>
      </c>
      <c r="I60" s="182">
        <v>6</v>
      </c>
      <c r="J60" s="226">
        <v>527</v>
      </c>
      <c r="K60" s="182"/>
      <c r="L60" s="182">
        <v>272</v>
      </c>
      <c r="M60" s="182">
        <v>6</v>
      </c>
      <c r="N60" s="182">
        <v>35</v>
      </c>
      <c r="O60" s="182">
        <v>3</v>
      </c>
      <c r="P60" s="182">
        <v>17</v>
      </c>
      <c r="Q60" s="182">
        <v>4</v>
      </c>
      <c r="R60" s="25">
        <v>4</v>
      </c>
      <c r="S60" s="25">
        <v>21</v>
      </c>
      <c r="T60" s="25">
        <v>362</v>
      </c>
    </row>
    <row r="61" spans="1:20" x14ac:dyDescent="0.2">
      <c r="A61" s="22" t="s">
        <v>116</v>
      </c>
      <c r="B61" s="226">
        <v>127</v>
      </c>
      <c r="C61" s="182">
        <v>328</v>
      </c>
      <c r="D61" s="182">
        <v>39</v>
      </c>
      <c r="E61" s="182">
        <v>10</v>
      </c>
      <c r="F61" s="182">
        <v>32</v>
      </c>
      <c r="G61" s="182">
        <v>16</v>
      </c>
      <c r="H61" s="182">
        <v>8</v>
      </c>
      <c r="I61" s="182">
        <v>9</v>
      </c>
      <c r="J61" s="226">
        <v>569</v>
      </c>
      <c r="K61" s="182"/>
      <c r="L61" s="182">
        <v>178</v>
      </c>
      <c r="M61" s="182">
        <v>14</v>
      </c>
      <c r="N61" s="182">
        <v>20</v>
      </c>
      <c r="O61" s="182">
        <v>2</v>
      </c>
      <c r="P61" s="182">
        <v>17</v>
      </c>
      <c r="Q61" s="182">
        <v>6</v>
      </c>
      <c r="R61" s="25">
        <v>3</v>
      </c>
      <c r="S61" s="25">
        <v>21</v>
      </c>
      <c r="T61" s="25">
        <v>261</v>
      </c>
    </row>
    <row r="62" spans="1:20" x14ac:dyDescent="0.2">
      <c r="A62" s="22" t="s">
        <v>126</v>
      </c>
      <c r="B62" s="226">
        <v>116</v>
      </c>
      <c r="C62" s="182">
        <v>353</v>
      </c>
      <c r="D62" s="182">
        <v>33</v>
      </c>
      <c r="E62" s="182">
        <v>6</v>
      </c>
      <c r="F62" s="182">
        <v>46</v>
      </c>
      <c r="G62" s="182">
        <v>19</v>
      </c>
      <c r="H62" s="182">
        <v>20</v>
      </c>
      <c r="I62" s="182">
        <v>8</v>
      </c>
      <c r="J62" s="226">
        <v>601</v>
      </c>
      <c r="K62" s="182"/>
      <c r="L62" s="182">
        <v>134</v>
      </c>
      <c r="M62" s="182">
        <v>1</v>
      </c>
      <c r="N62" s="182">
        <v>15</v>
      </c>
      <c r="O62" s="182">
        <v>1</v>
      </c>
      <c r="P62" s="182">
        <v>15</v>
      </c>
      <c r="Q62" s="182">
        <v>3</v>
      </c>
      <c r="R62" s="25">
        <v>2</v>
      </c>
      <c r="S62" s="25">
        <v>23</v>
      </c>
      <c r="T62" s="25">
        <v>194</v>
      </c>
    </row>
    <row r="63" spans="1:20" x14ac:dyDescent="0.2">
      <c r="A63" s="22" t="s">
        <v>133</v>
      </c>
      <c r="B63" s="226">
        <v>114</v>
      </c>
      <c r="C63" s="182">
        <v>316</v>
      </c>
      <c r="D63" s="182">
        <v>27</v>
      </c>
      <c r="E63" s="182">
        <v>10</v>
      </c>
      <c r="F63" s="182">
        <v>32</v>
      </c>
      <c r="G63" s="182">
        <v>21</v>
      </c>
      <c r="H63" s="182">
        <v>14</v>
      </c>
      <c r="I63" s="182">
        <v>15</v>
      </c>
      <c r="J63" s="226">
        <v>549</v>
      </c>
      <c r="K63" s="182"/>
      <c r="L63" s="182">
        <v>104</v>
      </c>
      <c r="M63" s="182">
        <v>0</v>
      </c>
      <c r="N63" s="182">
        <v>14</v>
      </c>
      <c r="O63" s="182">
        <v>0</v>
      </c>
      <c r="P63" s="182">
        <v>8</v>
      </c>
      <c r="Q63" s="182">
        <v>4</v>
      </c>
      <c r="R63" s="25">
        <v>4</v>
      </c>
      <c r="S63" s="25">
        <v>13</v>
      </c>
      <c r="T63" s="25">
        <v>147</v>
      </c>
    </row>
    <row r="64" spans="1:20" x14ac:dyDescent="0.2">
      <c r="A64" s="22" t="s">
        <v>149</v>
      </c>
      <c r="B64" s="226">
        <v>123</v>
      </c>
      <c r="C64" s="182">
        <v>329</v>
      </c>
      <c r="D64" s="182">
        <v>17</v>
      </c>
      <c r="E64" s="182">
        <v>5</v>
      </c>
      <c r="F64" s="182">
        <v>35</v>
      </c>
      <c r="G64" s="182">
        <v>18</v>
      </c>
      <c r="H64" s="182">
        <v>18</v>
      </c>
      <c r="I64" s="182">
        <v>11</v>
      </c>
      <c r="J64" s="226">
        <v>556</v>
      </c>
      <c r="K64" s="182"/>
      <c r="L64" s="182">
        <v>65</v>
      </c>
      <c r="M64" s="182">
        <v>0</v>
      </c>
      <c r="N64" s="182">
        <v>13</v>
      </c>
      <c r="O64" s="182">
        <v>0</v>
      </c>
      <c r="P64" s="182">
        <v>12</v>
      </c>
      <c r="Q64" s="182">
        <v>2</v>
      </c>
      <c r="R64" s="25">
        <v>3</v>
      </c>
      <c r="S64" s="25">
        <v>21</v>
      </c>
      <c r="T64" s="25">
        <v>116</v>
      </c>
    </row>
    <row r="65" spans="1:20" x14ac:dyDescent="0.2">
      <c r="A65" s="22" t="s">
        <v>193</v>
      </c>
      <c r="B65" s="226">
        <v>119</v>
      </c>
      <c r="C65" s="182">
        <v>358</v>
      </c>
      <c r="D65" s="182">
        <v>30</v>
      </c>
      <c r="E65" s="182">
        <v>2</v>
      </c>
      <c r="F65" s="182">
        <v>42</v>
      </c>
      <c r="G65" s="182">
        <v>25</v>
      </c>
      <c r="H65" s="182">
        <v>16</v>
      </c>
      <c r="I65" s="182">
        <v>11</v>
      </c>
      <c r="J65" s="226">
        <v>603</v>
      </c>
      <c r="K65" s="182"/>
      <c r="L65" s="182">
        <v>82</v>
      </c>
      <c r="M65" s="182">
        <v>0</v>
      </c>
      <c r="N65" s="182">
        <v>6</v>
      </c>
      <c r="O65" s="182">
        <v>1</v>
      </c>
      <c r="P65" s="182">
        <v>18</v>
      </c>
      <c r="Q65" s="182">
        <v>3</v>
      </c>
      <c r="R65" s="25">
        <v>1</v>
      </c>
      <c r="S65" s="25">
        <v>14</v>
      </c>
      <c r="T65" s="25">
        <v>125</v>
      </c>
    </row>
    <row r="66" spans="1:20" x14ac:dyDescent="0.2">
      <c r="A66" s="22" t="s">
        <v>206</v>
      </c>
      <c r="B66" s="226">
        <v>116</v>
      </c>
      <c r="C66" s="182">
        <v>360</v>
      </c>
      <c r="D66" s="182">
        <v>25</v>
      </c>
      <c r="E66" s="182">
        <v>3</v>
      </c>
      <c r="F66" s="182">
        <v>39</v>
      </c>
      <c r="G66" s="182">
        <v>13</v>
      </c>
      <c r="H66" s="182">
        <v>18</v>
      </c>
      <c r="I66" s="182">
        <v>13</v>
      </c>
      <c r="J66" s="226">
        <v>587</v>
      </c>
      <c r="K66" s="182"/>
      <c r="L66" s="182">
        <v>56</v>
      </c>
      <c r="M66" s="182">
        <v>2</v>
      </c>
      <c r="N66" s="182">
        <v>10</v>
      </c>
      <c r="O66" s="182">
        <v>0</v>
      </c>
      <c r="P66" s="182">
        <v>6</v>
      </c>
      <c r="Q66" s="182">
        <v>1</v>
      </c>
      <c r="R66" s="25">
        <v>4</v>
      </c>
      <c r="S66" s="25">
        <v>14</v>
      </c>
      <c r="T66" s="25">
        <v>93</v>
      </c>
    </row>
    <row r="67" spans="1:20" x14ac:dyDescent="0.2">
      <c r="A67" s="22" t="s">
        <v>222</v>
      </c>
      <c r="B67" s="226">
        <v>122</v>
      </c>
      <c r="C67" s="182">
        <v>393</v>
      </c>
      <c r="D67" s="182">
        <v>22</v>
      </c>
      <c r="E67" s="182">
        <v>13</v>
      </c>
      <c r="F67" s="182">
        <v>38</v>
      </c>
      <c r="G67" s="182">
        <v>13</v>
      </c>
      <c r="H67" s="182">
        <v>15</v>
      </c>
      <c r="I67" s="182">
        <v>10</v>
      </c>
      <c r="J67" s="226">
        <v>626</v>
      </c>
      <c r="K67" s="182"/>
      <c r="L67" s="182">
        <v>91</v>
      </c>
      <c r="M67" s="182">
        <v>0</v>
      </c>
      <c r="N67" s="182">
        <v>16</v>
      </c>
      <c r="O67" s="182">
        <v>0</v>
      </c>
      <c r="P67" s="182">
        <v>8</v>
      </c>
      <c r="Q67" s="182">
        <v>6</v>
      </c>
      <c r="R67" s="25">
        <v>2</v>
      </c>
      <c r="S67" s="25">
        <v>35</v>
      </c>
      <c r="T67" s="25">
        <v>158</v>
      </c>
    </row>
    <row r="68" spans="1:20" x14ac:dyDescent="0.2">
      <c r="A68" s="22" t="s">
        <v>230</v>
      </c>
      <c r="B68" s="227">
        <v>103</v>
      </c>
      <c r="C68" s="233">
        <v>469</v>
      </c>
      <c r="D68" s="233">
        <v>30</v>
      </c>
      <c r="E68" s="233">
        <v>11</v>
      </c>
      <c r="F68" s="233">
        <v>45</v>
      </c>
      <c r="G68" s="233">
        <v>11</v>
      </c>
      <c r="H68" s="233">
        <v>23</v>
      </c>
      <c r="I68" s="233">
        <v>7</v>
      </c>
      <c r="J68" s="227">
        <v>699</v>
      </c>
      <c r="K68" s="233"/>
      <c r="L68" s="233">
        <v>77</v>
      </c>
      <c r="M68" s="233">
        <v>2</v>
      </c>
      <c r="N68" s="233">
        <v>9</v>
      </c>
      <c r="O68" s="233">
        <v>1</v>
      </c>
      <c r="P68" s="233">
        <v>11</v>
      </c>
      <c r="Q68" s="233">
        <v>3</v>
      </c>
      <c r="R68" s="230">
        <v>2</v>
      </c>
      <c r="S68" s="230">
        <v>29</v>
      </c>
      <c r="T68" s="230">
        <v>134</v>
      </c>
    </row>
    <row r="69" spans="1:20" ht="13.5" thickBot="1" x14ac:dyDescent="0.25">
      <c r="A69" s="73" t="s">
        <v>251</v>
      </c>
      <c r="B69" s="229">
        <v>117</v>
      </c>
      <c r="C69" s="229">
        <v>417</v>
      </c>
      <c r="D69" s="229">
        <v>38</v>
      </c>
      <c r="E69" s="229">
        <v>7</v>
      </c>
      <c r="F69" s="229">
        <v>41</v>
      </c>
      <c r="G69" s="229">
        <v>26</v>
      </c>
      <c r="H69" s="229">
        <v>22</v>
      </c>
      <c r="I69" s="229">
        <v>11</v>
      </c>
      <c r="J69" s="229">
        <v>679</v>
      </c>
      <c r="K69" s="232"/>
      <c r="L69" s="229">
        <v>54</v>
      </c>
      <c r="M69" s="229">
        <v>1</v>
      </c>
      <c r="N69" s="229">
        <v>8</v>
      </c>
      <c r="O69" s="229">
        <v>0</v>
      </c>
      <c r="P69" s="229">
        <v>7</v>
      </c>
      <c r="Q69" s="229">
        <v>6</v>
      </c>
      <c r="R69" s="229">
        <v>4</v>
      </c>
      <c r="S69" s="229">
        <v>46</v>
      </c>
      <c r="T69" s="229">
        <v>126</v>
      </c>
    </row>
    <row r="70" spans="1:20" ht="11.25" customHeight="1" x14ac:dyDescent="0.2">
      <c r="A70" s="15"/>
      <c r="B70" s="16"/>
      <c r="C70" s="16"/>
      <c r="D70" s="16"/>
      <c r="E70" s="16"/>
      <c r="F70" s="218"/>
      <c r="G70" s="218"/>
      <c r="H70" s="16"/>
      <c r="I70" s="16"/>
      <c r="J70" s="16"/>
      <c r="K70" s="19"/>
      <c r="L70" s="16"/>
      <c r="M70" s="16"/>
      <c r="N70" s="16"/>
      <c r="O70" s="16"/>
      <c r="P70" s="218"/>
      <c r="Q70" s="218"/>
      <c r="R70" s="1"/>
      <c r="S70" s="1"/>
      <c r="T70" s="1"/>
    </row>
    <row r="71" spans="1:20" ht="11.25" customHeight="1" x14ac:dyDescent="0.2">
      <c r="A71" s="433" t="s">
        <v>147</v>
      </c>
      <c r="B71" s="433"/>
      <c r="C71" s="16"/>
      <c r="D71" s="16"/>
      <c r="E71" s="16"/>
      <c r="F71" s="218"/>
      <c r="G71" s="218"/>
      <c r="H71" s="16"/>
      <c r="I71" s="16"/>
      <c r="J71" s="19"/>
      <c r="K71" s="19"/>
      <c r="L71" s="16"/>
      <c r="M71" s="16"/>
      <c r="N71" s="16"/>
      <c r="O71" s="16"/>
      <c r="P71" s="218"/>
      <c r="Q71" s="218"/>
      <c r="R71" s="1"/>
      <c r="S71" s="1"/>
      <c r="T71" s="1"/>
    </row>
    <row r="72" spans="1:20" ht="10.5" customHeight="1" x14ac:dyDescent="0.2">
      <c r="A72" s="431" t="s">
        <v>162</v>
      </c>
      <c r="B72" s="431"/>
      <c r="C72" s="431"/>
      <c r="D72" s="431"/>
      <c r="E72" s="431"/>
      <c r="F72" s="431"/>
      <c r="G72" s="431"/>
      <c r="H72" s="431"/>
      <c r="I72" s="431"/>
      <c r="J72" s="431"/>
      <c r="K72" s="431"/>
      <c r="L72" s="431"/>
      <c r="M72" s="431"/>
      <c r="N72" s="431"/>
      <c r="O72" s="431"/>
      <c r="P72" s="220"/>
      <c r="Q72" s="220"/>
      <c r="R72" s="1"/>
      <c r="S72" s="1"/>
      <c r="T72" s="1"/>
    </row>
    <row r="73" spans="1:20" ht="11.25" customHeight="1" x14ac:dyDescent="0.2">
      <c r="A73" s="431"/>
      <c r="B73" s="431"/>
      <c r="C73" s="431"/>
      <c r="D73" s="431"/>
      <c r="E73" s="431"/>
      <c r="F73" s="431"/>
      <c r="G73" s="431"/>
      <c r="H73" s="431"/>
      <c r="I73" s="431"/>
      <c r="J73" s="431"/>
      <c r="K73" s="431"/>
      <c r="L73" s="431"/>
      <c r="M73" s="431"/>
      <c r="N73" s="431"/>
      <c r="O73" s="431"/>
      <c r="P73" s="220"/>
      <c r="Q73" s="220"/>
      <c r="R73" s="1"/>
      <c r="S73" s="1"/>
      <c r="T73" s="1"/>
    </row>
    <row r="74" spans="1:20" ht="10.5" customHeight="1" x14ac:dyDescent="0.2">
      <c r="A74" s="45"/>
      <c r="B74" s="1"/>
      <c r="C74" s="1"/>
      <c r="D74" s="1"/>
      <c r="E74" s="1"/>
      <c r="F74" s="221"/>
      <c r="G74" s="221"/>
      <c r="H74" s="1"/>
      <c r="I74" s="1"/>
      <c r="J74" s="1"/>
      <c r="K74" s="1"/>
      <c r="L74" s="1"/>
      <c r="M74" s="1"/>
      <c r="N74" s="1"/>
      <c r="O74" s="1"/>
      <c r="P74" s="221"/>
      <c r="Q74" s="221"/>
      <c r="R74" s="1"/>
      <c r="S74" s="1"/>
      <c r="T74" s="1"/>
    </row>
    <row r="75" spans="1:20" ht="10.5" customHeight="1" x14ac:dyDescent="0.2">
      <c r="A75" s="436" t="s">
        <v>239</v>
      </c>
      <c r="B75" s="436"/>
      <c r="C75" s="1"/>
      <c r="D75" s="1"/>
      <c r="E75" s="1"/>
      <c r="F75" s="221"/>
      <c r="G75" s="221"/>
      <c r="H75" s="1"/>
      <c r="I75" s="1"/>
      <c r="J75" s="1"/>
      <c r="K75" s="1"/>
      <c r="L75" s="1"/>
      <c r="M75" s="1"/>
      <c r="N75" s="1"/>
      <c r="O75" s="1"/>
      <c r="P75" s="221"/>
      <c r="Q75" s="221"/>
      <c r="R75" s="1"/>
      <c r="S75" s="1"/>
      <c r="T75" s="1"/>
    </row>
    <row r="76" spans="1:20" x14ac:dyDescent="0.2">
      <c r="R76" s="1"/>
      <c r="S76" s="1"/>
      <c r="T76" s="1"/>
    </row>
  </sheetData>
  <mergeCells count="26">
    <mergeCell ref="T7:T10"/>
    <mergeCell ref="S7:S10"/>
    <mergeCell ref="A75:B75"/>
    <mergeCell ref="B4:J4"/>
    <mergeCell ref="L4:T4"/>
    <mergeCell ref="A72:O73"/>
    <mergeCell ref="A71:B71"/>
    <mergeCell ref="B7:B10"/>
    <mergeCell ref="C7:C10"/>
    <mergeCell ref="D7:D10"/>
    <mergeCell ref="E7:E10"/>
    <mergeCell ref="H7:H10"/>
    <mergeCell ref="I7:I10"/>
    <mergeCell ref="J7:J10"/>
    <mergeCell ref="K7:K10"/>
    <mergeCell ref="L7:L10"/>
    <mergeCell ref="F7:F10"/>
    <mergeCell ref="A1:O2"/>
    <mergeCell ref="Q1:R1"/>
    <mergeCell ref="G7:G10"/>
    <mergeCell ref="P7:P10"/>
    <mergeCell ref="Q7:Q10"/>
    <mergeCell ref="M7:M10"/>
    <mergeCell ref="N7:N10"/>
    <mergeCell ref="O7:O10"/>
    <mergeCell ref="R7:R10"/>
  </mergeCells>
  <hyperlinks>
    <hyperlink ref="V1:W2" location="Contents!A1" display="back to contents"/>
    <hyperlink ref="Q1:R1" location="Contents!A1" display="back to contents"/>
  </hyperlinks>
  <pageMargins left="0.23622047244094491" right="0.23622047244094491" top="0.74803149606299213" bottom="0.74803149606299213" header="0.31496062992125984" footer="0.31496062992125984"/>
  <pageSetup paperSize="9" scale="61"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04"/>
  <sheetViews>
    <sheetView zoomScaleNormal="100" workbookViewId="0">
      <selection sqref="A1:T2"/>
    </sheetView>
  </sheetViews>
  <sheetFormatPr defaultColWidth="9.140625" defaultRowHeight="12.75" x14ac:dyDescent="0.2"/>
  <cols>
    <col min="1" max="1" width="10.7109375" style="1" customWidth="1"/>
    <col min="2" max="2" width="5.28515625" style="1" customWidth="1"/>
    <col min="3" max="7" width="6.42578125" style="1" customWidth="1"/>
    <col min="8" max="8" width="6.42578125" style="304" customWidth="1"/>
    <col min="9" max="20" width="6.42578125" style="1" customWidth="1"/>
    <col min="21" max="21" width="2.140625" style="1" customWidth="1"/>
    <col min="22" max="22" width="18.85546875" style="1" customWidth="1"/>
    <col min="23" max="16384" width="9.140625" style="1"/>
  </cols>
  <sheetData>
    <row r="1" spans="1:22" ht="18" customHeight="1" x14ac:dyDescent="0.2">
      <c r="A1" s="448" t="s">
        <v>243</v>
      </c>
      <c r="B1" s="448"/>
      <c r="C1" s="448"/>
      <c r="D1" s="448"/>
      <c r="E1" s="448"/>
      <c r="F1" s="448"/>
      <c r="G1" s="448"/>
      <c r="H1" s="448"/>
      <c r="I1" s="448"/>
      <c r="J1" s="448"/>
      <c r="K1" s="449"/>
      <c r="L1" s="449"/>
      <c r="M1" s="449"/>
      <c r="N1" s="449"/>
      <c r="O1" s="449"/>
      <c r="P1" s="449"/>
      <c r="Q1" s="449"/>
      <c r="R1" s="449"/>
      <c r="S1" s="449"/>
      <c r="T1" s="449"/>
      <c r="U1" s="172"/>
      <c r="V1" s="309" t="s">
        <v>219</v>
      </c>
    </row>
    <row r="2" spans="1:22" ht="18" customHeight="1" x14ac:dyDescent="0.2">
      <c r="A2" s="448"/>
      <c r="B2" s="448"/>
      <c r="C2" s="448"/>
      <c r="D2" s="448"/>
      <c r="E2" s="448"/>
      <c r="F2" s="448"/>
      <c r="G2" s="448"/>
      <c r="H2" s="448"/>
      <c r="I2" s="448"/>
      <c r="J2" s="448"/>
      <c r="K2" s="449"/>
      <c r="L2" s="449"/>
      <c r="M2" s="449"/>
      <c r="N2" s="449"/>
      <c r="O2" s="449"/>
      <c r="P2" s="449"/>
      <c r="Q2" s="449"/>
      <c r="R2" s="449"/>
      <c r="S2" s="449"/>
      <c r="T2" s="449"/>
      <c r="U2" s="172"/>
      <c r="V2" s="309"/>
    </row>
    <row r="3" spans="1:22" ht="15" customHeight="1" x14ac:dyDescent="0.2">
      <c r="A3" s="189"/>
      <c r="B3" s="189"/>
    </row>
    <row r="4" spans="1:22" x14ac:dyDescent="0.2">
      <c r="A4" s="451" t="s">
        <v>164</v>
      </c>
      <c r="B4" s="451"/>
      <c r="C4" s="451"/>
    </row>
    <row r="6" spans="1:22" ht="15" customHeight="1" thickBot="1" x14ac:dyDescent="0.25">
      <c r="B6" s="454" t="s">
        <v>32</v>
      </c>
      <c r="C6" s="454"/>
      <c r="D6" s="454"/>
      <c r="E6" s="454"/>
      <c r="F6" s="454"/>
      <c r="G6" s="454"/>
      <c r="H6" s="454"/>
      <c r="I6" s="454"/>
      <c r="J6" s="454"/>
      <c r="K6" s="454"/>
      <c r="L6" s="454"/>
      <c r="M6" s="454"/>
      <c r="N6" s="454"/>
      <c r="O6" s="454"/>
      <c r="P6" s="454"/>
      <c r="Q6" s="454"/>
      <c r="R6" s="454"/>
      <c r="S6" s="454"/>
      <c r="T6" s="454"/>
    </row>
    <row r="7" spans="1:22" ht="15" customHeight="1" x14ac:dyDescent="0.2">
      <c r="B7" s="441" t="s">
        <v>142</v>
      </c>
      <c r="C7" s="441" t="s">
        <v>166</v>
      </c>
      <c r="D7" s="443" t="s">
        <v>165</v>
      </c>
      <c r="E7" s="445" t="s">
        <v>16</v>
      </c>
      <c r="F7" s="441" t="s">
        <v>17</v>
      </c>
      <c r="G7" s="441" t="s">
        <v>18</v>
      </c>
      <c r="H7" s="441" t="s">
        <v>19</v>
      </c>
      <c r="I7" s="441" t="s">
        <v>20</v>
      </c>
      <c r="J7" s="441" t="s">
        <v>21</v>
      </c>
      <c r="K7" s="441" t="s">
        <v>22</v>
      </c>
      <c r="L7" s="441" t="s">
        <v>23</v>
      </c>
      <c r="M7" s="441" t="s">
        <v>24</v>
      </c>
      <c r="N7" s="441" t="s">
        <v>25</v>
      </c>
      <c r="O7" s="441" t="s">
        <v>26</v>
      </c>
      <c r="P7" s="441" t="s">
        <v>27</v>
      </c>
      <c r="Q7" s="441" t="s">
        <v>28</v>
      </c>
      <c r="R7" s="441" t="s">
        <v>29</v>
      </c>
      <c r="S7" s="441" t="s">
        <v>30</v>
      </c>
      <c r="T7" s="441" t="s">
        <v>31</v>
      </c>
    </row>
    <row r="8" spans="1:22" ht="13.5" thickBot="1" x14ac:dyDescent="0.25">
      <c r="A8" s="101"/>
      <c r="B8" s="442"/>
      <c r="C8" s="442"/>
      <c r="D8" s="444"/>
      <c r="E8" s="446"/>
      <c r="F8" s="442"/>
      <c r="G8" s="442"/>
      <c r="H8" s="442"/>
      <c r="I8" s="442"/>
      <c r="J8" s="442"/>
      <c r="K8" s="442"/>
      <c r="L8" s="442"/>
      <c r="M8" s="442"/>
      <c r="N8" s="442"/>
      <c r="O8" s="442"/>
      <c r="P8" s="442"/>
      <c r="Q8" s="442"/>
      <c r="R8" s="442"/>
      <c r="S8" s="442"/>
      <c r="T8" s="442"/>
    </row>
    <row r="9" spans="1:22" x14ac:dyDescent="0.2">
      <c r="A9" s="101" t="s">
        <v>3</v>
      </c>
    </row>
    <row r="10" spans="1:22" x14ac:dyDescent="0.2">
      <c r="A10" s="3">
        <v>1974</v>
      </c>
      <c r="B10" s="9">
        <v>642</v>
      </c>
      <c r="C10" s="9">
        <v>3</v>
      </c>
      <c r="D10" s="9">
        <v>1</v>
      </c>
      <c r="E10" s="9">
        <v>3</v>
      </c>
      <c r="F10" s="9">
        <v>22</v>
      </c>
      <c r="G10" s="9">
        <v>40</v>
      </c>
      <c r="H10" s="9">
        <v>51</v>
      </c>
      <c r="I10" s="9">
        <v>47</v>
      </c>
      <c r="J10" s="9">
        <v>56</v>
      </c>
      <c r="K10" s="9">
        <v>51</v>
      </c>
      <c r="L10" s="9">
        <v>71</v>
      </c>
      <c r="M10" s="9">
        <v>59</v>
      </c>
      <c r="N10" s="9">
        <v>63</v>
      </c>
      <c r="O10" s="9">
        <v>39</v>
      </c>
      <c r="P10" s="9">
        <v>55</v>
      </c>
      <c r="Q10" s="9">
        <v>46</v>
      </c>
      <c r="R10" s="9">
        <v>18</v>
      </c>
      <c r="S10" s="9">
        <v>13</v>
      </c>
      <c r="T10" s="9">
        <v>4</v>
      </c>
      <c r="V10" s="223"/>
    </row>
    <row r="11" spans="1:22" x14ac:dyDescent="0.2">
      <c r="A11" s="3">
        <v>1975</v>
      </c>
      <c r="B11" s="5">
        <v>688</v>
      </c>
      <c r="C11" s="5">
        <v>1</v>
      </c>
      <c r="D11" s="5">
        <v>1</v>
      </c>
      <c r="E11" s="5">
        <v>8</v>
      </c>
      <c r="F11" s="5">
        <v>22</v>
      </c>
      <c r="G11" s="5">
        <v>54</v>
      </c>
      <c r="H11" s="303">
        <v>45</v>
      </c>
      <c r="I11" s="5">
        <v>37</v>
      </c>
      <c r="J11" s="5">
        <v>41</v>
      </c>
      <c r="K11" s="5">
        <v>67</v>
      </c>
      <c r="L11" s="5">
        <v>88</v>
      </c>
      <c r="M11" s="5">
        <v>71</v>
      </c>
      <c r="N11" s="5">
        <v>66</v>
      </c>
      <c r="O11" s="5">
        <v>60</v>
      </c>
      <c r="P11" s="5">
        <v>41</v>
      </c>
      <c r="Q11" s="5">
        <v>45</v>
      </c>
      <c r="R11" s="5">
        <v>27</v>
      </c>
      <c r="S11" s="5">
        <v>7</v>
      </c>
      <c r="T11" s="5">
        <v>7</v>
      </c>
      <c r="V11" s="223"/>
    </row>
    <row r="12" spans="1:22" x14ac:dyDescent="0.2">
      <c r="A12" s="3">
        <v>1976</v>
      </c>
      <c r="B12" s="5">
        <v>657</v>
      </c>
      <c r="C12" s="5">
        <v>2</v>
      </c>
      <c r="D12" s="5">
        <v>1</v>
      </c>
      <c r="E12" s="5">
        <v>2</v>
      </c>
      <c r="F12" s="5">
        <v>28</v>
      </c>
      <c r="G12" s="5">
        <v>55</v>
      </c>
      <c r="H12" s="303">
        <v>51</v>
      </c>
      <c r="I12" s="5">
        <v>53</v>
      </c>
      <c r="J12" s="5">
        <v>54</v>
      </c>
      <c r="K12" s="5">
        <v>66</v>
      </c>
      <c r="L12" s="5">
        <v>70</v>
      </c>
      <c r="M12" s="5">
        <v>57</v>
      </c>
      <c r="N12" s="5">
        <v>47</v>
      </c>
      <c r="O12" s="5">
        <v>63</v>
      </c>
      <c r="P12" s="5">
        <v>48</v>
      </c>
      <c r="Q12" s="5">
        <v>32</v>
      </c>
      <c r="R12" s="5">
        <v>17</v>
      </c>
      <c r="S12" s="5">
        <v>9</v>
      </c>
      <c r="T12" s="5">
        <v>2</v>
      </c>
      <c r="V12" s="223"/>
    </row>
    <row r="13" spans="1:22" x14ac:dyDescent="0.2">
      <c r="A13" s="3">
        <v>1977</v>
      </c>
      <c r="B13" s="5">
        <v>659</v>
      </c>
      <c r="C13" s="5">
        <v>2</v>
      </c>
      <c r="D13" s="5">
        <v>0</v>
      </c>
      <c r="E13" s="5">
        <v>1</v>
      </c>
      <c r="F13" s="5">
        <v>24</v>
      </c>
      <c r="G13" s="5">
        <v>51</v>
      </c>
      <c r="H13" s="303">
        <v>48</v>
      </c>
      <c r="I13" s="5">
        <v>55</v>
      </c>
      <c r="J13" s="5">
        <v>56</v>
      </c>
      <c r="K13" s="5">
        <v>58</v>
      </c>
      <c r="L13" s="5">
        <v>67</v>
      </c>
      <c r="M13" s="5">
        <v>70</v>
      </c>
      <c r="N13" s="5">
        <v>68</v>
      </c>
      <c r="O13" s="5">
        <v>43</v>
      </c>
      <c r="P13" s="5">
        <v>45</v>
      </c>
      <c r="Q13" s="5">
        <v>38</v>
      </c>
      <c r="R13" s="5">
        <v>21</v>
      </c>
      <c r="S13" s="5">
        <v>9</v>
      </c>
      <c r="T13" s="5">
        <v>3</v>
      </c>
      <c r="V13" s="223"/>
    </row>
    <row r="14" spans="1:22" x14ac:dyDescent="0.2">
      <c r="A14" s="3">
        <v>1978</v>
      </c>
      <c r="B14" s="5">
        <v>723</v>
      </c>
      <c r="C14" s="5">
        <v>0</v>
      </c>
      <c r="D14" s="5">
        <v>1</v>
      </c>
      <c r="E14" s="5">
        <v>3</v>
      </c>
      <c r="F14" s="5">
        <v>30</v>
      </c>
      <c r="G14" s="5">
        <v>47</v>
      </c>
      <c r="H14" s="303">
        <v>59</v>
      </c>
      <c r="I14" s="5">
        <v>56</v>
      </c>
      <c r="J14" s="5">
        <v>60</v>
      </c>
      <c r="K14" s="5">
        <v>70</v>
      </c>
      <c r="L14" s="5">
        <v>81</v>
      </c>
      <c r="M14" s="5">
        <v>58</v>
      </c>
      <c r="N14" s="5">
        <v>70</v>
      </c>
      <c r="O14" s="5">
        <v>65</v>
      </c>
      <c r="P14" s="5">
        <v>49</v>
      </c>
      <c r="Q14" s="5">
        <v>36</v>
      </c>
      <c r="R14" s="5">
        <v>29</v>
      </c>
      <c r="S14" s="5">
        <v>4</v>
      </c>
      <c r="T14" s="5">
        <v>5</v>
      </c>
      <c r="V14" s="223"/>
    </row>
    <row r="15" spans="1:22" x14ac:dyDescent="0.2">
      <c r="A15" s="3">
        <v>1979</v>
      </c>
      <c r="B15" s="5">
        <v>764</v>
      </c>
      <c r="C15" s="5">
        <v>1</v>
      </c>
      <c r="D15" s="5">
        <v>0</v>
      </c>
      <c r="E15" s="5">
        <v>4</v>
      </c>
      <c r="F15" s="5">
        <v>31</v>
      </c>
      <c r="G15" s="5">
        <v>57</v>
      </c>
      <c r="H15" s="303">
        <v>39</v>
      </c>
      <c r="I15" s="5">
        <v>66</v>
      </c>
      <c r="J15" s="5">
        <v>59</v>
      </c>
      <c r="K15" s="5">
        <v>59</v>
      </c>
      <c r="L15" s="5">
        <v>75</v>
      </c>
      <c r="M15" s="5">
        <v>99</v>
      </c>
      <c r="N15" s="5">
        <v>72</v>
      </c>
      <c r="O15" s="5">
        <v>71</v>
      </c>
      <c r="P15" s="5">
        <v>52</v>
      </c>
      <c r="Q15" s="5">
        <v>43</v>
      </c>
      <c r="R15" s="5">
        <v>23</v>
      </c>
      <c r="S15" s="5">
        <v>8</v>
      </c>
      <c r="T15" s="5">
        <v>5</v>
      </c>
      <c r="V15" s="223"/>
    </row>
    <row r="16" spans="1:22" x14ac:dyDescent="0.2">
      <c r="A16" s="3">
        <v>1980</v>
      </c>
      <c r="B16" s="5">
        <v>777</v>
      </c>
      <c r="C16" s="5">
        <v>0</v>
      </c>
      <c r="D16" s="5">
        <v>0</v>
      </c>
      <c r="E16" s="5">
        <v>0</v>
      </c>
      <c r="F16" s="5">
        <v>22</v>
      </c>
      <c r="G16" s="5">
        <v>58</v>
      </c>
      <c r="H16" s="303">
        <v>60</v>
      </c>
      <c r="I16" s="5">
        <v>57</v>
      </c>
      <c r="J16" s="5">
        <v>68</v>
      </c>
      <c r="K16" s="5">
        <v>64</v>
      </c>
      <c r="L16" s="5">
        <v>74</v>
      </c>
      <c r="M16" s="5">
        <v>84</v>
      </c>
      <c r="N16" s="5">
        <v>87</v>
      </c>
      <c r="O16" s="5">
        <v>45</v>
      </c>
      <c r="P16" s="5">
        <v>60</v>
      </c>
      <c r="Q16" s="5">
        <v>52</v>
      </c>
      <c r="R16" s="5">
        <v>24</v>
      </c>
      <c r="S16" s="5">
        <v>15</v>
      </c>
      <c r="T16" s="5">
        <v>7</v>
      </c>
      <c r="V16" s="223"/>
    </row>
    <row r="17" spans="1:22" x14ac:dyDescent="0.2">
      <c r="A17" s="3">
        <v>1981</v>
      </c>
      <c r="B17" s="5">
        <v>728</v>
      </c>
      <c r="C17" s="5">
        <v>1</v>
      </c>
      <c r="D17" s="5">
        <v>3</v>
      </c>
      <c r="E17" s="5">
        <v>1</v>
      </c>
      <c r="F17" s="5">
        <v>31</v>
      </c>
      <c r="G17" s="5">
        <v>52</v>
      </c>
      <c r="H17" s="303">
        <v>53</v>
      </c>
      <c r="I17" s="5">
        <v>57</v>
      </c>
      <c r="J17" s="5">
        <v>48</v>
      </c>
      <c r="K17" s="5">
        <v>78</v>
      </c>
      <c r="L17" s="5">
        <v>77</v>
      </c>
      <c r="M17" s="5">
        <v>66</v>
      </c>
      <c r="N17" s="5">
        <v>76</v>
      </c>
      <c r="O17" s="5">
        <v>58</v>
      </c>
      <c r="P17" s="5">
        <v>43</v>
      </c>
      <c r="Q17" s="5">
        <v>42</v>
      </c>
      <c r="R17" s="5">
        <v>26</v>
      </c>
      <c r="S17" s="5">
        <v>9</v>
      </c>
      <c r="T17" s="5">
        <v>7</v>
      </c>
      <c r="V17" s="223"/>
    </row>
    <row r="18" spans="1:22" x14ac:dyDescent="0.2">
      <c r="A18" s="3">
        <v>1982</v>
      </c>
      <c r="B18" s="5">
        <v>735</v>
      </c>
      <c r="C18" s="5">
        <v>0</v>
      </c>
      <c r="D18" s="5">
        <v>0</v>
      </c>
      <c r="E18" s="5">
        <v>1</v>
      </c>
      <c r="F18" s="5">
        <v>28</v>
      </c>
      <c r="G18" s="5">
        <v>52</v>
      </c>
      <c r="H18" s="303">
        <v>55</v>
      </c>
      <c r="I18" s="5">
        <v>64</v>
      </c>
      <c r="J18" s="5">
        <v>62</v>
      </c>
      <c r="K18" s="5">
        <v>58</v>
      </c>
      <c r="L18" s="5">
        <v>74</v>
      </c>
      <c r="M18" s="5">
        <v>73</v>
      </c>
      <c r="N18" s="5">
        <v>78</v>
      </c>
      <c r="O18" s="5">
        <v>59</v>
      </c>
      <c r="P18" s="5">
        <v>42</v>
      </c>
      <c r="Q18" s="5">
        <v>39</v>
      </c>
      <c r="R18" s="5">
        <v>26</v>
      </c>
      <c r="S18" s="5">
        <v>20</v>
      </c>
      <c r="T18" s="5">
        <v>4</v>
      </c>
      <c r="V18" s="223"/>
    </row>
    <row r="19" spans="1:22" x14ac:dyDescent="0.2">
      <c r="A19" s="3">
        <v>1983</v>
      </c>
      <c r="B19" s="5">
        <v>669</v>
      </c>
      <c r="C19" s="5">
        <v>1</v>
      </c>
      <c r="D19" s="5">
        <v>0</v>
      </c>
      <c r="E19" s="5">
        <v>1</v>
      </c>
      <c r="F19" s="5">
        <v>29</v>
      </c>
      <c r="G19" s="5">
        <v>36</v>
      </c>
      <c r="H19" s="303">
        <v>54</v>
      </c>
      <c r="I19" s="5">
        <v>57</v>
      </c>
      <c r="J19" s="5">
        <v>58</v>
      </c>
      <c r="K19" s="5">
        <v>62</v>
      </c>
      <c r="L19" s="5">
        <v>68</v>
      </c>
      <c r="M19" s="5">
        <v>61</v>
      </c>
      <c r="N19" s="5">
        <v>56</v>
      </c>
      <c r="O19" s="5">
        <v>66</v>
      </c>
      <c r="P19" s="5">
        <v>46</v>
      </c>
      <c r="Q19" s="5">
        <v>35</v>
      </c>
      <c r="R19" s="5">
        <v>17</v>
      </c>
      <c r="S19" s="5">
        <v>17</v>
      </c>
      <c r="T19" s="5">
        <v>5</v>
      </c>
      <c r="V19" s="223"/>
    </row>
    <row r="20" spans="1:22" x14ac:dyDescent="0.2">
      <c r="A20" s="3">
        <v>1984</v>
      </c>
      <c r="B20" s="5">
        <v>688</v>
      </c>
      <c r="C20" s="5">
        <v>1</v>
      </c>
      <c r="D20" s="5">
        <v>0</v>
      </c>
      <c r="E20" s="5">
        <v>3</v>
      </c>
      <c r="F20" s="5">
        <v>30</v>
      </c>
      <c r="G20" s="5">
        <v>48</v>
      </c>
      <c r="H20" s="303">
        <v>57</v>
      </c>
      <c r="I20" s="5">
        <v>61</v>
      </c>
      <c r="J20" s="5">
        <v>55</v>
      </c>
      <c r="K20" s="5">
        <v>65</v>
      </c>
      <c r="L20" s="5">
        <v>51</v>
      </c>
      <c r="M20" s="5">
        <v>56</v>
      </c>
      <c r="N20" s="5">
        <v>77</v>
      </c>
      <c r="O20" s="5">
        <v>59</v>
      </c>
      <c r="P20" s="5">
        <v>35</v>
      </c>
      <c r="Q20" s="5">
        <v>43</v>
      </c>
      <c r="R20" s="5">
        <v>27</v>
      </c>
      <c r="S20" s="5">
        <v>15</v>
      </c>
      <c r="T20" s="5">
        <v>5</v>
      </c>
      <c r="V20" s="223"/>
    </row>
    <row r="21" spans="1:22" x14ac:dyDescent="0.2">
      <c r="A21" s="3">
        <v>1985</v>
      </c>
      <c r="B21" s="5">
        <v>756</v>
      </c>
      <c r="C21" s="5">
        <v>3</v>
      </c>
      <c r="D21" s="5">
        <v>0</v>
      </c>
      <c r="E21" s="5">
        <v>5</v>
      </c>
      <c r="F21" s="5">
        <v>30</v>
      </c>
      <c r="G21" s="5">
        <v>59</v>
      </c>
      <c r="H21" s="303">
        <v>52</v>
      </c>
      <c r="I21" s="5">
        <v>67</v>
      </c>
      <c r="J21" s="5">
        <v>73</v>
      </c>
      <c r="K21" s="5">
        <v>58</v>
      </c>
      <c r="L21" s="5">
        <v>77</v>
      </c>
      <c r="M21" s="5">
        <v>75</v>
      </c>
      <c r="N21" s="5">
        <v>64</v>
      </c>
      <c r="O21" s="5">
        <v>60</v>
      </c>
      <c r="P21" s="5">
        <v>49</v>
      </c>
      <c r="Q21" s="5">
        <v>32</v>
      </c>
      <c r="R21" s="5">
        <v>31</v>
      </c>
      <c r="S21" s="5">
        <v>14</v>
      </c>
      <c r="T21" s="5">
        <v>7</v>
      </c>
      <c r="V21" s="223"/>
    </row>
    <row r="22" spans="1:22" x14ac:dyDescent="0.2">
      <c r="A22" s="3">
        <v>1986</v>
      </c>
      <c r="B22" s="5">
        <v>765</v>
      </c>
      <c r="C22" s="5">
        <v>1</v>
      </c>
      <c r="D22" s="5">
        <v>1</v>
      </c>
      <c r="E22" s="5">
        <v>1</v>
      </c>
      <c r="F22" s="5">
        <v>31</v>
      </c>
      <c r="G22" s="5">
        <v>72</v>
      </c>
      <c r="H22" s="303">
        <v>57</v>
      </c>
      <c r="I22" s="5">
        <v>70</v>
      </c>
      <c r="J22" s="5">
        <v>65</v>
      </c>
      <c r="K22" s="5">
        <v>70</v>
      </c>
      <c r="L22" s="5">
        <v>50</v>
      </c>
      <c r="M22" s="5">
        <v>68</v>
      </c>
      <c r="N22" s="5">
        <v>59</v>
      </c>
      <c r="O22" s="5">
        <v>69</v>
      </c>
      <c r="P22" s="5">
        <v>54</v>
      </c>
      <c r="Q22" s="5">
        <v>40</v>
      </c>
      <c r="R22" s="5">
        <v>33</v>
      </c>
      <c r="S22" s="5">
        <v>13</v>
      </c>
      <c r="T22" s="5">
        <v>11</v>
      </c>
      <c r="V22" s="223"/>
    </row>
    <row r="23" spans="1:22" x14ac:dyDescent="0.2">
      <c r="A23" s="3">
        <v>1987</v>
      </c>
      <c r="B23" s="5">
        <v>708</v>
      </c>
      <c r="C23" s="5">
        <v>1</v>
      </c>
      <c r="D23" s="5">
        <v>0</v>
      </c>
      <c r="E23" s="5">
        <v>5</v>
      </c>
      <c r="F23" s="5">
        <v>43</v>
      </c>
      <c r="G23" s="5">
        <v>69</v>
      </c>
      <c r="H23" s="303">
        <v>65</v>
      </c>
      <c r="I23" s="5">
        <v>64</v>
      </c>
      <c r="J23" s="5">
        <v>66</v>
      </c>
      <c r="K23" s="5">
        <v>69</v>
      </c>
      <c r="L23" s="5">
        <v>44</v>
      </c>
      <c r="M23" s="5">
        <v>53</v>
      </c>
      <c r="N23" s="5">
        <v>62</v>
      </c>
      <c r="O23" s="5">
        <v>52</v>
      </c>
      <c r="P23" s="5">
        <v>39</v>
      </c>
      <c r="Q23" s="5">
        <v>24</v>
      </c>
      <c r="R23" s="5">
        <v>28</v>
      </c>
      <c r="S23" s="5">
        <v>15</v>
      </c>
      <c r="T23" s="5">
        <v>9</v>
      </c>
      <c r="V23" s="223"/>
    </row>
    <row r="24" spans="1:22" x14ac:dyDescent="0.2">
      <c r="A24" s="3">
        <v>1988</v>
      </c>
      <c r="B24" s="5">
        <v>774</v>
      </c>
      <c r="C24" s="5">
        <v>0</v>
      </c>
      <c r="D24" s="5">
        <v>0</v>
      </c>
      <c r="E24" s="5">
        <v>2</v>
      </c>
      <c r="F24" s="5">
        <v>45</v>
      </c>
      <c r="G24" s="5">
        <v>83</v>
      </c>
      <c r="H24" s="303">
        <v>72</v>
      </c>
      <c r="I24" s="5">
        <v>76</v>
      </c>
      <c r="J24" s="5">
        <v>71</v>
      </c>
      <c r="K24" s="5">
        <v>67</v>
      </c>
      <c r="L24" s="5">
        <v>72</v>
      </c>
      <c r="M24" s="5">
        <v>50</v>
      </c>
      <c r="N24" s="5">
        <v>48</v>
      </c>
      <c r="O24" s="5">
        <v>54</v>
      </c>
      <c r="P24" s="5">
        <v>47</v>
      </c>
      <c r="Q24" s="5">
        <v>28</v>
      </c>
      <c r="R24" s="5">
        <v>36</v>
      </c>
      <c r="S24" s="5">
        <v>16</v>
      </c>
      <c r="T24" s="5">
        <v>7</v>
      </c>
      <c r="V24" s="223"/>
    </row>
    <row r="25" spans="1:22" x14ac:dyDescent="0.2">
      <c r="A25" s="3">
        <v>1989</v>
      </c>
      <c r="B25" s="5">
        <v>718</v>
      </c>
      <c r="C25" s="5">
        <v>2</v>
      </c>
      <c r="D25" s="5">
        <v>0</v>
      </c>
      <c r="E25" s="5">
        <v>2</v>
      </c>
      <c r="F25" s="5">
        <v>33</v>
      </c>
      <c r="G25" s="5">
        <v>67</v>
      </c>
      <c r="H25" s="303">
        <v>85</v>
      </c>
      <c r="I25" s="5">
        <v>57</v>
      </c>
      <c r="J25" s="5">
        <v>58</v>
      </c>
      <c r="K25" s="5">
        <v>74</v>
      </c>
      <c r="L25" s="5">
        <v>52</v>
      </c>
      <c r="M25" s="5">
        <v>66</v>
      </c>
      <c r="N25" s="5">
        <v>63</v>
      </c>
      <c r="O25" s="5">
        <v>47</v>
      </c>
      <c r="P25" s="5">
        <v>44</v>
      </c>
      <c r="Q25" s="5">
        <v>18</v>
      </c>
      <c r="R25" s="5">
        <v>32</v>
      </c>
      <c r="S25" s="5">
        <v>7</v>
      </c>
      <c r="T25" s="5">
        <v>11</v>
      </c>
      <c r="V25" s="223"/>
    </row>
    <row r="26" spans="1:22" x14ac:dyDescent="0.2">
      <c r="A26" s="3">
        <v>1990</v>
      </c>
      <c r="B26" s="5">
        <v>749</v>
      </c>
      <c r="C26" s="5">
        <v>1</v>
      </c>
      <c r="D26" s="5">
        <v>1</v>
      </c>
      <c r="E26" s="5">
        <v>1</v>
      </c>
      <c r="F26" s="5">
        <v>24</v>
      </c>
      <c r="G26" s="5">
        <v>80</v>
      </c>
      <c r="H26" s="303">
        <v>108</v>
      </c>
      <c r="I26" s="5">
        <v>79</v>
      </c>
      <c r="J26" s="5">
        <v>56</v>
      </c>
      <c r="K26" s="5">
        <v>58</v>
      </c>
      <c r="L26" s="5">
        <v>76</v>
      </c>
      <c r="M26" s="5">
        <v>48</v>
      </c>
      <c r="N26" s="5">
        <v>53</v>
      </c>
      <c r="O26" s="5">
        <v>35</v>
      </c>
      <c r="P26" s="5">
        <v>54</v>
      </c>
      <c r="Q26" s="5">
        <v>33</v>
      </c>
      <c r="R26" s="5">
        <v>17</v>
      </c>
      <c r="S26" s="5">
        <v>18</v>
      </c>
      <c r="T26" s="5">
        <v>7</v>
      </c>
      <c r="V26" s="223"/>
    </row>
    <row r="27" spans="1:22" x14ac:dyDescent="0.2">
      <c r="A27" s="3">
        <v>1991</v>
      </c>
      <c r="B27" s="5">
        <v>706</v>
      </c>
      <c r="C27" s="5">
        <v>2</v>
      </c>
      <c r="D27" s="5">
        <v>0</v>
      </c>
      <c r="E27" s="5">
        <v>1</v>
      </c>
      <c r="F27" s="5">
        <v>33</v>
      </c>
      <c r="G27" s="5">
        <v>64</v>
      </c>
      <c r="H27" s="303">
        <v>96</v>
      </c>
      <c r="I27" s="5">
        <v>74</v>
      </c>
      <c r="J27" s="5">
        <v>56</v>
      </c>
      <c r="K27" s="5">
        <v>75</v>
      </c>
      <c r="L27" s="5">
        <v>65</v>
      </c>
      <c r="M27" s="5">
        <v>50</v>
      </c>
      <c r="N27" s="5">
        <v>35</v>
      </c>
      <c r="O27" s="5">
        <v>46</v>
      </c>
      <c r="P27" s="5">
        <v>28</v>
      </c>
      <c r="Q27" s="5">
        <v>37</v>
      </c>
      <c r="R27" s="5">
        <v>24</v>
      </c>
      <c r="S27" s="5">
        <v>8</v>
      </c>
      <c r="T27" s="5">
        <v>12</v>
      </c>
      <c r="V27" s="223"/>
    </row>
    <row r="28" spans="1:22" x14ac:dyDescent="0.2">
      <c r="A28" s="3">
        <v>1992</v>
      </c>
      <c r="B28" s="5">
        <v>793</v>
      </c>
      <c r="C28" s="5">
        <v>0</v>
      </c>
      <c r="D28" s="5">
        <v>0</v>
      </c>
      <c r="E28" s="5">
        <v>1</v>
      </c>
      <c r="F28" s="5">
        <v>37</v>
      </c>
      <c r="G28" s="5">
        <v>86</v>
      </c>
      <c r="H28" s="303">
        <v>128</v>
      </c>
      <c r="I28" s="5">
        <v>72</v>
      </c>
      <c r="J28" s="5">
        <v>72</v>
      </c>
      <c r="K28" s="5">
        <v>85</v>
      </c>
      <c r="L28" s="5">
        <v>63</v>
      </c>
      <c r="M28" s="5">
        <v>58</v>
      </c>
      <c r="N28" s="5">
        <v>43</v>
      </c>
      <c r="O28" s="5">
        <v>45</v>
      </c>
      <c r="P28" s="5">
        <v>26</v>
      </c>
      <c r="Q28" s="5">
        <v>25</v>
      </c>
      <c r="R28" s="5">
        <v>26</v>
      </c>
      <c r="S28" s="5">
        <v>21</v>
      </c>
      <c r="T28" s="5">
        <v>5</v>
      </c>
      <c r="V28" s="223"/>
    </row>
    <row r="29" spans="1:22" x14ac:dyDescent="0.2">
      <c r="A29" s="3">
        <v>1993</v>
      </c>
      <c r="B29" s="5">
        <v>912</v>
      </c>
      <c r="C29" s="5">
        <v>7</v>
      </c>
      <c r="D29" s="5">
        <v>0</v>
      </c>
      <c r="E29" s="5">
        <v>7</v>
      </c>
      <c r="F29" s="5">
        <v>41</v>
      </c>
      <c r="G29" s="5">
        <v>91</v>
      </c>
      <c r="H29" s="303">
        <v>121</v>
      </c>
      <c r="I29" s="5">
        <v>103</v>
      </c>
      <c r="J29" s="5">
        <v>86</v>
      </c>
      <c r="K29" s="5">
        <v>96</v>
      </c>
      <c r="L29" s="5">
        <v>84</v>
      </c>
      <c r="M29" s="5">
        <v>57</v>
      </c>
      <c r="N29" s="5">
        <v>64</v>
      </c>
      <c r="O29" s="5">
        <v>36</v>
      </c>
      <c r="P29" s="5">
        <v>41</v>
      </c>
      <c r="Q29" s="5">
        <v>35</v>
      </c>
      <c r="R29" s="5">
        <v>16</v>
      </c>
      <c r="S29" s="5">
        <v>18</v>
      </c>
      <c r="T29" s="5">
        <v>9</v>
      </c>
      <c r="V29" s="223"/>
    </row>
    <row r="30" spans="1:22" x14ac:dyDescent="0.2">
      <c r="A30" s="3">
        <v>1994</v>
      </c>
      <c r="B30" s="5">
        <v>834</v>
      </c>
      <c r="C30" s="5">
        <v>0</v>
      </c>
      <c r="D30" s="5">
        <v>1</v>
      </c>
      <c r="E30" s="5">
        <v>4</v>
      </c>
      <c r="F30" s="5">
        <v>36</v>
      </c>
      <c r="G30" s="5">
        <v>85</v>
      </c>
      <c r="H30" s="303">
        <v>106</v>
      </c>
      <c r="I30" s="5">
        <v>87</v>
      </c>
      <c r="J30" s="5">
        <v>71</v>
      </c>
      <c r="K30" s="5">
        <v>103</v>
      </c>
      <c r="L30" s="5">
        <v>85</v>
      </c>
      <c r="M30" s="5">
        <v>52</v>
      </c>
      <c r="N30" s="5">
        <v>47</v>
      </c>
      <c r="O30" s="5">
        <v>44</v>
      </c>
      <c r="P30" s="5">
        <v>39</v>
      </c>
      <c r="Q30" s="5">
        <v>23</v>
      </c>
      <c r="R30" s="5">
        <v>22</v>
      </c>
      <c r="S30" s="5">
        <v>16</v>
      </c>
      <c r="T30" s="5">
        <v>13</v>
      </c>
      <c r="V30" s="223"/>
    </row>
    <row r="31" spans="1:22" x14ac:dyDescent="0.2">
      <c r="A31" s="3">
        <v>1995</v>
      </c>
      <c r="B31" s="5">
        <v>836</v>
      </c>
      <c r="C31" s="5">
        <v>3</v>
      </c>
      <c r="D31" s="5">
        <v>0</v>
      </c>
      <c r="E31" s="5">
        <v>6</v>
      </c>
      <c r="F31" s="5">
        <v>35</v>
      </c>
      <c r="G31" s="5">
        <v>71</v>
      </c>
      <c r="H31" s="303">
        <v>104</v>
      </c>
      <c r="I31" s="5">
        <v>91</v>
      </c>
      <c r="J31" s="5">
        <v>86</v>
      </c>
      <c r="K31" s="5">
        <v>80</v>
      </c>
      <c r="L31" s="5">
        <v>86</v>
      </c>
      <c r="M31" s="5">
        <v>64</v>
      </c>
      <c r="N31" s="5">
        <v>56</v>
      </c>
      <c r="O31" s="5">
        <v>36</v>
      </c>
      <c r="P31" s="5">
        <v>43</v>
      </c>
      <c r="Q31" s="5">
        <v>23</v>
      </c>
      <c r="R31" s="5">
        <v>28</v>
      </c>
      <c r="S31" s="5">
        <v>13</v>
      </c>
      <c r="T31" s="5">
        <v>11</v>
      </c>
      <c r="V31" s="223"/>
    </row>
    <row r="32" spans="1:22" x14ac:dyDescent="0.2">
      <c r="A32" s="3">
        <v>1996</v>
      </c>
      <c r="B32" s="5">
        <v>846</v>
      </c>
      <c r="C32" s="5">
        <v>2</v>
      </c>
      <c r="D32" s="5">
        <v>2</v>
      </c>
      <c r="E32" s="5">
        <v>5</v>
      </c>
      <c r="F32" s="5">
        <v>33</v>
      </c>
      <c r="G32" s="5">
        <v>82</v>
      </c>
      <c r="H32" s="303">
        <v>108</v>
      </c>
      <c r="I32" s="5">
        <v>99</v>
      </c>
      <c r="J32" s="5">
        <v>76</v>
      </c>
      <c r="K32" s="5">
        <v>72</v>
      </c>
      <c r="L32" s="5">
        <v>88</v>
      </c>
      <c r="M32" s="5">
        <v>59</v>
      </c>
      <c r="N32" s="5">
        <v>48</v>
      </c>
      <c r="O32" s="5">
        <v>28</v>
      </c>
      <c r="P32" s="5">
        <v>47</v>
      </c>
      <c r="Q32" s="5">
        <v>34</v>
      </c>
      <c r="R32" s="5">
        <v>24</v>
      </c>
      <c r="S32" s="5">
        <v>18</v>
      </c>
      <c r="T32" s="5">
        <v>21</v>
      </c>
      <c r="V32" s="223"/>
    </row>
    <row r="33" spans="1:22" x14ac:dyDescent="0.2">
      <c r="A33" s="3">
        <v>1997</v>
      </c>
      <c r="B33" s="5">
        <v>874</v>
      </c>
      <c r="C33" s="5">
        <v>3</v>
      </c>
      <c r="D33" s="5">
        <v>1</v>
      </c>
      <c r="E33" s="5">
        <v>4</v>
      </c>
      <c r="F33" s="5">
        <v>40</v>
      </c>
      <c r="G33" s="5">
        <v>87</v>
      </c>
      <c r="H33" s="303">
        <v>113</v>
      </c>
      <c r="I33" s="5">
        <v>109</v>
      </c>
      <c r="J33" s="5">
        <v>87</v>
      </c>
      <c r="K33" s="5">
        <v>82</v>
      </c>
      <c r="L33" s="5">
        <v>73</v>
      </c>
      <c r="M33" s="5">
        <v>77</v>
      </c>
      <c r="N33" s="5">
        <v>45</v>
      </c>
      <c r="O33" s="5">
        <v>35</v>
      </c>
      <c r="P33" s="5">
        <v>44</v>
      </c>
      <c r="Q33" s="5">
        <v>25</v>
      </c>
      <c r="R33" s="5">
        <v>27</v>
      </c>
      <c r="S33" s="5">
        <v>15</v>
      </c>
      <c r="T33" s="5">
        <v>7</v>
      </c>
      <c r="V33" s="223"/>
    </row>
    <row r="34" spans="1:22" x14ac:dyDescent="0.2">
      <c r="A34" s="3">
        <v>1998</v>
      </c>
      <c r="B34" s="5">
        <v>878</v>
      </c>
      <c r="C34" s="5">
        <v>0</v>
      </c>
      <c r="D34" s="5">
        <v>0</v>
      </c>
      <c r="E34" s="5">
        <v>5</v>
      </c>
      <c r="F34" s="5">
        <v>41</v>
      </c>
      <c r="G34" s="5">
        <v>73</v>
      </c>
      <c r="H34" s="303">
        <v>116</v>
      </c>
      <c r="I34" s="5">
        <v>105</v>
      </c>
      <c r="J34" s="5">
        <v>110</v>
      </c>
      <c r="K34" s="5">
        <v>81</v>
      </c>
      <c r="L34" s="5">
        <v>79</v>
      </c>
      <c r="M34" s="5">
        <v>52</v>
      </c>
      <c r="N34" s="5">
        <v>52</v>
      </c>
      <c r="O34" s="5">
        <v>32</v>
      </c>
      <c r="P34" s="5">
        <v>42</v>
      </c>
      <c r="Q34" s="5">
        <v>44</v>
      </c>
      <c r="R34" s="5">
        <v>24</v>
      </c>
      <c r="S34" s="5">
        <v>14</v>
      </c>
      <c r="T34" s="5">
        <v>8</v>
      </c>
      <c r="V34" s="223"/>
    </row>
    <row r="35" spans="1:22" x14ac:dyDescent="0.2">
      <c r="A35" s="3">
        <v>1999</v>
      </c>
      <c r="B35" s="5">
        <v>874</v>
      </c>
      <c r="C35" s="5">
        <v>1</v>
      </c>
      <c r="D35" s="5">
        <v>1</v>
      </c>
      <c r="E35" s="5">
        <v>4</v>
      </c>
      <c r="F35" s="5">
        <v>50</v>
      </c>
      <c r="G35" s="5">
        <v>77</v>
      </c>
      <c r="H35" s="303">
        <v>98</v>
      </c>
      <c r="I35" s="5">
        <v>124</v>
      </c>
      <c r="J35" s="5">
        <v>104</v>
      </c>
      <c r="K35" s="5">
        <v>76</v>
      </c>
      <c r="L35" s="5">
        <v>65</v>
      </c>
      <c r="M35" s="5">
        <v>61</v>
      </c>
      <c r="N35" s="5">
        <v>51</v>
      </c>
      <c r="O35" s="5">
        <v>40</v>
      </c>
      <c r="P35" s="5">
        <v>44</v>
      </c>
      <c r="Q35" s="5">
        <v>28</v>
      </c>
      <c r="R35" s="5">
        <v>29</v>
      </c>
      <c r="S35" s="5">
        <v>8</v>
      </c>
      <c r="T35" s="5">
        <v>13</v>
      </c>
      <c r="V35" s="223"/>
    </row>
    <row r="36" spans="1:22" x14ac:dyDescent="0.2">
      <c r="A36" s="3">
        <v>2000</v>
      </c>
      <c r="B36" s="5">
        <v>878</v>
      </c>
      <c r="C36" s="5">
        <v>2</v>
      </c>
      <c r="D36" s="5">
        <v>0</v>
      </c>
      <c r="E36" s="5">
        <v>6</v>
      </c>
      <c r="F36" s="5">
        <v>57</v>
      </c>
      <c r="G36" s="5">
        <v>86</v>
      </c>
      <c r="H36" s="303">
        <v>101</v>
      </c>
      <c r="I36" s="5">
        <v>96</v>
      </c>
      <c r="J36" s="5">
        <v>111</v>
      </c>
      <c r="K36" s="5">
        <v>90</v>
      </c>
      <c r="L36" s="5">
        <v>70</v>
      </c>
      <c r="M36" s="5">
        <v>76</v>
      </c>
      <c r="N36" s="5">
        <v>37</v>
      </c>
      <c r="O36" s="5">
        <v>43</v>
      </c>
      <c r="P36" s="5">
        <v>31</v>
      </c>
      <c r="Q36" s="5">
        <v>25</v>
      </c>
      <c r="R36" s="5">
        <v>18</v>
      </c>
      <c r="S36" s="5">
        <v>17</v>
      </c>
      <c r="T36" s="5">
        <v>12</v>
      </c>
      <c r="V36" s="223"/>
    </row>
    <row r="37" spans="1:22" x14ac:dyDescent="0.2">
      <c r="A37" s="3">
        <v>2001</v>
      </c>
      <c r="B37" s="5">
        <v>887</v>
      </c>
      <c r="C37" s="5">
        <v>1</v>
      </c>
      <c r="D37" s="5">
        <v>0</v>
      </c>
      <c r="E37" s="5">
        <v>2</v>
      </c>
      <c r="F37" s="5">
        <v>41</v>
      </c>
      <c r="G37" s="5">
        <v>85</v>
      </c>
      <c r="H37" s="303">
        <v>83</v>
      </c>
      <c r="I37" s="5">
        <v>94</v>
      </c>
      <c r="J37" s="5">
        <v>116</v>
      </c>
      <c r="K37" s="5">
        <v>112</v>
      </c>
      <c r="L37" s="5">
        <v>82</v>
      </c>
      <c r="M37" s="5">
        <v>67</v>
      </c>
      <c r="N37" s="5">
        <v>56</v>
      </c>
      <c r="O37" s="5">
        <v>45</v>
      </c>
      <c r="P37" s="5">
        <v>34</v>
      </c>
      <c r="Q37" s="5">
        <v>27</v>
      </c>
      <c r="R37" s="5">
        <v>20</v>
      </c>
      <c r="S37" s="5">
        <v>14</v>
      </c>
      <c r="T37" s="5">
        <v>8</v>
      </c>
      <c r="V37" s="223"/>
    </row>
    <row r="38" spans="1:22" x14ac:dyDescent="0.2">
      <c r="A38" s="3">
        <v>2002</v>
      </c>
      <c r="B38" s="5">
        <v>899</v>
      </c>
      <c r="C38" s="5">
        <v>2</v>
      </c>
      <c r="D38" s="5">
        <v>0</v>
      </c>
      <c r="E38" s="5">
        <v>3</v>
      </c>
      <c r="F38" s="5">
        <v>50</v>
      </c>
      <c r="G38" s="5">
        <v>77</v>
      </c>
      <c r="H38" s="303">
        <v>93</v>
      </c>
      <c r="I38" s="5">
        <v>115</v>
      </c>
      <c r="J38" s="5">
        <v>108</v>
      </c>
      <c r="K38" s="5">
        <v>96</v>
      </c>
      <c r="L38" s="5">
        <v>70</v>
      </c>
      <c r="M38" s="5">
        <v>67</v>
      </c>
      <c r="N38" s="5">
        <v>61</v>
      </c>
      <c r="O38" s="5">
        <v>49</v>
      </c>
      <c r="P38" s="5">
        <v>41</v>
      </c>
      <c r="Q38" s="5">
        <v>31</v>
      </c>
      <c r="R38" s="5">
        <v>17</v>
      </c>
      <c r="S38" s="5">
        <v>13</v>
      </c>
      <c r="T38" s="5">
        <v>6</v>
      </c>
      <c r="V38" s="223"/>
    </row>
    <row r="39" spans="1:22" x14ac:dyDescent="0.2">
      <c r="A39" s="3">
        <v>2003</v>
      </c>
      <c r="B39" s="5">
        <v>794</v>
      </c>
      <c r="C39" s="5">
        <v>0</v>
      </c>
      <c r="D39" s="5">
        <v>0</v>
      </c>
      <c r="E39" s="5">
        <v>1</v>
      </c>
      <c r="F39" s="5">
        <v>35</v>
      </c>
      <c r="G39" s="5">
        <v>68</v>
      </c>
      <c r="H39" s="303">
        <v>62</v>
      </c>
      <c r="I39" s="5">
        <v>97</v>
      </c>
      <c r="J39" s="5">
        <v>113</v>
      </c>
      <c r="K39" s="5">
        <v>81</v>
      </c>
      <c r="L39" s="5">
        <v>71</v>
      </c>
      <c r="M39" s="5">
        <v>72</v>
      </c>
      <c r="N39" s="5">
        <v>55</v>
      </c>
      <c r="O39" s="5">
        <v>37</v>
      </c>
      <c r="P39" s="5">
        <v>40</v>
      </c>
      <c r="Q39" s="5">
        <v>22</v>
      </c>
      <c r="R39" s="5">
        <v>18</v>
      </c>
      <c r="S39" s="5">
        <v>11</v>
      </c>
      <c r="T39" s="5">
        <v>10</v>
      </c>
      <c r="V39" s="223"/>
    </row>
    <row r="40" spans="1:22" x14ac:dyDescent="0.2">
      <c r="A40" s="3">
        <v>2004</v>
      </c>
      <c r="B40" s="5">
        <v>835</v>
      </c>
      <c r="C40" s="5">
        <v>0</v>
      </c>
      <c r="D40" s="5">
        <v>0</v>
      </c>
      <c r="E40" s="5">
        <v>2</v>
      </c>
      <c r="F40" s="5">
        <v>37</v>
      </c>
      <c r="G40" s="5">
        <v>62</v>
      </c>
      <c r="H40" s="303">
        <v>48</v>
      </c>
      <c r="I40" s="5">
        <v>88</v>
      </c>
      <c r="J40" s="5">
        <v>136</v>
      </c>
      <c r="K40" s="5">
        <v>104</v>
      </c>
      <c r="L40" s="5">
        <v>95</v>
      </c>
      <c r="M40" s="5">
        <v>68</v>
      </c>
      <c r="N40" s="5">
        <v>57</v>
      </c>
      <c r="O40" s="5">
        <v>38</v>
      </c>
      <c r="P40" s="5">
        <v>27</v>
      </c>
      <c r="Q40" s="5">
        <v>24</v>
      </c>
      <c r="R40" s="5">
        <v>24</v>
      </c>
      <c r="S40" s="5">
        <v>13</v>
      </c>
      <c r="T40" s="5">
        <v>12</v>
      </c>
      <c r="V40" s="223"/>
    </row>
    <row r="41" spans="1:22" x14ac:dyDescent="0.2">
      <c r="A41" s="3">
        <v>2005</v>
      </c>
      <c r="B41" s="5">
        <v>763</v>
      </c>
      <c r="C41" s="5">
        <v>1</v>
      </c>
      <c r="D41" s="5">
        <v>0</v>
      </c>
      <c r="E41" s="5">
        <v>4</v>
      </c>
      <c r="F41" s="5">
        <v>28</v>
      </c>
      <c r="G41" s="5">
        <v>74</v>
      </c>
      <c r="H41" s="303">
        <v>62</v>
      </c>
      <c r="I41" s="5">
        <v>80</v>
      </c>
      <c r="J41" s="5">
        <v>93</v>
      </c>
      <c r="K41" s="5">
        <v>99</v>
      </c>
      <c r="L41" s="5">
        <v>75</v>
      </c>
      <c r="M41" s="5">
        <v>56</v>
      </c>
      <c r="N41" s="5">
        <v>51</v>
      </c>
      <c r="O41" s="5">
        <v>45</v>
      </c>
      <c r="P41" s="5">
        <v>34</v>
      </c>
      <c r="Q41" s="5">
        <v>22</v>
      </c>
      <c r="R41" s="5">
        <v>13</v>
      </c>
      <c r="S41" s="5">
        <v>18</v>
      </c>
      <c r="T41" s="5">
        <v>8</v>
      </c>
      <c r="V41" s="223"/>
    </row>
    <row r="42" spans="1:22" x14ac:dyDescent="0.2">
      <c r="A42" s="3">
        <v>2006</v>
      </c>
      <c r="B42" s="5">
        <v>765</v>
      </c>
      <c r="C42" s="5">
        <v>1</v>
      </c>
      <c r="D42" s="5">
        <v>0</v>
      </c>
      <c r="E42" s="5">
        <v>2</v>
      </c>
      <c r="F42" s="5">
        <v>34</v>
      </c>
      <c r="G42" s="5">
        <v>53</v>
      </c>
      <c r="H42" s="303">
        <v>62</v>
      </c>
      <c r="I42" s="5">
        <v>83</v>
      </c>
      <c r="J42" s="5">
        <v>88</v>
      </c>
      <c r="K42" s="5">
        <v>115</v>
      </c>
      <c r="L42" s="5">
        <v>80</v>
      </c>
      <c r="M42" s="5">
        <v>74</v>
      </c>
      <c r="N42" s="5">
        <v>51</v>
      </c>
      <c r="O42" s="5">
        <v>52</v>
      </c>
      <c r="P42" s="5">
        <v>24</v>
      </c>
      <c r="Q42" s="5">
        <v>18</v>
      </c>
      <c r="R42" s="5">
        <v>13</v>
      </c>
      <c r="S42" s="5">
        <v>9</v>
      </c>
      <c r="T42" s="5">
        <v>6</v>
      </c>
      <c r="V42" s="223"/>
    </row>
    <row r="43" spans="1:22" x14ac:dyDescent="0.2">
      <c r="A43" s="3">
        <v>2007</v>
      </c>
      <c r="B43" s="5">
        <v>838</v>
      </c>
      <c r="C43" s="5">
        <v>0</v>
      </c>
      <c r="D43" s="5">
        <v>0</v>
      </c>
      <c r="E43" s="5">
        <v>5</v>
      </c>
      <c r="F43" s="5">
        <v>42</v>
      </c>
      <c r="G43" s="5">
        <v>73</v>
      </c>
      <c r="H43" s="303">
        <v>64</v>
      </c>
      <c r="I43" s="5">
        <v>80</v>
      </c>
      <c r="J43" s="5">
        <v>100</v>
      </c>
      <c r="K43" s="5">
        <v>94</v>
      </c>
      <c r="L43" s="5">
        <v>99</v>
      </c>
      <c r="M43" s="5">
        <v>69</v>
      </c>
      <c r="N43" s="5">
        <v>58</v>
      </c>
      <c r="O43" s="5">
        <v>48</v>
      </c>
      <c r="P43" s="5">
        <v>35</v>
      </c>
      <c r="Q43" s="5">
        <v>33</v>
      </c>
      <c r="R43" s="5">
        <v>19</v>
      </c>
      <c r="S43" s="5">
        <v>11</v>
      </c>
      <c r="T43" s="5">
        <v>8</v>
      </c>
      <c r="V43" s="223"/>
    </row>
    <row r="44" spans="1:22" x14ac:dyDescent="0.2">
      <c r="A44" s="3">
        <v>2008</v>
      </c>
      <c r="B44" s="5">
        <v>843</v>
      </c>
      <c r="C44" s="5">
        <v>0</v>
      </c>
      <c r="D44" s="5">
        <v>1</v>
      </c>
      <c r="E44" s="5">
        <v>2</v>
      </c>
      <c r="F44" s="5">
        <v>34</v>
      </c>
      <c r="G44" s="5">
        <v>61</v>
      </c>
      <c r="H44" s="303">
        <v>75</v>
      </c>
      <c r="I44" s="5">
        <v>104</v>
      </c>
      <c r="J44" s="5">
        <v>97</v>
      </c>
      <c r="K44" s="5">
        <v>109</v>
      </c>
      <c r="L44" s="5">
        <v>91</v>
      </c>
      <c r="M44" s="5">
        <v>74</v>
      </c>
      <c r="N44" s="5">
        <v>53</v>
      </c>
      <c r="O44" s="5">
        <v>49</v>
      </c>
      <c r="P44" s="5">
        <v>32</v>
      </c>
      <c r="Q44" s="5">
        <v>18</v>
      </c>
      <c r="R44" s="5">
        <v>22</v>
      </c>
      <c r="S44" s="5">
        <v>17</v>
      </c>
      <c r="T44" s="5">
        <v>4</v>
      </c>
      <c r="V44" s="223"/>
    </row>
    <row r="45" spans="1:22" x14ac:dyDescent="0.2">
      <c r="A45" s="3">
        <v>2009</v>
      </c>
      <c r="B45" s="5">
        <v>746</v>
      </c>
      <c r="C45" s="5">
        <v>0</v>
      </c>
      <c r="D45" s="5">
        <v>0</v>
      </c>
      <c r="E45" s="5">
        <v>5</v>
      </c>
      <c r="F45" s="5">
        <v>34</v>
      </c>
      <c r="G45" s="5">
        <v>61</v>
      </c>
      <c r="H45" s="303">
        <v>75</v>
      </c>
      <c r="I45" s="5">
        <v>61</v>
      </c>
      <c r="J45" s="5">
        <v>92</v>
      </c>
      <c r="K45" s="5">
        <v>109</v>
      </c>
      <c r="L45" s="5">
        <v>73</v>
      </c>
      <c r="M45" s="5">
        <v>75</v>
      </c>
      <c r="N45" s="5">
        <v>60</v>
      </c>
      <c r="O45" s="5">
        <v>42</v>
      </c>
      <c r="P45" s="5">
        <v>18</v>
      </c>
      <c r="Q45" s="5">
        <v>18</v>
      </c>
      <c r="R45" s="5">
        <v>12</v>
      </c>
      <c r="S45" s="5">
        <v>7</v>
      </c>
      <c r="T45" s="5">
        <v>4</v>
      </c>
      <c r="V45" s="223"/>
    </row>
    <row r="46" spans="1:22" x14ac:dyDescent="0.2">
      <c r="A46" s="15">
        <v>2010</v>
      </c>
      <c r="B46" s="16">
        <v>781</v>
      </c>
      <c r="C46" s="16">
        <v>1</v>
      </c>
      <c r="D46" s="16">
        <v>0</v>
      </c>
      <c r="E46" s="46">
        <v>1</v>
      </c>
      <c r="F46" s="46">
        <v>36</v>
      </c>
      <c r="G46" s="46">
        <v>58</v>
      </c>
      <c r="H46" s="46">
        <v>68</v>
      </c>
      <c r="I46" s="46">
        <v>79</v>
      </c>
      <c r="J46" s="46">
        <v>76</v>
      </c>
      <c r="K46" s="46">
        <v>106</v>
      </c>
      <c r="L46" s="46">
        <v>98</v>
      </c>
      <c r="M46" s="46">
        <v>82</v>
      </c>
      <c r="N46" s="46">
        <v>57</v>
      </c>
      <c r="O46" s="46">
        <v>39</v>
      </c>
      <c r="P46" s="46">
        <v>21</v>
      </c>
      <c r="Q46" s="46">
        <v>23</v>
      </c>
      <c r="R46" s="46">
        <v>14</v>
      </c>
      <c r="S46" s="46">
        <v>14</v>
      </c>
      <c r="T46" s="46">
        <v>8</v>
      </c>
      <c r="V46" s="223"/>
    </row>
    <row r="47" spans="1:22" x14ac:dyDescent="0.2">
      <c r="A47" s="47" t="s">
        <v>117</v>
      </c>
      <c r="B47" s="46">
        <v>772</v>
      </c>
      <c r="C47" s="46">
        <v>1</v>
      </c>
      <c r="D47" s="46">
        <v>0</v>
      </c>
      <c r="E47" s="46">
        <v>0</v>
      </c>
      <c r="F47" s="46">
        <v>28</v>
      </c>
      <c r="G47" s="46">
        <v>59</v>
      </c>
      <c r="H47" s="46">
        <v>67</v>
      </c>
      <c r="I47" s="46">
        <v>74</v>
      </c>
      <c r="J47" s="46">
        <v>97</v>
      </c>
      <c r="K47" s="46">
        <v>95</v>
      </c>
      <c r="L47" s="46">
        <v>98</v>
      </c>
      <c r="M47" s="46">
        <v>80</v>
      </c>
      <c r="N47" s="46">
        <v>54</v>
      </c>
      <c r="O47" s="46">
        <v>42</v>
      </c>
      <c r="P47" s="46">
        <v>24</v>
      </c>
      <c r="Q47" s="46">
        <v>18</v>
      </c>
      <c r="R47" s="46">
        <v>20</v>
      </c>
      <c r="S47" s="46">
        <v>8</v>
      </c>
      <c r="T47" s="46">
        <v>7</v>
      </c>
      <c r="V47" s="223"/>
    </row>
    <row r="48" spans="1:22" x14ac:dyDescent="0.2">
      <c r="A48" s="47" t="s">
        <v>119</v>
      </c>
      <c r="B48" s="46">
        <v>762</v>
      </c>
      <c r="C48" s="46">
        <v>0</v>
      </c>
      <c r="D48" s="46">
        <v>0</v>
      </c>
      <c r="E48" s="46">
        <v>3</v>
      </c>
      <c r="F48" s="46">
        <v>24</v>
      </c>
      <c r="G48" s="46">
        <v>51</v>
      </c>
      <c r="H48" s="46">
        <v>68</v>
      </c>
      <c r="I48" s="46">
        <v>69</v>
      </c>
      <c r="J48" s="46">
        <v>69</v>
      </c>
      <c r="K48" s="46">
        <v>94</v>
      </c>
      <c r="L48" s="46">
        <v>99</v>
      </c>
      <c r="M48" s="46">
        <v>94</v>
      </c>
      <c r="N48" s="46">
        <v>61</v>
      </c>
      <c r="O48" s="46">
        <v>46</v>
      </c>
      <c r="P48" s="46">
        <v>23</v>
      </c>
      <c r="Q48" s="46">
        <v>19</v>
      </c>
      <c r="R48" s="46">
        <v>20</v>
      </c>
      <c r="S48" s="46">
        <v>10</v>
      </c>
      <c r="T48" s="46">
        <v>12</v>
      </c>
      <c r="V48" s="223"/>
    </row>
    <row r="49" spans="1:22" x14ac:dyDescent="0.2">
      <c r="A49" s="47" t="s">
        <v>128</v>
      </c>
      <c r="B49" s="46">
        <v>746</v>
      </c>
      <c r="C49" s="46">
        <v>0</v>
      </c>
      <c r="D49" s="46">
        <v>0</v>
      </c>
      <c r="E49" s="46">
        <v>3</v>
      </c>
      <c r="F49" s="46">
        <v>21</v>
      </c>
      <c r="G49" s="46">
        <v>43</v>
      </c>
      <c r="H49" s="46">
        <v>55</v>
      </c>
      <c r="I49" s="46">
        <v>76</v>
      </c>
      <c r="J49" s="46">
        <v>75</v>
      </c>
      <c r="K49" s="46">
        <v>86</v>
      </c>
      <c r="L49" s="46">
        <v>103</v>
      </c>
      <c r="M49" s="46">
        <v>78</v>
      </c>
      <c r="N49" s="46">
        <v>74</v>
      </c>
      <c r="O49" s="46">
        <v>43</v>
      </c>
      <c r="P49" s="46">
        <v>27</v>
      </c>
      <c r="Q49" s="46">
        <v>24</v>
      </c>
      <c r="R49" s="46">
        <v>17</v>
      </c>
      <c r="S49" s="46">
        <v>9</v>
      </c>
      <c r="T49" s="46">
        <v>12</v>
      </c>
      <c r="V49" s="223"/>
    </row>
    <row r="50" spans="1:22" x14ac:dyDescent="0.2">
      <c r="A50" s="47" t="s">
        <v>135</v>
      </c>
      <c r="B50" s="46">
        <v>659</v>
      </c>
      <c r="C50" s="46">
        <v>0</v>
      </c>
      <c r="D50" s="46">
        <v>0</v>
      </c>
      <c r="E50" s="46">
        <v>3</v>
      </c>
      <c r="F50" s="46">
        <v>16</v>
      </c>
      <c r="G50" s="46">
        <v>48</v>
      </c>
      <c r="H50" s="46">
        <v>54</v>
      </c>
      <c r="I50" s="46">
        <v>40</v>
      </c>
      <c r="J50" s="46">
        <v>65</v>
      </c>
      <c r="K50" s="46">
        <v>86</v>
      </c>
      <c r="L50" s="46">
        <v>94</v>
      </c>
      <c r="M50" s="46">
        <v>79</v>
      </c>
      <c r="N50" s="46">
        <v>57</v>
      </c>
      <c r="O50" s="46">
        <v>31</v>
      </c>
      <c r="P50" s="46">
        <v>29</v>
      </c>
      <c r="Q50" s="46">
        <v>25</v>
      </c>
      <c r="R50" s="46">
        <v>16</v>
      </c>
      <c r="S50" s="46">
        <v>6</v>
      </c>
      <c r="T50" s="46">
        <v>10</v>
      </c>
      <c r="V50" s="223"/>
    </row>
    <row r="51" spans="1:22" x14ac:dyDescent="0.2">
      <c r="A51" s="47" t="s">
        <v>151</v>
      </c>
      <c r="B51" s="46">
        <v>656</v>
      </c>
      <c r="C51" s="46">
        <v>1</v>
      </c>
      <c r="D51" s="46">
        <v>0</v>
      </c>
      <c r="E51" s="46">
        <v>1</v>
      </c>
      <c r="F51" s="46">
        <v>18</v>
      </c>
      <c r="G51" s="46">
        <v>36</v>
      </c>
      <c r="H51" s="46">
        <v>49</v>
      </c>
      <c r="I51" s="46">
        <v>59</v>
      </c>
      <c r="J51" s="46">
        <v>62</v>
      </c>
      <c r="K51" s="46">
        <v>82</v>
      </c>
      <c r="L51" s="46">
        <v>81</v>
      </c>
      <c r="M51" s="46">
        <v>65</v>
      </c>
      <c r="N51" s="46">
        <v>65</v>
      </c>
      <c r="O51" s="46">
        <v>47</v>
      </c>
      <c r="P51" s="46">
        <v>32</v>
      </c>
      <c r="Q51" s="46">
        <v>22</v>
      </c>
      <c r="R51" s="46">
        <v>18</v>
      </c>
      <c r="S51" s="46">
        <v>8</v>
      </c>
      <c r="T51" s="46">
        <v>10</v>
      </c>
      <c r="V51" s="223"/>
    </row>
    <row r="52" spans="1:22" x14ac:dyDescent="0.2">
      <c r="A52" s="47" t="s">
        <v>195</v>
      </c>
      <c r="B52" s="46">
        <v>697</v>
      </c>
      <c r="C52" s="46">
        <v>1</v>
      </c>
      <c r="D52" s="1">
        <v>0</v>
      </c>
      <c r="E52" s="46">
        <v>2</v>
      </c>
      <c r="F52" s="46">
        <v>25</v>
      </c>
      <c r="G52" s="46">
        <v>44</v>
      </c>
      <c r="H52" s="46">
        <v>69</v>
      </c>
      <c r="I52" s="46">
        <v>54</v>
      </c>
      <c r="J52" s="46">
        <v>59</v>
      </c>
      <c r="K52" s="46">
        <v>78</v>
      </c>
      <c r="L52" s="46">
        <v>89</v>
      </c>
      <c r="M52" s="46">
        <v>81</v>
      </c>
      <c r="N52" s="46">
        <v>56</v>
      </c>
      <c r="O52" s="46">
        <v>50</v>
      </c>
      <c r="P52" s="46">
        <v>34</v>
      </c>
      <c r="Q52" s="46">
        <v>24</v>
      </c>
      <c r="R52" s="46">
        <v>11</v>
      </c>
      <c r="S52" s="46">
        <v>12</v>
      </c>
      <c r="T52" s="46">
        <v>8</v>
      </c>
      <c r="V52" s="223"/>
    </row>
    <row r="53" spans="1:22" x14ac:dyDescent="0.2">
      <c r="A53" s="47" t="s">
        <v>208</v>
      </c>
      <c r="B53" s="46">
        <v>664</v>
      </c>
      <c r="C53" s="46">
        <v>1</v>
      </c>
      <c r="D53" s="1">
        <v>0</v>
      </c>
      <c r="E53" s="46">
        <v>7</v>
      </c>
      <c r="F53" s="46">
        <v>20</v>
      </c>
      <c r="G53" s="46">
        <v>44</v>
      </c>
      <c r="H53" s="46">
        <v>58</v>
      </c>
      <c r="I53" s="46">
        <v>54</v>
      </c>
      <c r="J53" s="46">
        <v>60</v>
      </c>
      <c r="K53" s="46">
        <v>69</v>
      </c>
      <c r="L53" s="46">
        <v>80</v>
      </c>
      <c r="M53" s="46">
        <v>88</v>
      </c>
      <c r="N53" s="46">
        <v>63</v>
      </c>
      <c r="O53" s="46">
        <v>38</v>
      </c>
      <c r="P53" s="46">
        <v>26</v>
      </c>
      <c r="Q53" s="46">
        <v>21</v>
      </c>
      <c r="R53" s="46">
        <v>20</v>
      </c>
      <c r="S53" s="46">
        <v>8</v>
      </c>
      <c r="T53" s="46">
        <v>7</v>
      </c>
      <c r="V53" s="223"/>
    </row>
    <row r="54" spans="1:22" x14ac:dyDescent="0.2">
      <c r="A54" s="47" t="s">
        <v>224</v>
      </c>
      <c r="B54" s="46">
        <v>753</v>
      </c>
      <c r="C54" s="46">
        <v>0</v>
      </c>
      <c r="D54" s="1">
        <v>0</v>
      </c>
      <c r="E54" s="46">
        <v>5</v>
      </c>
      <c r="F54" s="46">
        <v>39</v>
      </c>
      <c r="G54" s="46">
        <v>54</v>
      </c>
      <c r="H54" s="46">
        <v>64</v>
      </c>
      <c r="I54" s="46">
        <v>70</v>
      </c>
      <c r="J54" s="46">
        <v>77</v>
      </c>
      <c r="K54" s="46">
        <v>66</v>
      </c>
      <c r="L54" s="46">
        <v>92</v>
      </c>
      <c r="M54" s="46">
        <v>85</v>
      </c>
      <c r="N54" s="46">
        <v>67</v>
      </c>
      <c r="O54" s="46">
        <v>48</v>
      </c>
      <c r="P54" s="46">
        <v>38</v>
      </c>
      <c r="Q54" s="46">
        <v>21</v>
      </c>
      <c r="R54" s="46">
        <v>15</v>
      </c>
      <c r="S54" s="46">
        <v>5</v>
      </c>
      <c r="T54" s="46">
        <v>7</v>
      </c>
      <c r="V54" s="223"/>
    </row>
    <row r="55" spans="1:22" x14ac:dyDescent="0.2">
      <c r="A55" s="47" t="s">
        <v>232</v>
      </c>
      <c r="B55" s="46">
        <v>819</v>
      </c>
      <c r="C55" s="46">
        <v>1</v>
      </c>
      <c r="D55" s="1">
        <v>0</v>
      </c>
      <c r="E55" s="46">
        <v>4</v>
      </c>
      <c r="F55" s="46">
        <v>33</v>
      </c>
      <c r="G55" s="46">
        <v>73</v>
      </c>
      <c r="H55" s="46">
        <v>75</v>
      </c>
      <c r="I55" s="46">
        <v>73</v>
      </c>
      <c r="J55" s="46">
        <v>79</v>
      </c>
      <c r="K55" s="46">
        <v>71</v>
      </c>
      <c r="L55" s="46">
        <v>92</v>
      </c>
      <c r="M55" s="46">
        <v>89</v>
      </c>
      <c r="N55" s="46">
        <v>80</v>
      </c>
      <c r="O55" s="46">
        <v>51</v>
      </c>
      <c r="P55" s="46">
        <v>36</v>
      </c>
      <c r="Q55" s="46">
        <v>25</v>
      </c>
      <c r="R55" s="46">
        <v>21</v>
      </c>
      <c r="S55" s="46">
        <v>7</v>
      </c>
      <c r="T55" s="46">
        <v>9</v>
      </c>
      <c r="V55" s="223"/>
    </row>
    <row r="56" spans="1:22" ht="12.75" customHeight="1" thickBot="1" x14ac:dyDescent="0.25">
      <c r="A56" s="83" t="s">
        <v>252</v>
      </c>
      <c r="B56" s="48">
        <v>802</v>
      </c>
      <c r="C56" s="48">
        <v>0</v>
      </c>
      <c r="D56" s="48">
        <v>0</v>
      </c>
      <c r="E56" s="48">
        <v>2</v>
      </c>
      <c r="F56" s="48">
        <v>31</v>
      </c>
      <c r="G56" s="48">
        <v>59</v>
      </c>
      <c r="H56" s="48">
        <v>66</v>
      </c>
      <c r="I56" s="48">
        <v>79</v>
      </c>
      <c r="J56" s="48">
        <v>97</v>
      </c>
      <c r="K56" s="48">
        <v>72</v>
      </c>
      <c r="L56" s="48">
        <v>90</v>
      </c>
      <c r="M56" s="48">
        <v>84</v>
      </c>
      <c r="N56" s="48">
        <v>78</v>
      </c>
      <c r="O56" s="48">
        <v>46</v>
      </c>
      <c r="P56" s="48">
        <v>35</v>
      </c>
      <c r="Q56" s="48">
        <v>27</v>
      </c>
      <c r="R56" s="48">
        <v>15</v>
      </c>
      <c r="S56" s="48">
        <v>12</v>
      </c>
      <c r="T56" s="48">
        <v>9</v>
      </c>
    </row>
    <row r="57" spans="1:22" ht="12.75" customHeight="1" x14ac:dyDescent="0.2">
      <c r="A57" s="47"/>
      <c r="B57" s="46"/>
      <c r="C57" s="46"/>
      <c r="D57" s="46"/>
      <c r="E57" s="46"/>
      <c r="F57" s="46"/>
      <c r="G57" s="46"/>
      <c r="H57" s="46"/>
      <c r="I57" s="46"/>
      <c r="J57" s="46"/>
      <c r="K57" s="46"/>
      <c r="L57" s="46"/>
      <c r="M57" s="46"/>
      <c r="N57" s="46"/>
      <c r="O57" s="46"/>
      <c r="P57" s="46"/>
      <c r="Q57" s="46"/>
      <c r="R57" s="46"/>
      <c r="S57" s="46"/>
      <c r="T57" s="46"/>
    </row>
    <row r="58" spans="1:22" x14ac:dyDescent="0.2">
      <c r="A58" s="49" t="s">
        <v>118</v>
      </c>
      <c r="B58" s="23">
        <v>889</v>
      </c>
      <c r="C58" s="234">
        <v>1</v>
      </c>
      <c r="D58" s="234">
        <v>0</v>
      </c>
      <c r="E58" s="235">
        <v>0</v>
      </c>
      <c r="F58" s="235">
        <v>31</v>
      </c>
      <c r="G58" s="235">
        <v>70</v>
      </c>
      <c r="H58" s="235">
        <v>87</v>
      </c>
      <c r="I58" s="235">
        <v>97</v>
      </c>
      <c r="J58" s="235">
        <v>127</v>
      </c>
      <c r="K58" s="235">
        <v>113</v>
      </c>
      <c r="L58" s="235">
        <v>105</v>
      </c>
      <c r="M58" s="235">
        <v>83</v>
      </c>
      <c r="N58" s="235">
        <v>54</v>
      </c>
      <c r="O58" s="235">
        <v>43</v>
      </c>
      <c r="P58" s="235">
        <v>25</v>
      </c>
      <c r="Q58" s="235">
        <v>18</v>
      </c>
      <c r="R58" s="235">
        <v>20</v>
      </c>
      <c r="S58" s="235">
        <v>8</v>
      </c>
      <c r="T58" s="235">
        <v>7</v>
      </c>
    </row>
    <row r="59" spans="1:22" x14ac:dyDescent="0.2">
      <c r="A59" s="49" t="s">
        <v>120</v>
      </c>
      <c r="B59" s="23">
        <v>830</v>
      </c>
      <c r="C59" s="234">
        <v>0</v>
      </c>
      <c r="D59" s="234">
        <v>0</v>
      </c>
      <c r="E59" s="235">
        <v>3</v>
      </c>
      <c r="F59" s="235">
        <v>25</v>
      </c>
      <c r="G59" s="235">
        <v>56</v>
      </c>
      <c r="H59" s="235">
        <v>77</v>
      </c>
      <c r="I59" s="235">
        <v>80</v>
      </c>
      <c r="J59" s="235">
        <v>85</v>
      </c>
      <c r="K59" s="235">
        <v>105</v>
      </c>
      <c r="L59" s="235">
        <v>110</v>
      </c>
      <c r="M59" s="235">
        <v>98</v>
      </c>
      <c r="N59" s="235">
        <v>61</v>
      </c>
      <c r="O59" s="235">
        <v>46</v>
      </c>
      <c r="P59" s="235">
        <v>23</v>
      </c>
      <c r="Q59" s="235">
        <v>19</v>
      </c>
      <c r="R59" s="235">
        <v>20</v>
      </c>
      <c r="S59" s="235">
        <v>10</v>
      </c>
      <c r="T59" s="235">
        <v>12</v>
      </c>
    </row>
    <row r="60" spans="1:22" x14ac:dyDescent="0.2">
      <c r="A60" s="49" t="s">
        <v>129</v>
      </c>
      <c r="B60" s="23">
        <v>795</v>
      </c>
      <c r="C60" s="234">
        <v>0</v>
      </c>
      <c r="D60" s="234">
        <v>0</v>
      </c>
      <c r="E60" s="235">
        <v>3</v>
      </c>
      <c r="F60" s="235">
        <v>22</v>
      </c>
      <c r="G60" s="235">
        <v>44</v>
      </c>
      <c r="H60" s="235">
        <v>61</v>
      </c>
      <c r="I60" s="235">
        <v>83</v>
      </c>
      <c r="J60" s="235">
        <v>84</v>
      </c>
      <c r="K60" s="235">
        <v>97</v>
      </c>
      <c r="L60" s="235">
        <v>110</v>
      </c>
      <c r="M60" s="235">
        <v>83</v>
      </c>
      <c r="N60" s="235">
        <v>75</v>
      </c>
      <c r="O60" s="235">
        <v>44</v>
      </c>
      <c r="P60" s="235">
        <v>27</v>
      </c>
      <c r="Q60" s="235">
        <v>24</v>
      </c>
      <c r="R60" s="235">
        <v>17</v>
      </c>
      <c r="S60" s="235">
        <v>9</v>
      </c>
      <c r="T60" s="235">
        <v>12</v>
      </c>
    </row>
    <row r="61" spans="1:22" x14ac:dyDescent="0.2">
      <c r="A61" s="49" t="s">
        <v>136</v>
      </c>
      <c r="B61" s="23">
        <v>696</v>
      </c>
      <c r="C61" s="234">
        <v>0</v>
      </c>
      <c r="D61" s="234">
        <v>0</v>
      </c>
      <c r="E61" s="235">
        <v>3</v>
      </c>
      <c r="F61" s="235">
        <v>17</v>
      </c>
      <c r="G61" s="235">
        <v>49</v>
      </c>
      <c r="H61" s="235">
        <v>57</v>
      </c>
      <c r="I61" s="235">
        <v>47</v>
      </c>
      <c r="J61" s="235">
        <v>73</v>
      </c>
      <c r="K61" s="235">
        <v>93</v>
      </c>
      <c r="L61" s="235">
        <v>99</v>
      </c>
      <c r="M61" s="235">
        <v>82</v>
      </c>
      <c r="N61" s="235">
        <v>58</v>
      </c>
      <c r="O61" s="235">
        <v>32</v>
      </c>
      <c r="P61" s="235">
        <v>29</v>
      </c>
      <c r="Q61" s="235">
        <v>25</v>
      </c>
      <c r="R61" s="235">
        <v>16</v>
      </c>
      <c r="S61" s="235">
        <v>6</v>
      </c>
      <c r="T61" s="235">
        <v>10</v>
      </c>
    </row>
    <row r="62" spans="1:22" x14ac:dyDescent="0.2">
      <c r="A62" s="49" t="s">
        <v>152</v>
      </c>
      <c r="B62" s="23">
        <v>672</v>
      </c>
      <c r="C62" s="234">
        <v>1</v>
      </c>
      <c r="D62" s="234">
        <v>0</v>
      </c>
      <c r="E62" s="235">
        <v>1</v>
      </c>
      <c r="F62" s="235">
        <v>18</v>
      </c>
      <c r="G62" s="235">
        <v>36</v>
      </c>
      <c r="H62" s="235">
        <v>50</v>
      </c>
      <c r="I62" s="235">
        <v>64</v>
      </c>
      <c r="J62" s="235">
        <v>64</v>
      </c>
      <c r="K62" s="235">
        <v>87</v>
      </c>
      <c r="L62" s="235">
        <v>82</v>
      </c>
      <c r="M62" s="235">
        <v>67</v>
      </c>
      <c r="N62" s="235">
        <v>65</v>
      </c>
      <c r="O62" s="235">
        <v>47</v>
      </c>
      <c r="P62" s="235">
        <v>32</v>
      </c>
      <c r="Q62" s="235">
        <v>22</v>
      </c>
      <c r="R62" s="235">
        <v>18</v>
      </c>
      <c r="S62" s="235">
        <v>8</v>
      </c>
      <c r="T62" s="235">
        <v>10</v>
      </c>
    </row>
    <row r="63" spans="1:22" x14ac:dyDescent="0.2">
      <c r="A63" s="49" t="s">
        <v>196</v>
      </c>
      <c r="B63" s="23">
        <v>728</v>
      </c>
      <c r="C63" s="234">
        <v>1</v>
      </c>
      <c r="D63" s="236">
        <v>0</v>
      </c>
      <c r="E63" s="234">
        <v>2</v>
      </c>
      <c r="F63" s="235">
        <v>26</v>
      </c>
      <c r="G63" s="235">
        <v>46</v>
      </c>
      <c r="H63" s="235">
        <v>69</v>
      </c>
      <c r="I63" s="235">
        <v>61</v>
      </c>
      <c r="J63" s="235">
        <v>62</v>
      </c>
      <c r="K63" s="235">
        <v>86</v>
      </c>
      <c r="L63" s="235">
        <v>93</v>
      </c>
      <c r="M63" s="235">
        <v>85</v>
      </c>
      <c r="N63" s="235">
        <v>57</v>
      </c>
      <c r="O63" s="235">
        <v>51</v>
      </c>
      <c r="P63" s="235">
        <v>34</v>
      </c>
      <c r="Q63" s="235">
        <v>24</v>
      </c>
      <c r="R63" s="235">
        <v>11</v>
      </c>
      <c r="S63" s="235">
        <v>12</v>
      </c>
      <c r="T63" s="235">
        <v>8</v>
      </c>
    </row>
    <row r="64" spans="1:22" x14ac:dyDescent="0.2">
      <c r="A64" s="49" t="s">
        <v>209</v>
      </c>
      <c r="B64" s="23">
        <v>680</v>
      </c>
      <c r="C64" s="234">
        <v>1</v>
      </c>
      <c r="D64" s="236">
        <v>0</v>
      </c>
      <c r="E64" s="234">
        <v>7</v>
      </c>
      <c r="F64" s="235">
        <v>20</v>
      </c>
      <c r="G64" s="235">
        <v>44</v>
      </c>
      <c r="H64" s="235">
        <v>58</v>
      </c>
      <c r="I64" s="235">
        <v>57</v>
      </c>
      <c r="J64" s="235">
        <v>64</v>
      </c>
      <c r="K64" s="235">
        <v>73</v>
      </c>
      <c r="L64" s="235">
        <v>83</v>
      </c>
      <c r="M64" s="235">
        <v>89</v>
      </c>
      <c r="N64" s="235">
        <v>64</v>
      </c>
      <c r="O64" s="235">
        <v>38</v>
      </c>
      <c r="P64" s="235">
        <v>26</v>
      </c>
      <c r="Q64" s="235">
        <v>21</v>
      </c>
      <c r="R64" s="235">
        <v>20</v>
      </c>
      <c r="S64" s="235">
        <v>8</v>
      </c>
      <c r="T64" s="235">
        <v>7</v>
      </c>
    </row>
    <row r="65" spans="1:21" x14ac:dyDescent="0.2">
      <c r="A65" s="49" t="s">
        <v>225</v>
      </c>
      <c r="B65" s="23">
        <v>784</v>
      </c>
      <c r="C65" s="234">
        <v>0</v>
      </c>
      <c r="D65" s="236">
        <v>0</v>
      </c>
      <c r="E65" s="234">
        <v>5</v>
      </c>
      <c r="F65" s="235">
        <v>39</v>
      </c>
      <c r="G65" s="235">
        <v>57</v>
      </c>
      <c r="H65" s="235">
        <v>68</v>
      </c>
      <c r="I65" s="235">
        <v>74</v>
      </c>
      <c r="J65" s="235">
        <v>81</v>
      </c>
      <c r="K65" s="235">
        <v>77</v>
      </c>
      <c r="L65" s="235">
        <v>94</v>
      </c>
      <c r="M65" s="235">
        <v>86</v>
      </c>
      <c r="N65" s="235">
        <v>68</v>
      </c>
      <c r="O65" s="235">
        <v>49</v>
      </c>
      <c r="P65" s="235">
        <v>38</v>
      </c>
      <c r="Q65" s="235">
        <v>21</v>
      </c>
      <c r="R65" s="235">
        <v>15</v>
      </c>
      <c r="S65" s="235">
        <v>5</v>
      </c>
      <c r="T65" s="235">
        <v>7</v>
      </c>
    </row>
    <row r="66" spans="1:21" x14ac:dyDescent="0.2">
      <c r="A66" s="49" t="s">
        <v>233</v>
      </c>
      <c r="B66" s="23">
        <v>833</v>
      </c>
      <c r="C66" s="234">
        <v>1</v>
      </c>
      <c r="D66" s="236">
        <v>0</v>
      </c>
      <c r="E66" s="234">
        <v>4</v>
      </c>
      <c r="F66" s="235">
        <v>34</v>
      </c>
      <c r="G66" s="235">
        <v>76</v>
      </c>
      <c r="H66" s="235">
        <v>77</v>
      </c>
      <c r="I66" s="235">
        <v>74</v>
      </c>
      <c r="J66" s="235">
        <v>79</v>
      </c>
      <c r="K66" s="235">
        <v>71</v>
      </c>
      <c r="L66" s="235">
        <v>96</v>
      </c>
      <c r="M66" s="235">
        <v>91</v>
      </c>
      <c r="N66" s="235">
        <v>81</v>
      </c>
      <c r="O66" s="235">
        <v>51</v>
      </c>
      <c r="P66" s="235">
        <v>36</v>
      </c>
      <c r="Q66" s="235">
        <v>25</v>
      </c>
      <c r="R66" s="235">
        <v>21</v>
      </c>
      <c r="S66" s="235">
        <v>7</v>
      </c>
      <c r="T66" s="235">
        <v>9</v>
      </c>
    </row>
    <row r="67" spans="1:21" ht="12.75" customHeight="1" thickBot="1" x14ac:dyDescent="0.25">
      <c r="A67" s="73" t="s">
        <v>253</v>
      </c>
      <c r="B67" s="4">
        <v>805</v>
      </c>
      <c r="C67" s="237">
        <v>0</v>
      </c>
      <c r="D67" s="237">
        <v>0</v>
      </c>
      <c r="E67" s="237">
        <v>2</v>
      </c>
      <c r="F67" s="238">
        <v>31</v>
      </c>
      <c r="G67" s="238">
        <v>60</v>
      </c>
      <c r="H67" s="238">
        <v>67</v>
      </c>
      <c r="I67" s="238">
        <v>79</v>
      </c>
      <c r="J67" s="238">
        <v>97</v>
      </c>
      <c r="K67" s="238">
        <v>72</v>
      </c>
      <c r="L67" s="238">
        <v>90</v>
      </c>
      <c r="M67" s="238">
        <v>84</v>
      </c>
      <c r="N67" s="238">
        <v>78</v>
      </c>
      <c r="O67" s="238">
        <v>47</v>
      </c>
      <c r="P67" s="238">
        <v>35</v>
      </c>
      <c r="Q67" s="238">
        <v>27</v>
      </c>
      <c r="R67" s="238">
        <v>15</v>
      </c>
      <c r="S67" s="238">
        <v>12</v>
      </c>
      <c r="T67" s="238">
        <v>9</v>
      </c>
      <c r="U67" s="202"/>
    </row>
    <row r="68" spans="1:21" s="299" customFormat="1" ht="12.75" customHeight="1" x14ac:dyDescent="0.2">
      <c r="A68" s="66"/>
      <c r="B68" s="298"/>
      <c r="C68" s="300"/>
      <c r="D68" s="300"/>
      <c r="E68" s="300"/>
      <c r="F68" s="301"/>
      <c r="G68" s="301"/>
      <c r="H68" s="301"/>
      <c r="I68" s="301"/>
      <c r="J68" s="301"/>
      <c r="K68" s="301"/>
      <c r="L68" s="301"/>
      <c r="M68" s="301"/>
      <c r="N68" s="301"/>
      <c r="O68" s="301"/>
      <c r="P68" s="301"/>
      <c r="Q68" s="301"/>
      <c r="R68" s="301"/>
      <c r="S68" s="301"/>
      <c r="T68" s="301"/>
      <c r="U68" s="302"/>
    </row>
    <row r="69" spans="1:21" ht="12.75" customHeight="1" x14ac:dyDescent="0.2">
      <c r="A69" s="3"/>
      <c r="B69" s="5"/>
      <c r="C69" s="5"/>
      <c r="D69" s="5"/>
      <c r="E69" s="5"/>
      <c r="F69" s="5"/>
      <c r="G69" s="5"/>
      <c r="H69" s="303"/>
      <c r="I69" s="5"/>
      <c r="J69" s="5"/>
      <c r="K69" s="5"/>
      <c r="L69" s="5"/>
      <c r="M69" s="5"/>
      <c r="N69" s="5"/>
      <c r="O69" s="5"/>
      <c r="P69" s="5"/>
      <c r="Q69" s="5"/>
      <c r="R69" s="5"/>
      <c r="S69" s="5"/>
      <c r="T69" s="5"/>
    </row>
    <row r="70" spans="1:21" ht="12.75" customHeight="1" x14ac:dyDescent="0.2">
      <c r="A70" s="452" t="s">
        <v>141</v>
      </c>
      <c r="B70" s="452"/>
      <c r="C70" s="452"/>
    </row>
    <row r="71" spans="1:21" ht="12.75" customHeight="1" x14ac:dyDescent="0.2">
      <c r="A71" s="453" t="s">
        <v>167</v>
      </c>
      <c r="B71" s="453"/>
      <c r="C71" s="453"/>
      <c r="D71" s="453"/>
      <c r="E71" s="453"/>
      <c r="F71" s="453"/>
      <c r="G71" s="453"/>
      <c r="H71" s="453"/>
    </row>
    <row r="72" spans="1:21" ht="12.75" customHeight="1" x14ac:dyDescent="0.2">
      <c r="A72" s="2"/>
    </row>
    <row r="73" spans="1:21" ht="15" customHeight="1" thickBot="1" x14ac:dyDescent="0.25">
      <c r="B73" s="454" t="s">
        <v>32</v>
      </c>
      <c r="C73" s="454"/>
      <c r="D73" s="454"/>
      <c r="E73" s="454"/>
      <c r="F73" s="454"/>
      <c r="G73" s="454"/>
      <c r="H73" s="454"/>
      <c r="I73" s="454"/>
      <c r="J73" s="454"/>
      <c r="K73" s="454"/>
      <c r="L73" s="454"/>
      <c r="M73" s="454"/>
      <c r="N73" s="454"/>
      <c r="O73" s="454"/>
      <c r="P73" s="454"/>
      <c r="Q73" s="454"/>
      <c r="R73" s="454"/>
      <c r="S73" s="454"/>
      <c r="T73" s="454"/>
    </row>
    <row r="74" spans="1:21" ht="15" customHeight="1" x14ac:dyDescent="0.2">
      <c r="B74" s="441" t="s">
        <v>142</v>
      </c>
      <c r="C74" s="441" t="s">
        <v>169</v>
      </c>
      <c r="D74" s="443" t="s">
        <v>165</v>
      </c>
      <c r="E74" s="445" t="s">
        <v>16</v>
      </c>
      <c r="F74" s="441" t="s">
        <v>17</v>
      </c>
      <c r="G74" s="441" t="s">
        <v>18</v>
      </c>
      <c r="H74" s="441" t="s">
        <v>19</v>
      </c>
      <c r="I74" s="441" t="s">
        <v>20</v>
      </c>
      <c r="J74" s="441" t="s">
        <v>21</v>
      </c>
      <c r="K74" s="441" t="s">
        <v>22</v>
      </c>
      <c r="L74" s="441" t="s">
        <v>23</v>
      </c>
      <c r="M74" s="441" t="s">
        <v>24</v>
      </c>
      <c r="N74" s="441" t="s">
        <v>25</v>
      </c>
      <c r="O74" s="441" t="s">
        <v>26</v>
      </c>
      <c r="P74" s="441" t="s">
        <v>27</v>
      </c>
      <c r="Q74" s="441" t="s">
        <v>28</v>
      </c>
      <c r="R74" s="441" t="s">
        <v>29</v>
      </c>
      <c r="S74" s="441" t="s">
        <v>30</v>
      </c>
      <c r="T74" s="441" t="s">
        <v>31</v>
      </c>
    </row>
    <row r="75" spans="1:21" ht="13.5" thickBot="1" x14ac:dyDescent="0.25">
      <c r="A75" s="101" t="s">
        <v>3</v>
      </c>
      <c r="B75" s="442"/>
      <c r="C75" s="442"/>
      <c r="D75" s="444"/>
      <c r="E75" s="446"/>
      <c r="F75" s="442"/>
      <c r="G75" s="442"/>
      <c r="H75" s="442"/>
      <c r="I75" s="442"/>
      <c r="J75" s="442"/>
      <c r="K75" s="442"/>
      <c r="L75" s="442"/>
      <c r="M75" s="442"/>
      <c r="N75" s="442"/>
      <c r="O75" s="442"/>
      <c r="P75" s="442"/>
      <c r="Q75" s="442"/>
      <c r="R75" s="442"/>
      <c r="S75" s="442"/>
      <c r="T75" s="442"/>
    </row>
    <row r="76" spans="1:21" ht="15" customHeight="1" x14ac:dyDescent="0.2">
      <c r="A76" s="50">
        <v>1974</v>
      </c>
      <c r="B76" s="5">
        <v>437</v>
      </c>
      <c r="C76" s="5">
        <v>0</v>
      </c>
      <c r="D76" s="5">
        <v>0</v>
      </c>
      <c r="E76" s="5">
        <v>1</v>
      </c>
      <c r="F76" s="5">
        <v>15</v>
      </c>
      <c r="G76" s="5">
        <v>29</v>
      </c>
      <c r="H76" s="303">
        <v>32</v>
      </c>
      <c r="I76" s="5">
        <v>33</v>
      </c>
      <c r="J76" s="5">
        <v>37</v>
      </c>
      <c r="K76" s="5">
        <v>31</v>
      </c>
      <c r="L76" s="5">
        <v>44</v>
      </c>
      <c r="M76" s="5">
        <v>45</v>
      </c>
      <c r="N76" s="5">
        <v>41</v>
      </c>
      <c r="O76" s="5">
        <v>31</v>
      </c>
      <c r="P76" s="5">
        <v>38</v>
      </c>
      <c r="Q76" s="5">
        <v>34</v>
      </c>
      <c r="R76" s="5">
        <v>16</v>
      </c>
      <c r="S76" s="5">
        <v>10</v>
      </c>
      <c r="T76" s="5">
        <v>0</v>
      </c>
    </row>
    <row r="77" spans="1:21" ht="15" customHeight="1" x14ac:dyDescent="0.2">
      <c r="A77" s="50">
        <v>1975</v>
      </c>
      <c r="B77" s="5">
        <v>427</v>
      </c>
      <c r="C77" s="5">
        <v>0</v>
      </c>
      <c r="D77" s="5">
        <v>0</v>
      </c>
      <c r="E77" s="5">
        <v>3</v>
      </c>
      <c r="F77" s="5">
        <v>12</v>
      </c>
      <c r="G77" s="5">
        <v>34</v>
      </c>
      <c r="H77" s="303">
        <v>36</v>
      </c>
      <c r="I77" s="5">
        <v>21</v>
      </c>
      <c r="J77" s="5">
        <v>24</v>
      </c>
      <c r="K77" s="5">
        <v>42</v>
      </c>
      <c r="L77" s="5">
        <v>55</v>
      </c>
      <c r="M77" s="5">
        <v>35</v>
      </c>
      <c r="N77" s="5">
        <v>41</v>
      </c>
      <c r="O77" s="5">
        <v>43</v>
      </c>
      <c r="P77" s="5">
        <v>25</v>
      </c>
      <c r="Q77" s="5">
        <v>30</v>
      </c>
      <c r="R77" s="5">
        <v>16</v>
      </c>
      <c r="S77" s="5">
        <v>5</v>
      </c>
      <c r="T77" s="5">
        <v>5</v>
      </c>
    </row>
    <row r="78" spans="1:21" ht="15" customHeight="1" x14ac:dyDescent="0.2">
      <c r="A78" s="50">
        <v>1976</v>
      </c>
      <c r="B78" s="5">
        <v>430</v>
      </c>
      <c r="C78" s="5">
        <v>0</v>
      </c>
      <c r="D78" s="5">
        <v>0</v>
      </c>
      <c r="E78" s="5">
        <v>2</v>
      </c>
      <c r="F78" s="5">
        <v>16</v>
      </c>
      <c r="G78" s="5">
        <v>36</v>
      </c>
      <c r="H78" s="303">
        <v>37</v>
      </c>
      <c r="I78" s="5">
        <v>33</v>
      </c>
      <c r="J78" s="5">
        <v>35</v>
      </c>
      <c r="K78" s="5">
        <v>46</v>
      </c>
      <c r="L78" s="5">
        <v>39</v>
      </c>
      <c r="M78" s="5">
        <v>36</v>
      </c>
      <c r="N78" s="5">
        <v>31</v>
      </c>
      <c r="O78" s="5">
        <v>44</v>
      </c>
      <c r="P78" s="5">
        <v>31</v>
      </c>
      <c r="Q78" s="5">
        <v>24</v>
      </c>
      <c r="R78" s="5">
        <v>14</v>
      </c>
      <c r="S78" s="5">
        <v>5</v>
      </c>
      <c r="T78" s="5">
        <v>1</v>
      </c>
    </row>
    <row r="79" spans="1:21" x14ac:dyDescent="0.2">
      <c r="A79" s="50">
        <v>1977</v>
      </c>
      <c r="B79" s="5">
        <v>422</v>
      </c>
      <c r="C79" s="5">
        <v>0</v>
      </c>
      <c r="D79" s="5">
        <v>0</v>
      </c>
      <c r="E79" s="5">
        <v>1</v>
      </c>
      <c r="F79" s="5">
        <v>20</v>
      </c>
      <c r="G79" s="5">
        <v>35</v>
      </c>
      <c r="H79" s="303">
        <v>31</v>
      </c>
      <c r="I79" s="5">
        <v>30</v>
      </c>
      <c r="J79" s="5">
        <v>31</v>
      </c>
      <c r="K79" s="5">
        <v>31</v>
      </c>
      <c r="L79" s="5">
        <v>46</v>
      </c>
      <c r="M79" s="5">
        <v>38</v>
      </c>
      <c r="N79" s="5">
        <v>53</v>
      </c>
      <c r="O79" s="5">
        <v>30</v>
      </c>
      <c r="P79" s="5">
        <v>30</v>
      </c>
      <c r="Q79" s="5">
        <v>27</v>
      </c>
      <c r="R79" s="5">
        <v>11</v>
      </c>
      <c r="S79" s="5">
        <v>6</v>
      </c>
      <c r="T79" s="5">
        <v>2</v>
      </c>
    </row>
    <row r="80" spans="1:21" x14ac:dyDescent="0.2">
      <c r="A80" s="50">
        <v>1978</v>
      </c>
      <c r="B80" s="5">
        <v>439</v>
      </c>
      <c r="C80" s="5">
        <v>0</v>
      </c>
      <c r="D80" s="5">
        <v>0</v>
      </c>
      <c r="E80" s="5">
        <v>2</v>
      </c>
      <c r="F80" s="5">
        <v>16</v>
      </c>
      <c r="G80" s="5">
        <v>30</v>
      </c>
      <c r="H80" s="303">
        <v>37</v>
      </c>
      <c r="I80" s="5">
        <v>39</v>
      </c>
      <c r="J80" s="5">
        <v>40</v>
      </c>
      <c r="K80" s="5">
        <v>39</v>
      </c>
      <c r="L80" s="5">
        <v>47</v>
      </c>
      <c r="M80" s="5">
        <v>32</v>
      </c>
      <c r="N80" s="5">
        <v>40</v>
      </c>
      <c r="O80" s="5">
        <v>40</v>
      </c>
      <c r="P80" s="5">
        <v>32</v>
      </c>
      <c r="Q80" s="5">
        <v>21</v>
      </c>
      <c r="R80" s="5">
        <v>19</v>
      </c>
      <c r="S80" s="5">
        <v>2</v>
      </c>
      <c r="T80" s="5">
        <v>3</v>
      </c>
    </row>
    <row r="81" spans="1:20" x14ac:dyDescent="0.2">
      <c r="A81" s="50">
        <v>1979</v>
      </c>
      <c r="B81" s="5">
        <v>494</v>
      </c>
      <c r="C81" s="5">
        <v>0</v>
      </c>
      <c r="D81" s="5">
        <v>0</v>
      </c>
      <c r="E81" s="5">
        <v>3</v>
      </c>
      <c r="F81" s="5">
        <v>21</v>
      </c>
      <c r="G81" s="5">
        <v>36</v>
      </c>
      <c r="H81" s="303">
        <v>26</v>
      </c>
      <c r="I81" s="5">
        <v>46</v>
      </c>
      <c r="J81" s="5">
        <v>38</v>
      </c>
      <c r="K81" s="5">
        <v>38</v>
      </c>
      <c r="L81" s="5">
        <v>43</v>
      </c>
      <c r="M81" s="5">
        <v>62</v>
      </c>
      <c r="N81" s="5">
        <v>44</v>
      </c>
      <c r="O81" s="5">
        <v>46</v>
      </c>
      <c r="P81" s="5">
        <v>38</v>
      </c>
      <c r="Q81" s="5">
        <v>31</v>
      </c>
      <c r="R81" s="5">
        <v>14</v>
      </c>
      <c r="S81" s="5">
        <v>5</v>
      </c>
      <c r="T81" s="5">
        <v>3</v>
      </c>
    </row>
    <row r="82" spans="1:20" x14ac:dyDescent="0.2">
      <c r="A82" s="50">
        <v>1980</v>
      </c>
      <c r="B82" s="5">
        <v>515</v>
      </c>
      <c r="C82" s="5">
        <v>0</v>
      </c>
      <c r="D82" s="5">
        <v>0</v>
      </c>
      <c r="E82" s="5">
        <v>0</v>
      </c>
      <c r="F82" s="5">
        <v>13</v>
      </c>
      <c r="G82" s="5">
        <v>42</v>
      </c>
      <c r="H82" s="303">
        <v>38</v>
      </c>
      <c r="I82" s="5">
        <v>42</v>
      </c>
      <c r="J82" s="5">
        <v>44</v>
      </c>
      <c r="K82" s="5">
        <v>41</v>
      </c>
      <c r="L82" s="5">
        <v>54</v>
      </c>
      <c r="M82" s="5">
        <v>55</v>
      </c>
      <c r="N82" s="5">
        <v>59</v>
      </c>
      <c r="O82" s="5">
        <v>28</v>
      </c>
      <c r="P82" s="5">
        <v>36</v>
      </c>
      <c r="Q82" s="5">
        <v>29</v>
      </c>
      <c r="R82" s="5">
        <v>20</v>
      </c>
      <c r="S82" s="5">
        <v>11</v>
      </c>
      <c r="T82" s="5">
        <v>3</v>
      </c>
    </row>
    <row r="83" spans="1:20" x14ac:dyDescent="0.2">
      <c r="A83" s="50">
        <v>1981</v>
      </c>
      <c r="B83" s="5">
        <v>517</v>
      </c>
      <c r="C83" s="5">
        <v>0</v>
      </c>
      <c r="D83" s="5">
        <v>1</v>
      </c>
      <c r="E83" s="5">
        <v>1</v>
      </c>
      <c r="F83" s="5">
        <v>23</v>
      </c>
      <c r="G83" s="5">
        <v>40</v>
      </c>
      <c r="H83" s="303">
        <v>37</v>
      </c>
      <c r="I83" s="5">
        <v>36</v>
      </c>
      <c r="J83" s="5">
        <v>31</v>
      </c>
      <c r="K83" s="5">
        <v>57</v>
      </c>
      <c r="L83" s="5">
        <v>57</v>
      </c>
      <c r="M83" s="5">
        <v>42</v>
      </c>
      <c r="N83" s="5">
        <v>58</v>
      </c>
      <c r="O83" s="5">
        <v>39</v>
      </c>
      <c r="P83" s="5">
        <v>32</v>
      </c>
      <c r="Q83" s="5">
        <v>29</v>
      </c>
      <c r="R83" s="5">
        <v>23</v>
      </c>
      <c r="S83" s="5">
        <v>5</v>
      </c>
      <c r="T83" s="5">
        <v>6</v>
      </c>
    </row>
    <row r="84" spans="1:20" x14ac:dyDescent="0.2">
      <c r="A84" s="50">
        <v>1982</v>
      </c>
      <c r="B84" s="5">
        <v>563</v>
      </c>
      <c r="C84" s="5">
        <v>0</v>
      </c>
      <c r="D84" s="5">
        <v>0</v>
      </c>
      <c r="E84" s="5">
        <v>1</v>
      </c>
      <c r="F84" s="5">
        <v>21</v>
      </c>
      <c r="G84" s="5">
        <v>37</v>
      </c>
      <c r="H84" s="303">
        <v>48</v>
      </c>
      <c r="I84" s="5">
        <v>46</v>
      </c>
      <c r="J84" s="5">
        <v>44</v>
      </c>
      <c r="K84" s="5">
        <v>48</v>
      </c>
      <c r="L84" s="5">
        <v>54</v>
      </c>
      <c r="M84" s="5">
        <v>56</v>
      </c>
      <c r="N84" s="5">
        <v>58</v>
      </c>
      <c r="O84" s="5">
        <v>49</v>
      </c>
      <c r="P84" s="5">
        <v>32</v>
      </c>
      <c r="Q84" s="5">
        <v>30</v>
      </c>
      <c r="R84" s="5">
        <v>20</v>
      </c>
      <c r="S84" s="5">
        <v>17</v>
      </c>
      <c r="T84" s="5">
        <v>2</v>
      </c>
    </row>
    <row r="85" spans="1:20" x14ac:dyDescent="0.2">
      <c r="A85" s="50">
        <v>1983</v>
      </c>
      <c r="B85" s="5">
        <v>505</v>
      </c>
      <c r="C85" s="5">
        <v>0</v>
      </c>
      <c r="D85" s="5">
        <v>0</v>
      </c>
      <c r="E85" s="5">
        <v>0</v>
      </c>
      <c r="F85" s="5">
        <v>23</v>
      </c>
      <c r="G85" s="5">
        <v>29</v>
      </c>
      <c r="H85" s="303">
        <v>36</v>
      </c>
      <c r="I85" s="5">
        <v>40</v>
      </c>
      <c r="J85" s="5">
        <v>41</v>
      </c>
      <c r="K85" s="5">
        <v>52</v>
      </c>
      <c r="L85" s="5">
        <v>54</v>
      </c>
      <c r="M85" s="5">
        <v>51</v>
      </c>
      <c r="N85" s="5">
        <v>40</v>
      </c>
      <c r="O85" s="5">
        <v>46</v>
      </c>
      <c r="P85" s="5">
        <v>38</v>
      </c>
      <c r="Q85" s="5">
        <v>29</v>
      </c>
      <c r="R85" s="5">
        <v>13</v>
      </c>
      <c r="S85" s="5">
        <v>9</v>
      </c>
      <c r="T85" s="5">
        <v>4</v>
      </c>
    </row>
    <row r="86" spans="1:20" x14ac:dyDescent="0.2">
      <c r="A86" s="50">
        <v>1984</v>
      </c>
      <c r="B86" s="5">
        <v>519</v>
      </c>
      <c r="C86" s="5">
        <v>0</v>
      </c>
      <c r="D86" s="5">
        <v>0</v>
      </c>
      <c r="E86" s="5">
        <v>3</v>
      </c>
      <c r="F86" s="5">
        <v>17</v>
      </c>
      <c r="G86" s="5">
        <v>35</v>
      </c>
      <c r="H86" s="303">
        <v>47</v>
      </c>
      <c r="I86" s="5">
        <v>44</v>
      </c>
      <c r="J86" s="5">
        <v>40</v>
      </c>
      <c r="K86" s="5">
        <v>51</v>
      </c>
      <c r="L86" s="5">
        <v>47</v>
      </c>
      <c r="M86" s="5">
        <v>40</v>
      </c>
      <c r="N86" s="5">
        <v>54</v>
      </c>
      <c r="O86" s="5">
        <v>42</v>
      </c>
      <c r="P86" s="5">
        <v>29</v>
      </c>
      <c r="Q86" s="5">
        <v>33</v>
      </c>
      <c r="R86" s="5">
        <v>22</v>
      </c>
      <c r="S86" s="5">
        <v>10</v>
      </c>
      <c r="T86" s="5">
        <v>5</v>
      </c>
    </row>
    <row r="87" spans="1:20" x14ac:dyDescent="0.2">
      <c r="A87" s="50">
        <v>1985</v>
      </c>
      <c r="B87" s="5">
        <v>569</v>
      </c>
      <c r="C87" s="5">
        <v>0</v>
      </c>
      <c r="D87" s="5">
        <v>0</v>
      </c>
      <c r="E87" s="5">
        <v>2</v>
      </c>
      <c r="F87" s="5">
        <v>20</v>
      </c>
      <c r="G87" s="5">
        <v>46</v>
      </c>
      <c r="H87" s="303">
        <v>37</v>
      </c>
      <c r="I87" s="5">
        <v>53</v>
      </c>
      <c r="J87" s="5">
        <v>56</v>
      </c>
      <c r="K87" s="5">
        <v>42</v>
      </c>
      <c r="L87" s="5">
        <v>60</v>
      </c>
      <c r="M87" s="5">
        <v>53</v>
      </c>
      <c r="N87" s="5">
        <v>49</v>
      </c>
      <c r="O87" s="5">
        <v>49</v>
      </c>
      <c r="P87" s="5">
        <v>38</v>
      </c>
      <c r="Q87" s="5">
        <v>26</v>
      </c>
      <c r="R87" s="5">
        <v>23</v>
      </c>
      <c r="S87" s="5">
        <v>11</v>
      </c>
      <c r="T87" s="5">
        <v>4</v>
      </c>
    </row>
    <row r="88" spans="1:20" x14ac:dyDescent="0.2">
      <c r="A88" s="50">
        <v>1986</v>
      </c>
      <c r="B88" s="5">
        <v>568</v>
      </c>
      <c r="C88" s="5">
        <v>0</v>
      </c>
      <c r="D88" s="5">
        <v>0</v>
      </c>
      <c r="E88" s="5">
        <v>0</v>
      </c>
      <c r="F88" s="5">
        <v>24</v>
      </c>
      <c r="G88" s="5">
        <v>57</v>
      </c>
      <c r="H88" s="303">
        <v>43</v>
      </c>
      <c r="I88" s="5">
        <v>54</v>
      </c>
      <c r="J88" s="5">
        <v>48</v>
      </c>
      <c r="K88" s="5">
        <v>55</v>
      </c>
      <c r="L88" s="5">
        <v>36</v>
      </c>
      <c r="M88" s="5">
        <v>50</v>
      </c>
      <c r="N88" s="5">
        <v>37</v>
      </c>
      <c r="O88" s="5">
        <v>49</v>
      </c>
      <c r="P88" s="5">
        <v>46</v>
      </c>
      <c r="Q88" s="5">
        <v>33</v>
      </c>
      <c r="R88" s="5">
        <v>22</v>
      </c>
      <c r="S88" s="5">
        <v>11</v>
      </c>
      <c r="T88" s="5">
        <v>3</v>
      </c>
    </row>
    <row r="89" spans="1:20" x14ac:dyDescent="0.2">
      <c r="A89" s="50">
        <v>1987</v>
      </c>
      <c r="B89" s="5">
        <v>522</v>
      </c>
      <c r="C89" s="5">
        <v>0</v>
      </c>
      <c r="D89" s="5">
        <v>0</v>
      </c>
      <c r="E89" s="5">
        <v>2</v>
      </c>
      <c r="F89" s="5">
        <v>29</v>
      </c>
      <c r="G89" s="5">
        <v>51</v>
      </c>
      <c r="H89" s="303">
        <v>50</v>
      </c>
      <c r="I89" s="5">
        <v>52</v>
      </c>
      <c r="J89" s="5">
        <v>50</v>
      </c>
      <c r="K89" s="5">
        <v>51</v>
      </c>
      <c r="L89" s="5">
        <v>33</v>
      </c>
      <c r="M89" s="5">
        <v>42</v>
      </c>
      <c r="N89" s="5">
        <v>43</v>
      </c>
      <c r="O89" s="5">
        <v>38</v>
      </c>
      <c r="P89" s="5">
        <v>28</v>
      </c>
      <c r="Q89" s="5">
        <v>19</v>
      </c>
      <c r="R89" s="5">
        <v>19</v>
      </c>
      <c r="S89" s="5">
        <v>9</v>
      </c>
      <c r="T89" s="5">
        <v>6</v>
      </c>
    </row>
    <row r="90" spans="1:20" x14ac:dyDescent="0.2">
      <c r="A90" s="50">
        <v>1988</v>
      </c>
      <c r="B90" s="5">
        <v>598</v>
      </c>
      <c r="C90" s="5">
        <v>0</v>
      </c>
      <c r="D90" s="5">
        <v>0</v>
      </c>
      <c r="E90" s="5">
        <v>1</v>
      </c>
      <c r="F90" s="5">
        <v>36</v>
      </c>
      <c r="G90" s="5">
        <v>71</v>
      </c>
      <c r="H90" s="303">
        <v>56</v>
      </c>
      <c r="I90" s="5">
        <v>66</v>
      </c>
      <c r="J90" s="5">
        <v>55</v>
      </c>
      <c r="K90" s="5">
        <v>54</v>
      </c>
      <c r="L90" s="5">
        <v>58</v>
      </c>
      <c r="M90" s="5">
        <v>39</v>
      </c>
      <c r="N90" s="5">
        <v>39</v>
      </c>
      <c r="O90" s="5">
        <v>31</v>
      </c>
      <c r="P90" s="5">
        <v>34</v>
      </c>
      <c r="Q90" s="5">
        <v>20</v>
      </c>
      <c r="R90" s="5">
        <v>23</v>
      </c>
      <c r="S90" s="5">
        <v>12</v>
      </c>
      <c r="T90" s="5">
        <v>3</v>
      </c>
    </row>
    <row r="91" spans="1:20" x14ac:dyDescent="0.2">
      <c r="A91" s="50">
        <v>1989</v>
      </c>
      <c r="B91" s="5">
        <v>527</v>
      </c>
      <c r="C91" s="5">
        <v>0</v>
      </c>
      <c r="D91" s="5">
        <v>0</v>
      </c>
      <c r="E91" s="5">
        <v>2</v>
      </c>
      <c r="F91" s="5">
        <v>25</v>
      </c>
      <c r="G91" s="5">
        <v>50</v>
      </c>
      <c r="H91" s="303">
        <v>61</v>
      </c>
      <c r="I91" s="5">
        <v>39</v>
      </c>
      <c r="J91" s="5">
        <v>41</v>
      </c>
      <c r="K91" s="5">
        <v>52</v>
      </c>
      <c r="L91" s="5">
        <v>42</v>
      </c>
      <c r="M91" s="5">
        <v>55</v>
      </c>
      <c r="N91" s="5">
        <v>50</v>
      </c>
      <c r="O91" s="5">
        <v>36</v>
      </c>
      <c r="P91" s="5">
        <v>35</v>
      </c>
      <c r="Q91" s="5">
        <v>13</v>
      </c>
      <c r="R91" s="5">
        <v>19</v>
      </c>
      <c r="S91" s="5">
        <v>4</v>
      </c>
      <c r="T91" s="5">
        <v>3</v>
      </c>
    </row>
    <row r="92" spans="1:20" x14ac:dyDescent="0.2">
      <c r="A92" s="50">
        <v>1990</v>
      </c>
      <c r="B92" s="5">
        <v>535</v>
      </c>
      <c r="C92" s="5">
        <v>0</v>
      </c>
      <c r="D92" s="5">
        <v>0</v>
      </c>
      <c r="E92" s="5">
        <v>0</v>
      </c>
      <c r="F92" s="5">
        <v>13</v>
      </c>
      <c r="G92" s="5">
        <v>59</v>
      </c>
      <c r="H92" s="303">
        <v>80</v>
      </c>
      <c r="I92" s="5">
        <v>58</v>
      </c>
      <c r="J92" s="5">
        <v>43</v>
      </c>
      <c r="K92" s="5">
        <v>41</v>
      </c>
      <c r="L92" s="5">
        <v>57</v>
      </c>
      <c r="M92" s="5">
        <v>32</v>
      </c>
      <c r="N92" s="5">
        <v>41</v>
      </c>
      <c r="O92" s="5">
        <v>26</v>
      </c>
      <c r="P92" s="5">
        <v>35</v>
      </c>
      <c r="Q92" s="5">
        <v>20</v>
      </c>
      <c r="R92" s="5">
        <v>12</v>
      </c>
      <c r="S92" s="5">
        <v>13</v>
      </c>
      <c r="T92" s="5">
        <v>5</v>
      </c>
    </row>
    <row r="93" spans="1:20" x14ac:dyDescent="0.2">
      <c r="A93" s="50">
        <v>1991</v>
      </c>
      <c r="B93" s="5">
        <v>525</v>
      </c>
      <c r="C93" s="5">
        <v>0</v>
      </c>
      <c r="D93" s="5">
        <v>0</v>
      </c>
      <c r="E93" s="5">
        <v>1</v>
      </c>
      <c r="F93" s="5">
        <v>28</v>
      </c>
      <c r="G93" s="5">
        <v>50</v>
      </c>
      <c r="H93" s="303">
        <v>63</v>
      </c>
      <c r="I93" s="5">
        <v>59</v>
      </c>
      <c r="J93" s="5">
        <v>44</v>
      </c>
      <c r="K93" s="5">
        <v>54</v>
      </c>
      <c r="L93" s="5">
        <v>48</v>
      </c>
      <c r="M93" s="5">
        <v>37</v>
      </c>
      <c r="N93" s="5">
        <v>26</v>
      </c>
      <c r="O93" s="5">
        <v>35</v>
      </c>
      <c r="P93" s="5">
        <v>20</v>
      </c>
      <c r="Q93" s="5">
        <v>24</v>
      </c>
      <c r="R93" s="5">
        <v>21</v>
      </c>
      <c r="S93" s="5">
        <v>8</v>
      </c>
      <c r="T93" s="5">
        <v>7</v>
      </c>
    </row>
    <row r="94" spans="1:20" x14ac:dyDescent="0.2">
      <c r="A94" s="50">
        <v>1992</v>
      </c>
      <c r="B94" s="5">
        <v>569</v>
      </c>
      <c r="C94" s="5">
        <v>0</v>
      </c>
      <c r="D94" s="5">
        <v>0</v>
      </c>
      <c r="E94" s="5">
        <v>1</v>
      </c>
      <c r="F94" s="5">
        <v>25</v>
      </c>
      <c r="G94" s="5">
        <v>58</v>
      </c>
      <c r="H94" s="303">
        <v>87</v>
      </c>
      <c r="I94" s="5">
        <v>53</v>
      </c>
      <c r="J94" s="5">
        <v>58</v>
      </c>
      <c r="K94" s="5">
        <v>67</v>
      </c>
      <c r="L94" s="5">
        <v>44</v>
      </c>
      <c r="M94" s="5">
        <v>43</v>
      </c>
      <c r="N94" s="5">
        <v>32</v>
      </c>
      <c r="O94" s="5">
        <v>35</v>
      </c>
      <c r="P94" s="5">
        <v>21</v>
      </c>
      <c r="Q94" s="5">
        <v>17</v>
      </c>
      <c r="R94" s="5">
        <v>17</v>
      </c>
      <c r="S94" s="5">
        <v>8</v>
      </c>
      <c r="T94" s="5">
        <v>3</v>
      </c>
    </row>
    <row r="95" spans="1:20" x14ac:dyDescent="0.2">
      <c r="A95" s="50">
        <v>1993</v>
      </c>
      <c r="B95" s="5">
        <v>615</v>
      </c>
      <c r="C95" s="5">
        <v>0</v>
      </c>
      <c r="D95" s="5">
        <v>0</v>
      </c>
      <c r="E95" s="5">
        <v>5</v>
      </c>
      <c r="F95" s="5">
        <v>29</v>
      </c>
      <c r="G95" s="5">
        <v>60</v>
      </c>
      <c r="H95" s="303">
        <v>85</v>
      </c>
      <c r="I95" s="5">
        <v>68</v>
      </c>
      <c r="J95" s="5">
        <v>54</v>
      </c>
      <c r="K95" s="5">
        <v>69</v>
      </c>
      <c r="L95" s="5">
        <v>64</v>
      </c>
      <c r="M95" s="5">
        <v>41</v>
      </c>
      <c r="N95" s="5">
        <v>46</v>
      </c>
      <c r="O95" s="5">
        <v>22</v>
      </c>
      <c r="P95" s="5">
        <v>19</v>
      </c>
      <c r="Q95" s="5">
        <v>24</v>
      </c>
      <c r="R95" s="5">
        <v>13</v>
      </c>
      <c r="S95" s="5">
        <v>11</v>
      </c>
      <c r="T95" s="5">
        <v>5</v>
      </c>
    </row>
    <row r="96" spans="1:20" x14ac:dyDescent="0.2">
      <c r="A96" s="50">
        <v>1994</v>
      </c>
      <c r="B96" s="5">
        <v>624</v>
      </c>
      <c r="C96" s="5">
        <v>0</v>
      </c>
      <c r="D96" s="5">
        <v>0</v>
      </c>
      <c r="E96" s="5">
        <v>4</v>
      </c>
      <c r="F96" s="5">
        <v>25</v>
      </c>
      <c r="G96" s="5">
        <v>70</v>
      </c>
      <c r="H96" s="303">
        <v>86</v>
      </c>
      <c r="I96" s="5">
        <v>67</v>
      </c>
      <c r="J96" s="5">
        <v>59</v>
      </c>
      <c r="K96" s="5">
        <v>85</v>
      </c>
      <c r="L96" s="5">
        <v>64</v>
      </c>
      <c r="M96" s="5">
        <v>37</v>
      </c>
      <c r="N96" s="5">
        <v>29</v>
      </c>
      <c r="O96" s="5">
        <v>32</v>
      </c>
      <c r="P96" s="5">
        <v>24</v>
      </c>
      <c r="Q96" s="5">
        <v>15</v>
      </c>
      <c r="R96" s="5">
        <v>14</v>
      </c>
      <c r="S96" s="5">
        <v>7</v>
      </c>
      <c r="T96" s="5">
        <v>6</v>
      </c>
    </row>
    <row r="97" spans="1:20" x14ac:dyDescent="0.2">
      <c r="A97" s="50">
        <v>1995</v>
      </c>
      <c r="B97" s="5">
        <v>623</v>
      </c>
      <c r="C97" s="5">
        <v>0</v>
      </c>
      <c r="D97" s="5">
        <v>0</v>
      </c>
      <c r="E97" s="5">
        <v>5</v>
      </c>
      <c r="F97" s="5">
        <v>29</v>
      </c>
      <c r="G97" s="5">
        <v>51</v>
      </c>
      <c r="H97" s="303">
        <v>84</v>
      </c>
      <c r="I97" s="5">
        <v>68</v>
      </c>
      <c r="J97" s="5">
        <v>66</v>
      </c>
      <c r="K97" s="5">
        <v>66</v>
      </c>
      <c r="L97" s="5">
        <v>62</v>
      </c>
      <c r="M97" s="5">
        <v>45</v>
      </c>
      <c r="N97" s="5">
        <v>47</v>
      </c>
      <c r="O97" s="5">
        <v>27</v>
      </c>
      <c r="P97" s="5">
        <v>27</v>
      </c>
      <c r="Q97" s="5">
        <v>15</v>
      </c>
      <c r="R97" s="5">
        <v>18</v>
      </c>
      <c r="S97" s="5">
        <v>7</v>
      </c>
      <c r="T97" s="5">
        <v>6</v>
      </c>
    </row>
    <row r="98" spans="1:20" x14ac:dyDescent="0.2">
      <c r="A98" s="50">
        <v>1996</v>
      </c>
      <c r="B98" s="5">
        <v>597</v>
      </c>
      <c r="C98" s="5">
        <v>0</v>
      </c>
      <c r="D98" s="5">
        <v>0</v>
      </c>
      <c r="E98" s="5">
        <v>3</v>
      </c>
      <c r="F98" s="5">
        <v>24</v>
      </c>
      <c r="G98" s="5">
        <v>51</v>
      </c>
      <c r="H98" s="303">
        <v>88</v>
      </c>
      <c r="I98" s="5">
        <v>84</v>
      </c>
      <c r="J98" s="5">
        <v>55</v>
      </c>
      <c r="K98" s="5">
        <v>56</v>
      </c>
      <c r="L98" s="5">
        <v>63</v>
      </c>
      <c r="M98" s="5">
        <v>42</v>
      </c>
      <c r="N98" s="5">
        <v>30</v>
      </c>
      <c r="O98" s="5">
        <v>17</v>
      </c>
      <c r="P98" s="5">
        <v>29</v>
      </c>
      <c r="Q98" s="5">
        <v>23</v>
      </c>
      <c r="R98" s="5">
        <v>16</v>
      </c>
      <c r="S98" s="5">
        <v>9</v>
      </c>
      <c r="T98" s="5">
        <v>7</v>
      </c>
    </row>
    <row r="99" spans="1:20" x14ac:dyDescent="0.2">
      <c r="A99" s="50">
        <v>1997</v>
      </c>
      <c r="B99" s="5">
        <v>599</v>
      </c>
      <c r="C99" s="5">
        <v>0</v>
      </c>
      <c r="D99" s="5">
        <v>0</v>
      </c>
      <c r="E99" s="5">
        <v>0</v>
      </c>
      <c r="F99" s="5">
        <v>22</v>
      </c>
      <c r="G99" s="5">
        <v>60</v>
      </c>
      <c r="H99" s="303">
        <v>86</v>
      </c>
      <c r="I99" s="5">
        <v>91</v>
      </c>
      <c r="J99" s="5">
        <v>67</v>
      </c>
      <c r="K99" s="5">
        <v>56</v>
      </c>
      <c r="L99" s="5">
        <v>53</v>
      </c>
      <c r="M99" s="5">
        <v>46</v>
      </c>
      <c r="N99" s="5">
        <v>24</v>
      </c>
      <c r="O99" s="5">
        <v>20</v>
      </c>
      <c r="P99" s="5">
        <v>28</v>
      </c>
      <c r="Q99" s="5">
        <v>15</v>
      </c>
      <c r="R99" s="5">
        <v>16</v>
      </c>
      <c r="S99" s="5">
        <v>10</v>
      </c>
      <c r="T99" s="5">
        <v>5</v>
      </c>
    </row>
    <row r="100" spans="1:20" x14ac:dyDescent="0.2">
      <c r="A100" s="50">
        <v>1998</v>
      </c>
      <c r="B100" s="5">
        <v>649</v>
      </c>
      <c r="C100" s="5">
        <v>0</v>
      </c>
      <c r="D100" s="5">
        <v>0</v>
      </c>
      <c r="E100" s="5">
        <v>3</v>
      </c>
      <c r="F100" s="5">
        <v>27</v>
      </c>
      <c r="G100" s="5">
        <v>54</v>
      </c>
      <c r="H100" s="303">
        <v>97</v>
      </c>
      <c r="I100" s="5">
        <v>92</v>
      </c>
      <c r="J100" s="5">
        <v>86</v>
      </c>
      <c r="K100" s="5">
        <v>55</v>
      </c>
      <c r="L100" s="5">
        <v>61</v>
      </c>
      <c r="M100" s="5">
        <v>37</v>
      </c>
      <c r="N100" s="5">
        <v>37</v>
      </c>
      <c r="O100" s="5">
        <v>20</v>
      </c>
      <c r="P100" s="5">
        <v>29</v>
      </c>
      <c r="Q100" s="5">
        <v>24</v>
      </c>
      <c r="R100" s="5">
        <v>15</v>
      </c>
      <c r="S100" s="5">
        <v>7</v>
      </c>
      <c r="T100" s="5">
        <v>5</v>
      </c>
    </row>
    <row r="101" spans="1:20" x14ac:dyDescent="0.2">
      <c r="A101" s="50">
        <v>1999</v>
      </c>
      <c r="B101" s="5">
        <v>637</v>
      </c>
      <c r="C101" s="5">
        <v>0</v>
      </c>
      <c r="D101" s="5">
        <v>0</v>
      </c>
      <c r="E101" s="5">
        <v>3</v>
      </c>
      <c r="F101" s="5">
        <v>33</v>
      </c>
      <c r="G101" s="5">
        <v>57</v>
      </c>
      <c r="H101" s="303">
        <v>71</v>
      </c>
      <c r="I101" s="5">
        <v>96</v>
      </c>
      <c r="J101" s="5">
        <v>82</v>
      </c>
      <c r="K101" s="5">
        <v>56</v>
      </c>
      <c r="L101" s="5">
        <v>46</v>
      </c>
      <c r="M101" s="5">
        <v>47</v>
      </c>
      <c r="N101" s="5">
        <v>38</v>
      </c>
      <c r="O101" s="5">
        <v>32</v>
      </c>
      <c r="P101" s="5">
        <v>29</v>
      </c>
      <c r="Q101" s="5">
        <v>18</v>
      </c>
      <c r="R101" s="5">
        <v>19</v>
      </c>
      <c r="S101" s="5">
        <v>5</v>
      </c>
      <c r="T101" s="5">
        <v>5</v>
      </c>
    </row>
    <row r="102" spans="1:20" x14ac:dyDescent="0.2">
      <c r="A102" s="50">
        <v>2000</v>
      </c>
      <c r="B102" s="5">
        <v>648</v>
      </c>
      <c r="C102" s="5">
        <v>0</v>
      </c>
      <c r="D102" s="5">
        <v>0</v>
      </c>
      <c r="E102" s="5">
        <v>6</v>
      </c>
      <c r="F102" s="5">
        <v>37</v>
      </c>
      <c r="G102" s="5">
        <v>72</v>
      </c>
      <c r="H102" s="303">
        <v>81</v>
      </c>
      <c r="I102" s="5">
        <v>75</v>
      </c>
      <c r="J102" s="5">
        <v>86</v>
      </c>
      <c r="K102" s="5">
        <v>74</v>
      </c>
      <c r="L102" s="5">
        <v>55</v>
      </c>
      <c r="M102" s="5">
        <v>55</v>
      </c>
      <c r="N102" s="5">
        <v>24</v>
      </c>
      <c r="O102" s="5">
        <v>24</v>
      </c>
      <c r="P102" s="5">
        <v>16</v>
      </c>
      <c r="Q102" s="5">
        <v>15</v>
      </c>
      <c r="R102" s="5">
        <v>11</v>
      </c>
      <c r="S102" s="5">
        <v>11</v>
      </c>
      <c r="T102" s="5">
        <v>6</v>
      </c>
    </row>
    <row r="103" spans="1:20" x14ac:dyDescent="0.2">
      <c r="A103" s="50">
        <v>2001</v>
      </c>
      <c r="B103" s="5">
        <v>609</v>
      </c>
      <c r="C103" s="5">
        <v>0</v>
      </c>
      <c r="D103" s="5">
        <v>0</v>
      </c>
      <c r="E103" s="5">
        <v>2</v>
      </c>
      <c r="F103" s="5">
        <v>33</v>
      </c>
      <c r="G103" s="5">
        <v>57</v>
      </c>
      <c r="H103" s="303">
        <v>58</v>
      </c>
      <c r="I103" s="5">
        <v>66</v>
      </c>
      <c r="J103" s="5">
        <v>79</v>
      </c>
      <c r="K103" s="5">
        <v>80</v>
      </c>
      <c r="L103" s="5">
        <v>58</v>
      </c>
      <c r="M103" s="5">
        <v>49</v>
      </c>
      <c r="N103" s="5">
        <v>40</v>
      </c>
      <c r="O103" s="5">
        <v>30</v>
      </c>
      <c r="P103" s="5">
        <v>21</v>
      </c>
      <c r="Q103" s="5">
        <v>16</v>
      </c>
      <c r="R103" s="5">
        <v>7</v>
      </c>
      <c r="S103" s="5">
        <v>7</v>
      </c>
      <c r="T103" s="5">
        <v>6</v>
      </c>
    </row>
    <row r="104" spans="1:20" x14ac:dyDescent="0.2">
      <c r="A104" s="50">
        <v>2002</v>
      </c>
      <c r="B104" s="5">
        <v>636</v>
      </c>
      <c r="C104" s="5">
        <v>0</v>
      </c>
      <c r="D104" s="5">
        <v>0</v>
      </c>
      <c r="E104" s="5">
        <v>1</v>
      </c>
      <c r="F104" s="5">
        <v>33</v>
      </c>
      <c r="G104" s="5">
        <v>50</v>
      </c>
      <c r="H104" s="303">
        <v>65</v>
      </c>
      <c r="I104" s="5">
        <v>80</v>
      </c>
      <c r="J104" s="5">
        <v>85</v>
      </c>
      <c r="K104" s="5">
        <v>76</v>
      </c>
      <c r="L104" s="5">
        <v>56</v>
      </c>
      <c r="M104" s="5">
        <v>54</v>
      </c>
      <c r="N104" s="5">
        <v>38</v>
      </c>
      <c r="O104" s="5">
        <v>36</v>
      </c>
      <c r="P104" s="5">
        <v>25</v>
      </c>
      <c r="Q104" s="5">
        <v>17</v>
      </c>
      <c r="R104" s="5">
        <v>10</v>
      </c>
      <c r="S104" s="5">
        <v>8</v>
      </c>
      <c r="T104" s="5">
        <v>2</v>
      </c>
    </row>
    <row r="105" spans="1:20" x14ac:dyDescent="0.2">
      <c r="A105" s="50">
        <v>2003</v>
      </c>
      <c r="B105" s="5">
        <v>560</v>
      </c>
      <c r="C105" s="5">
        <v>0</v>
      </c>
      <c r="D105" s="5">
        <v>0</v>
      </c>
      <c r="E105" s="5">
        <v>1</v>
      </c>
      <c r="F105" s="5">
        <v>29</v>
      </c>
      <c r="G105" s="5">
        <v>47</v>
      </c>
      <c r="H105" s="303">
        <v>45</v>
      </c>
      <c r="I105" s="5">
        <v>72</v>
      </c>
      <c r="J105" s="5">
        <v>85</v>
      </c>
      <c r="K105" s="5">
        <v>59</v>
      </c>
      <c r="L105" s="5">
        <v>56</v>
      </c>
      <c r="M105" s="5">
        <v>49</v>
      </c>
      <c r="N105" s="5">
        <v>36</v>
      </c>
      <c r="O105" s="5">
        <v>23</v>
      </c>
      <c r="P105" s="5">
        <v>20</v>
      </c>
      <c r="Q105" s="5">
        <v>15</v>
      </c>
      <c r="R105" s="5">
        <v>10</v>
      </c>
      <c r="S105" s="5">
        <v>9</v>
      </c>
      <c r="T105" s="5">
        <v>4</v>
      </c>
    </row>
    <row r="106" spans="1:20" x14ac:dyDescent="0.2">
      <c r="A106" s="50">
        <v>2004</v>
      </c>
      <c r="B106" s="5">
        <v>606</v>
      </c>
      <c r="C106" s="5">
        <v>0</v>
      </c>
      <c r="D106" s="5">
        <v>0</v>
      </c>
      <c r="E106" s="5">
        <v>2</v>
      </c>
      <c r="F106" s="5">
        <v>28</v>
      </c>
      <c r="G106" s="5">
        <v>48</v>
      </c>
      <c r="H106" s="303">
        <v>34</v>
      </c>
      <c r="I106" s="5">
        <v>61</v>
      </c>
      <c r="J106" s="5">
        <v>104</v>
      </c>
      <c r="K106" s="5">
        <v>75</v>
      </c>
      <c r="L106" s="5">
        <v>74</v>
      </c>
      <c r="M106" s="5">
        <v>50</v>
      </c>
      <c r="N106" s="5">
        <v>41</v>
      </c>
      <c r="O106" s="5">
        <v>29</v>
      </c>
      <c r="P106" s="5">
        <v>16</v>
      </c>
      <c r="Q106" s="5">
        <v>15</v>
      </c>
      <c r="R106" s="5">
        <v>15</v>
      </c>
      <c r="S106" s="5">
        <v>8</v>
      </c>
      <c r="T106" s="5">
        <v>6</v>
      </c>
    </row>
    <row r="107" spans="1:20" x14ac:dyDescent="0.2">
      <c r="A107" s="50">
        <v>2005</v>
      </c>
      <c r="B107" s="5">
        <v>547</v>
      </c>
      <c r="C107" s="5">
        <v>0</v>
      </c>
      <c r="D107" s="5">
        <v>0</v>
      </c>
      <c r="E107" s="5">
        <v>3</v>
      </c>
      <c r="F107" s="5">
        <v>19</v>
      </c>
      <c r="G107" s="5">
        <v>58</v>
      </c>
      <c r="H107" s="303">
        <v>44</v>
      </c>
      <c r="I107" s="5">
        <v>56</v>
      </c>
      <c r="J107" s="5">
        <v>73</v>
      </c>
      <c r="K107" s="5">
        <v>75</v>
      </c>
      <c r="L107" s="5">
        <v>55</v>
      </c>
      <c r="M107" s="5">
        <v>34</v>
      </c>
      <c r="N107" s="5">
        <v>37</v>
      </c>
      <c r="O107" s="5">
        <v>32</v>
      </c>
      <c r="P107" s="5">
        <v>23</v>
      </c>
      <c r="Q107" s="5">
        <v>14</v>
      </c>
      <c r="R107" s="5">
        <v>8</v>
      </c>
      <c r="S107" s="5">
        <v>11</v>
      </c>
      <c r="T107" s="5">
        <v>5</v>
      </c>
    </row>
    <row r="108" spans="1:20" x14ac:dyDescent="0.2">
      <c r="A108" s="50">
        <v>2006</v>
      </c>
      <c r="B108" s="5">
        <v>542</v>
      </c>
      <c r="C108" s="5">
        <v>0</v>
      </c>
      <c r="D108" s="5">
        <v>0</v>
      </c>
      <c r="E108" s="5">
        <v>2</v>
      </c>
      <c r="F108" s="5">
        <v>18</v>
      </c>
      <c r="G108" s="5">
        <v>42</v>
      </c>
      <c r="H108" s="303">
        <v>46</v>
      </c>
      <c r="I108" s="5">
        <v>64</v>
      </c>
      <c r="J108" s="5">
        <v>64</v>
      </c>
      <c r="K108" s="5">
        <v>85</v>
      </c>
      <c r="L108" s="5">
        <v>55</v>
      </c>
      <c r="M108" s="5">
        <v>54</v>
      </c>
      <c r="N108" s="5">
        <v>38</v>
      </c>
      <c r="O108" s="5">
        <v>31</v>
      </c>
      <c r="P108" s="5">
        <v>17</v>
      </c>
      <c r="Q108" s="5">
        <v>8</v>
      </c>
      <c r="R108" s="5">
        <v>9</v>
      </c>
      <c r="S108" s="5">
        <v>8</v>
      </c>
      <c r="T108" s="5">
        <v>1</v>
      </c>
    </row>
    <row r="109" spans="1:20" x14ac:dyDescent="0.2">
      <c r="A109" s="50">
        <v>2007</v>
      </c>
      <c r="B109" s="5">
        <v>517</v>
      </c>
      <c r="C109" s="5">
        <v>0</v>
      </c>
      <c r="D109" s="5">
        <v>0</v>
      </c>
      <c r="E109" s="5">
        <v>3</v>
      </c>
      <c r="F109" s="5">
        <v>30</v>
      </c>
      <c r="G109" s="5">
        <v>48</v>
      </c>
      <c r="H109" s="303">
        <v>43</v>
      </c>
      <c r="I109" s="5">
        <v>50</v>
      </c>
      <c r="J109" s="5">
        <v>63</v>
      </c>
      <c r="K109" s="5">
        <v>62</v>
      </c>
      <c r="L109" s="5">
        <v>63</v>
      </c>
      <c r="M109" s="5">
        <v>43</v>
      </c>
      <c r="N109" s="5">
        <v>30</v>
      </c>
      <c r="O109" s="5">
        <v>31</v>
      </c>
      <c r="P109" s="5">
        <v>17</v>
      </c>
      <c r="Q109" s="5">
        <v>17</v>
      </c>
      <c r="R109" s="5">
        <v>8</v>
      </c>
      <c r="S109" s="5">
        <v>6</v>
      </c>
      <c r="T109" s="5">
        <v>3</v>
      </c>
    </row>
    <row r="110" spans="1:20" x14ac:dyDescent="0.2">
      <c r="A110" s="51">
        <v>2008</v>
      </c>
      <c r="B110" s="13">
        <v>569</v>
      </c>
      <c r="C110" s="13">
        <v>0</v>
      </c>
      <c r="D110" s="13">
        <v>0</v>
      </c>
      <c r="E110" s="13">
        <v>2</v>
      </c>
      <c r="F110" s="13">
        <v>18</v>
      </c>
      <c r="G110" s="13">
        <v>45</v>
      </c>
      <c r="H110" s="13">
        <v>56</v>
      </c>
      <c r="I110" s="13">
        <v>78</v>
      </c>
      <c r="J110" s="13">
        <v>67</v>
      </c>
      <c r="K110" s="13">
        <v>76</v>
      </c>
      <c r="L110" s="13">
        <v>55</v>
      </c>
      <c r="M110" s="13">
        <v>55</v>
      </c>
      <c r="N110" s="13">
        <v>26</v>
      </c>
      <c r="O110" s="13">
        <v>36</v>
      </c>
      <c r="P110" s="13">
        <v>20</v>
      </c>
      <c r="Q110" s="13">
        <v>10</v>
      </c>
      <c r="R110" s="13">
        <v>10</v>
      </c>
      <c r="S110" s="13">
        <v>12</v>
      </c>
      <c r="T110" s="13">
        <v>3</v>
      </c>
    </row>
    <row r="111" spans="1:20" x14ac:dyDescent="0.2">
      <c r="A111" s="52">
        <v>2009</v>
      </c>
      <c r="B111" s="14">
        <v>568</v>
      </c>
      <c r="C111" s="14">
        <v>0</v>
      </c>
      <c r="D111" s="14">
        <v>0</v>
      </c>
      <c r="E111" s="14">
        <v>4</v>
      </c>
      <c r="F111" s="14">
        <v>28</v>
      </c>
      <c r="G111" s="14">
        <v>51</v>
      </c>
      <c r="H111" s="14">
        <v>54</v>
      </c>
      <c r="I111" s="14">
        <v>46</v>
      </c>
      <c r="J111" s="14">
        <v>70</v>
      </c>
      <c r="K111" s="14">
        <v>80</v>
      </c>
      <c r="L111" s="14">
        <v>53</v>
      </c>
      <c r="M111" s="14">
        <v>58</v>
      </c>
      <c r="N111" s="14">
        <v>51</v>
      </c>
      <c r="O111" s="14">
        <v>27</v>
      </c>
      <c r="P111" s="14">
        <v>13</v>
      </c>
      <c r="Q111" s="14">
        <v>15</v>
      </c>
      <c r="R111" s="14">
        <v>8</v>
      </c>
      <c r="S111" s="14">
        <v>6</v>
      </c>
      <c r="T111" s="14">
        <v>4</v>
      </c>
    </row>
    <row r="112" spans="1:20" x14ac:dyDescent="0.2">
      <c r="A112" s="53">
        <v>2010</v>
      </c>
      <c r="B112" s="17">
        <v>569</v>
      </c>
      <c r="C112" s="17">
        <v>0</v>
      </c>
      <c r="D112" s="17">
        <v>0</v>
      </c>
      <c r="E112" s="54">
        <v>1</v>
      </c>
      <c r="F112" s="54">
        <v>28</v>
      </c>
      <c r="G112" s="54">
        <v>46</v>
      </c>
      <c r="H112" s="54">
        <v>53</v>
      </c>
      <c r="I112" s="54">
        <v>66</v>
      </c>
      <c r="J112" s="54">
        <v>57</v>
      </c>
      <c r="K112" s="54">
        <v>71</v>
      </c>
      <c r="L112" s="54">
        <v>73</v>
      </c>
      <c r="M112" s="54">
        <v>54</v>
      </c>
      <c r="N112" s="54">
        <v>41</v>
      </c>
      <c r="O112" s="54">
        <v>24</v>
      </c>
      <c r="P112" s="54">
        <v>13</v>
      </c>
      <c r="Q112" s="54">
        <v>17</v>
      </c>
      <c r="R112" s="54">
        <v>8</v>
      </c>
      <c r="S112" s="54">
        <v>11</v>
      </c>
      <c r="T112" s="54">
        <v>6</v>
      </c>
    </row>
    <row r="113" spans="1:20" ht="14.25" x14ac:dyDescent="0.2">
      <c r="A113" s="55" t="s">
        <v>143</v>
      </c>
      <c r="B113" s="16">
        <v>527</v>
      </c>
      <c r="C113" s="16">
        <v>0</v>
      </c>
      <c r="D113" s="16">
        <v>0</v>
      </c>
      <c r="E113" s="46">
        <v>0</v>
      </c>
      <c r="F113" s="46">
        <v>20</v>
      </c>
      <c r="G113" s="46">
        <v>47</v>
      </c>
      <c r="H113" s="46">
        <v>52</v>
      </c>
      <c r="I113" s="46">
        <v>49</v>
      </c>
      <c r="J113" s="46">
        <v>72</v>
      </c>
      <c r="K113" s="46">
        <v>67</v>
      </c>
      <c r="L113" s="46">
        <v>73</v>
      </c>
      <c r="M113" s="46">
        <v>53</v>
      </c>
      <c r="N113" s="46">
        <v>36</v>
      </c>
      <c r="O113" s="46">
        <v>19</v>
      </c>
      <c r="P113" s="46">
        <v>9</v>
      </c>
      <c r="Q113" s="46">
        <v>12</v>
      </c>
      <c r="R113" s="46">
        <v>10</v>
      </c>
      <c r="S113" s="46">
        <v>6</v>
      </c>
      <c r="T113" s="46">
        <v>2</v>
      </c>
    </row>
    <row r="114" spans="1:20" ht="14.25" x14ac:dyDescent="0.2">
      <c r="A114" s="55" t="s">
        <v>144</v>
      </c>
      <c r="B114" s="16">
        <v>569</v>
      </c>
      <c r="C114" s="16">
        <v>0</v>
      </c>
      <c r="D114" s="16">
        <v>0</v>
      </c>
      <c r="E114" s="46">
        <v>2</v>
      </c>
      <c r="F114" s="46">
        <v>18</v>
      </c>
      <c r="G114" s="46">
        <v>43</v>
      </c>
      <c r="H114" s="46">
        <v>56</v>
      </c>
      <c r="I114" s="46">
        <v>51</v>
      </c>
      <c r="J114" s="46">
        <v>49</v>
      </c>
      <c r="K114" s="46">
        <v>77</v>
      </c>
      <c r="L114" s="46">
        <v>69</v>
      </c>
      <c r="M114" s="46">
        <v>68</v>
      </c>
      <c r="N114" s="46">
        <v>46</v>
      </c>
      <c r="O114" s="46">
        <v>32</v>
      </c>
      <c r="P114" s="46">
        <v>13</v>
      </c>
      <c r="Q114" s="46">
        <v>11</v>
      </c>
      <c r="R114" s="46">
        <v>15</v>
      </c>
      <c r="S114" s="46">
        <v>8</v>
      </c>
      <c r="T114" s="46">
        <v>11</v>
      </c>
    </row>
    <row r="115" spans="1:20" ht="14.25" x14ac:dyDescent="0.2">
      <c r="A115" s="55" t="s">
        <v>145</v>
      </c>
      <c r="B115" s="16">
        <v>601</v>
      </c>
      <c r="C115" s="16">
        <v>0</v>
      </c>
      <c r="D115" s="16">
        <v>0</v>
      </c>
      <c r="E115" s="46">
        <v>2</v>
      </c>
      <c r="F115" s="46">
        <v>19</v>
      </c>
      <c r="G115" s="46">
        <v>38</v>
      </c>
      <c r="H115" s="46">
        <v>42</v>
      </c>
      <c r="I115" s="46">
        <v>64</v>
      </c>
      <c r="J115" s="46">
        <v>61</v>
      </c>
      <c r="K115" s="46">
        <v>69</v>
      </c>
      <c r="L115" s="46">
        <v>80</v>
      </c>
      <c r="M115" s="46">
        <v>67</v>
      </c>
      <c r="N115" s="46">
        <v>60</v>
      </c>
      <c r="O115" s="46">
        <v>33</v>
      </c>
      <c r="P115" s="46">
        <v>19</v>
      </c>
      <c r="Q115" s="46">
        <v>21</v>
      </c>
      <c r="R115" s="46">
        <v>12</v>
      </c>
      <c r="S115" s="46">
        <v>6</v>
      </c>
      <c r="T115" s="46">
        <v>8</v>
      </c>
    </row>
    <row r="116" spans="1:20" ht="14.25" x14ac:dyDescent="0.2">
      <c r="A116" s="55" t="s">
        <v>146</v>
      </c>
      <c r="B116" s="16">
        <v>549</v>
      </c>
      <c r="C116" s="16">
        <v>0</v>
      </c>
      <c r="D116" s="16">
        <v>0</v>
      </c>
      <c r="E116" s="46">
        <v>3</v>
      </c>
      <c r="F116" s="46">
        <v>13</v>
      </c>
      <c r="G116" s="46">
        <v>44</v>
      </c>
      <c r="H116" s="46">
        <v>50</v>
      </c>
      <c r="I116" s="46">
        <v>37</v>
      </c>
      <c r="J116" s="46">
        <v>54</v>
      </c>
      <c r="K116" s="46">
        <v>69</v>
      </c>
      <c r="L116" s="46">
        <v>81</v>
      </c>
      <c r="M116" s="46">
        <v>59</v>
      </c>
      <c r="N116" s="46">
        <v>48</v>
      </c>
      <c r="O116" s="46">
        <v>27</v>
      </c>
      <c r="P116" s="46">
        <v>23</v>
      </c>
      <c r="Q116" s="46">
        <v>17</v>
      </c>
      <c r="R116" s="46">
        <v>10</v>
      </c>
      <c r="S116" s="46">
        <v>5</v>
      </c>
      <c r="T116" s="46">
        <v>9</v>
      </c>
    </row>
    <row r="117" spans="1:20" ht="14.25" x14ac:dyDescent="0.2">
      <c r="A117" s="55" t="s">
        <v>153</v>
      </c>
      <c r="B117" s="16">
        <v>556</v>
      </c>
      <c r="C117" s="16">
        <v>0</v>
      </c>
      <c r="D117" s="16">
        <v>0</v>
      </c>
      <c r="E117" s="46">
        <v>1</v>
      </c>
      <c r="F117" s="46">
        <v>18</v>
      </c>
      <c r="G117" s="46">
        <v>35</v>
      </c>
      <c r="H117" s="46">
        <v>42</v>
      </c>
      <c r="I117" s="46">
        <v>56</v>
      </c>
      <c r="J117" s="46">
        <v>52</v>
      </c>
      <c r="K117" s="46">
        <v>69</v>
      </c>
      <c r="L117" s="46">
        <v>68</v>
      </c>
      <c r="M117" s="46">
        <v>56</v>
      </c>
      <c r="N117" s="46">
        <v>54</v>
      </c>
      <c r="O117" s="46">
        <v>35</v>
      </c>
      <c r="P117" s="46">
        <v>23</v>
      </c>
      <c r="Q117" s="46">
        <v>17</v>
      </c>
      <c r="R117" s="46">
        <v>15</v>
      </c>
      <c r="S117" s="46">
        <v>6</v>
      </c>
      <c r="T117" s="46">
        <v>9</v>
      </c>
    </row>
    <row r="118" spans="1:20" ht="14.25" x14ac:dyDescent="0.2">
      <c r="A118" s="55" t="s">
        <v>197</v>
      </c>
      <c r="B118" s="16">
        <v>603</v>
      </c>
      <c r="C118" s="16">
        <v>0</v>
      </c>
      <c r="D118" s="16">
        <v>0</v>
      </c>
      <c r="E118" s="16">
        <v>2</v>
      </c>
      <c r="F118" s="46">
        <v>22</v>
      </c>
      <c r="G118" s="46">
        <v>43</v>
      </c>
      <c r="H118" s="46">
        <v>60</v>
      </c>
      <c r="I118" s="46">
        <v>50</v>
      </c>
      <c r="J118" s="46">
        <v>53</v>
      </c>
      <c r="K118" s="46">
        <v>67</v>
      </c>
      <c r="L118" s="46">
        <v>79</v>
      </c>
      <c r="M118" s="46">
        <v>69</v>
      </c>
      <c r="N118" s="46">
        <v>48</v>
      </c>
      <c r="O118" s="46">
        <v>43</v>
      </c>
      <c r="P118" s="46">
        <v>24</v>
      </c>
      <c r="Q118" s="46">
        <v>18</v>
      </c>
      <c r="R118" s="46">
        <v>11</v>
      </c>
      <c r="S118" s="46">
        <v>9</v>
      </c>
      <c r="T118" s="46">
        <v>5</v>
      </c>
    </row>
    <row r="119" spans="1:20" ht="14.25" x14ac:dyDescent="0.2">
      <c r="A119" s="55" t="s">
        <v>210</v>
      </c>
      <c r="B119" s="16">
        <v>587</v>
      </c>
      <c r="C119" s="16">
        <v>0</v>
      </c>
      <c r="D119" s="16">
        <v>0</v>
      </c>
      <c r="E119" s="16">
        <v>4</v>
      </c>
      <c r="F119" s="46">
        <v>18</v>
      </c>
      <c r="G119" s="46">
        <v>40</v>
      </c>
      <c r="H119" s="46">
        <v>55</v>
      </c>
      <c r="I119" s="46">
        <v>49</v>
      </c>
      <c r="J119" s="46">
        <v>58</v>
      </c>
      <c r="K119" s="46">
        <v>64</v>
      </c>
      <c r="L119" s="46">
        <v>72</v>
      </c>
      <c r="M119" s="46">
        <v>81</v>
      </c>
      <c r="N119" s="46">
        <v>54</v>
      </c>
      <c r="O119" s="46">
        <v>32</v>
      </c>
      <c r="P119" s="46">
        <v>21</v>
      </c>
      <c r="Q119" s="46">
        <v>13</v>
      </c>
      <c r="R119" s="46">
        <v>14</v>
      </c>
      <c r="S119" s="46">
        <v>7</v>
      </c>
      <c r="T119" s="46">
        <v>5</v>
      </c>
    </row>
    <row r="120" spans="1:20" ht="14.25" x14ac:dyDescent="0.2">
      <c r="A120" s="55" t="s">
        <v>226</v>
      </c>
      <c r="B120" s="16">
        <v>626</v>
      </c>
      <c r="C120" s="16">
        <v>0</v>
      </c>
      <c r="D120" s="16">
        <v>0</v>
      </c>
      <c r="E120" s="16">
        <v>5</v>
      </c>
      <c r="F120" s="46">
        <v>36</v>
      </c>
      <c r="G120" s="46">
        <v>49</v>
      </c>
      <c r="H120" s="46">
        <v>59</v>
      </c>
      <c r="I120" s="46">
        <v>58</v>
      </c>
      <c r="J120" s="46">
        <v>67</v>
      </c>
      <c r="K120" s="46">
        <v>62</v>
      </c>
      <c r="L120" s="46">
        <v>82</v>
      </c>
      <c r="M120" s="46">
        <v>69</v>
      </c>
      <c r="N120" s="46">
        <v>47</v>
      </c>
      <c r="O120" s="46">
        <v>35</v>
      </c>
      <c r="P120" s="46">
        <v>23</v>
      </c>
      <c r="Q120" s="46">
        <v>16</v>
      </c>
      <c r="R120" s="46">
        <v>10</v>
      </c>
      <c r="S120" s="46">
        <v>4</v>
      </c>
      <c r="T120" s="46">
        <v>4</v>
      </c>
    </row>
    <row r="121" spans="1:20" ht="14.25" x14ac:dyDescent="0.2">
      <c r="A121" s="55" t="s">
        <v>234</v>
      </c>
      <c r="B121" s="16">
        <v>699</v>
      </c>
      <c r="C121" s="16">
        <v>0</v>
      </c>
      <c r="D121" s="1">
        <v>0</v>
      </c>
      <c r="E121" s="16">
        <v>3</v>
      </c>
      <c r="F121" s="46">
        <v>32</v>
      </c>
      <c r="G121" s="46">
        <v>70</v>
      </c>
      <c r="H121" s="46">
        <v>72</v>
      </c>
      <c r="I121" s="46">
        <v>64</v>
      </c>
      <c r="J121" s="46">
        <v>71</v>
      </c>
      <c r="K121" s="46">
        <v>62</v>
      </c>
      <c r="L121" s="46">
        <v>78</v>
      </c>
      <c r="M121" s="46">
        <v>71</v>
      </c>
      <c r="N121" s="46">
        <v>67</v>
      </c>
      <c r="O121" s="46">
        <v>39</v>
      </c>
      <c r="P121" s="46">
        <v>29</v>
      </c>
      <c r="Q121" s="46">
        <v>18</v>
      </c>
      <c r="R121" s="46">
        <v>12</v>
      </c>
      <c r="S121" s="46">
        <v>6</v>
      </c>
      <c r="T121" s="46">
        <v>5</v>
      </c>
    </row>
    <row r="122" spans="1:20" ht="15" thickBot="1" x14ac:dyDescent="0.25">
      <c r="A122" s="116" t="s">
        <v>254</v>
      </c>
      <c r="B122" s="4">
        <v>679</v>
      </c>
      <c r="C122" s="4">
        <v>0</v>
      </c>
      <c r="D122" s="4">
        <v>0</v>
      </c>
      <c r="E122" s="4">
        <v>2</v>
      </c>
      <c r="F122" s="4">
        <v>29</v>
      </c>
      <c r="G122" s="4">
        <v>56</v>
      </c>
      <c r="H122" s="4">
        <v>64</v>
      </c>
      <c r="I122" s="4">
        <v>73</v>
      </c>
      <c r="J122" s="4">
        <v>90</v>
      </c>
      <c r="K122" s="4">
        <v>66</v>
      </c>
      <c r="L122" s="4">
        <v>73</v>
      </c>
      <c r="M122" s="4">
        <v>75</v>
      </c>
      <c r="N122" s="4">
        <v>61</v>
      </c>
      <c r="O122" s="4">
        <v>29</v>
      </c>
      <c r="P122" s="4">
        <v>21</v>
      </c>
      <c r="Q122" s="4">
        <v>18</v>
      </c>
      <c r="R122" s="4">
        <v>8</v>
      </c>
      <c r="S122" s="4">
        <v>6</v>
      </c>
      <c r="T122" s="4">
        <v>8</v>
      </c>
    </row>
    <row r="123" spans="1:20" x14ac:dyDescent="0.2">
      <c r="A123" s="5"/>
      <c r="B123" s="5"/>
      <c r="C123" s="5"/>
      <c r="D123" s="5"/>
      <c r="E123" s="5"/>
      <c r="F123" s="5"/>
      <c r="G123" s="5"/>
      <c r="H123" s="303"/>
      <c r="I123" s="5"/>
      <c r="J123" s="5"/>
      <c r="K123" s="5"/>
      <c r="L123" s="5"/>
      <c r="M123" s="5"/>
      <c r="N123" s="5"/>
      <c r="O123" s="5"/>
      <c r="P123" s="5"/>
      <c r="Q123" s="5"/>
      <c r="R123" s="5"/>
      <c r="S123" s="5"/>
      <c r="T123" s="5"/>
    </row>
    <row r="124" spans="1:20" x14ac:dyDescent="0.2">
      <c r="A124" s="452" t="s">
        <v>140</v>
      </c>
      <c r="B124" s="452"/>
      <c r="C124" s="452"/>
      <c r="D124" s="452"/>
    </row>
    <row r="125" spans="1:20" ht="14.25" x14ac:dyDescent="0.2">
      <c r="A125" s="453" t="s">
        <v>168</v>
      </c>
      <c r="B125" s="453"/>
      <c r="C125" s="453"/>
      <c r="D125" s="453"/>
      <c r="E125" s="453"/>
      <c r="F125" s="453"/>
      <c r="G125" s="453"/>
      <c r="H125" s="453"/>
      <c r="I125" s="453"/>
    </row>
    <row r="126" spans="1:20" x14ac:dyDescent="0.2">
      <c r="A126" s="2"/>
      <c r="B126" s="2"/>
      <c r="C126" s="2"/>
      <c r="D126" s="2"/>
      <c r="E126" s="2"/>
      <c r="F126" s="2"/>
      <c r="G126" s="2"/>
      <c r="H126" s="305"/>
      <c r="I126" s="2"/>
    </row>
    <row r="127" spans="1:20" ht="15" customHeight="1" thickBot="1" x14ac:dyDescent="0.25">
      <c r="B127" s="454" t="s">
        <v>32</v>
      </c>
      <c r="C127" s="454"/>
      <c r="D127" s="454"/>
      <c r="E127" s="454"/>
      <c r="F127" s="454"/>
      <c r="G127" s="454"/>
      <c r="H127" s="454"/>
      <c r="I127" s="454"/>
      <c r="J127" s="454"/>
      <c r="K127" s="454"/>
      <c r="L127" s="454"/>
      <c r="M127" s="454"/>
      <c r="N127" s="454"/>
      <c r="O127" s="454"/>
      <c r="P127" s="454"/>
      <c r="Q127" s="454"/>
      <c r="R127" s="454"/>
      <c r="S127" s="454"/>
      <c r="T127" s="454"/>
    </row>
    <row r="128" spans="1:20" ht="15" customHeight="1" x14ac:dyDescent="0.2">
      <c r="B128" s="441" t="s">
        <v>142</v>
      </c>
      <c r="C128" s="441" t="s">
        <v>169</v>
      </c>
      <c r="D128" s="443" t="s">
        <v>165</v>
      </c>
      <c r="E128" s="445" t="s">
        <v>16</v>
      </c>
      <c r="F128" s="441" t="s">
        <v>17</v>
      </c>
      <c r="G128" s="441" t="s">
        <v>18</v>
      </c>
      <c r="H128" s="441" t="s">
        <v>19</v>
      </c>
      <c r="I128" s="441" t="s">
        <v>20</v>
      </c>
      <c r="J128" s="441" t="s">
        <v>21</v>
      </c>
      <c r="K128" s="441" t="s">
        <v>22</v>
      </c>
      <c r="L128" s="441" t="s">
        <v>23</v>
      </c>
      <c r="M128" s="441" t="s">
        <v>24</v>
      </c>
      <c r="N128" s="441" t="s">
        <v>25</v>
      </c>
      <c r="O128" s="441" t="s">
        <v>26</v>
      </c>
      <c r="P128" s="441" t="s">
        <v>27</v>
      </c>
      <c r="Q128" s="441" t="s">
        <v>28</v>
      </c>
      <c r="R128" s="441" t="s">
        <v>29</v>
      </c>
      <c r="S128" s="441" t="s">
        <v>30</v>
      </c>
      <c r="T128" s="441" t="s">
        <v>31</v>
      </c>
    </row>
    <row r="129" spans="1:20" ht="13.5" thickBot="1" x14ac:dyDescent="0.25">
      <c r="A129" s="101" t="s">
        <v>3</v>
      </c>
      <c r="B129" s="442"/>
      <c r="C129" s="442"/>
      <c r="D129" s="444"/>
      <c r="E129" s="446"/>
      <c r="F129" s="442"/>
      <c r="G129" s="442"/>
      <c r="H129" s="442"/>
      <c r="I129" s="442"/>
      <c r="J129" s="442"/>
      <c r="K129" s="442"/>
      <c r="L129" s="442"/>
      <c r="M129" s="442"/>
      <c r="N129" s="442"/>
      <c r="O129" s="442"/>
      <c r="P129" s="442"/>
      <c r="Q129" s="442"/>
      <c r="R129" s="442"/>
      <c r="S129" s="442"/>
      <c r="T129" s="442"/>
    </row>
    <row r="130" spans="1:20" x14ac:dyDescent="0.2">
      <c r="A130" s="50">
        <v>1974</v>
      </c>
      <c r="B130" s="5">
        <v>205</v>
      </c>
      <c r="C130" s="5">
        <v>3</v>
      </c>
      <c r="D130" s="5">
        <v>1</v>
      </c>
      <c r="E130" s="5">
        <v>2</v>
      </c>
      <c r="F130" s="5">
        <v>7</v>
      </c>
      <c r="G130" s="5">
        <v>11</v>
      </c>
      <c r="H130" s="303">
        <v>19</v>
      </c>
      <c r="I130" s="5">
        <v>14</v>
      </c>
      <c r="J130" s="5">
        <v>19</v>
      </c>
      <c r="K130" s="5">
        <v>20</v>
      </c>
      <c r="L130" s="5">
        <v>27</v>
      </c>
      <c r="M130" s="5">
        <v>14</v>
      </c>
      <c r="N130" s="5">
        <v>22</v>
      </c>
      <c r="O130" s="5">
        <v>8</v>
      </c>
      <c r="P130" s="5">
        <v>17</v>
      </c>
      <c r="Q130" s="5">
        <v>12</v>
      </c>
      <c r="R130" s="5">
        <v>2</v>
      </c>
      <c r="S130" s="5">
        <v>3</v>
      </c>
      <c r="T130" s="5">
        <v>4</v>
      </c>
    </row>
    <row r="131" spans="1:20" x14ac:dyDescent="0.2">
      <c r="A131" s="50">
        <v>1975</v>
      </c>
      <c r="B131" s="5">
        <v>261</v>
      </c>
      <c r="C131" s="5">
        <v>1</v>
      </c>
      <c r="D131" s="5">
        <v>1</v>
      </c>
      <c r="E131" s="5">
        <v>5</v>
      </c>
      <c r="F131" s="5">
        <v>10</v>
      </c>
      <c r="G131" s="5">
        <v>20</v>
      </c>
      <c r="H131" s="303">
        <v>9</v>
      </c>
      <c r="I131" s="5">
        <v>16</v>
      </c>
      <c r="J131" s="5">
        <v>17</v>
      </c>
      <c r="K131" s="5">
        <v>25</v>
      </c>
      <c r="L131" s="5">
        <v>33</v>
      </c>
      <c r="M131" s="5">
        <v>36</v>
      </c>
      <c r="N131" s="5">
        <v>25</v>
      </c>
      <c r="O131" s="5">
        <v>17</v>
      </c>
      <c r="P131" s="5">
        <v>16</v>
      </c>
      <c r="Q131" s="5">
        <v>15</v>
      </c>
      <c r="R131" s="5">
        <v>11</v>
      </c>
      <c r="S131" s="5">
        <v>2</v>
      </c>
      <c r="T131" s="5">
        <v>2</v>
      </c>
    </row>
    <row r="132" spans="1:20" x14ac:dyDescent="0.2">
      <c r="A132" s="50">
        <v>1976</v>
      </c>
      <c r="B132" s="5">
        <v>227</v>
      </c>
      <c r="C132" s="5">
        <v>2</v>
      </c>
      <c r="D132" s="5">
        <v>1</v>
      </c>
      <c r="E132" s="5">
        <v>0</v>
      </c>
      <c r="F132" s="5">
        <v>12</v>
      </c>
      <c r="G132" s="5">
        <v>19</v>
      </c>
      <c r="H132" s="303">
        <v>14</v>
      </c>
      <c r="I132" s="5">
        <v>20</v>
      </c>
      <c r="J132" s="5">
        <v>19</v>
      </c>
      <c r="K132" s="5">
        <v>20</v>
      </c>
      <c r="L132" s="5">
        <v>31</v>
      </c>
      <c r="M132" s="5">
        <v>21</v>
      </c>
      <c r="N132" s="5">
        <v>16</v>
      </c>
      <c r="O132" s="5">
        <v>19</v>
      </c>
      <c r="P132" s="5">
        <v>17</v>
      </c>
      <c r="Q132" s="5">
        <v>8</v>
      </c>
      <c r="R132" s="5">
        <v>3</v>
      </c>
      <c r="S132" s="5">
        <v>4</v>
      </c>
      <c r="T132" s="5">
        <v>1</v>
      </c>
    </row>
    <row r="133" spans="1:20" x14ac:dyDescent="0.2">
      <c r="A133" s="50">
        <v>1977</v>
      </c>
      <c r="B133" s="5">
        <v>237</v>
      </c>
      <c r="C133" s="5">
        <v>2</v>
      </c>
      <c r="D133" s="5">
        <v>0</v>
      </c>
      <c r="E133" s="5">
        <v>0</v>
      </c>
      <c r="F133" s="5">
        <v>4</v>
      </c>
      <c r="G133" s="5">
        <v>16</v>
      </c>
      <c r="H133" s="303">
        <v>17</v>
      </c>
      <c r="I133" s="5">
        <v>25</v>
      </c>
      <c r="J133" s="5">
        <v>25</v>
      </c>
      <c r="K133" s="5">
        <v>27</v>
      </c>
      <c r="L133" s="5">
        <v>21</v>
      </c>
      <c r="M133" s="5">
        <v>32</v>
      </c>
      <c r="N133" s="5">
        <v>15</v>
      </c>
      <c r="O133" s="5">
        <v>13</v>
      </c>
      <c r="P133" s="5">
        <v>15</v>
      </c>
      <c r="Q133" s="5">
        <v>11</v>
      </c>
      <c r="R133" s="5">
        <v>10</v>
      </c>
      <c r="S133" s="5">
        <v>3</v>
      </c>
      <c r="T133" s="5">
        <v>1</v>
      </c>
    </row>
    <row r="134" spans="1:20" x14ac:dyDescent="0.2">
      <c r="A134" s="50">
        <v>1978</v>
      </c>
      <c r="B134" s="5">
        <v>284</v>
      </c>
      <c r="C134" s="5">
        <v>0</v>
      </c>
      <c r="D134" s="5">
        <v>1</v>
      </c>
      <c r="E134" s="5">
        <v>1</v>
      </c>
      <c r="F134" s="5">
        <v>14</v>
      </c>
      <c r="G134" s="5">
        <v>17</v>
      </c>
      <c r="H134" s="303">
        <v>22</v>
      </c>
      <c r="I134" s="5">
        <v>17</v>
      </c>
      <c r="J134" s="5">
        <v>20</v>
      </c>
      <c r="K134" s="5">
        <v>31</v>
      </c>
      <c r="L134" s="5">
        <v>34</v>
      </c>
      <c r="M134" s="5">
        <v>26</v>
      </c>
      <c r="N134" s="5">
        <v>30</v>
      </c>
      <c r="O134" s="5">
        <v>25</v>
      </c>
      <c r="P134" s="5">
        <v>17</v>
      </c>
      <c r="Q134" s="5">
        <v>15</v>
      </c>
      <c r="R134" s="5">
        <v>10</v>
      </c>
      <c r="S134" s="5">
        <v>2</v>
      </c>
      <c r="T134" s="5">
        <v>2</v>
      </c>
    </row>
    <row r="135" spans="1:20" x14ac:dyDescent="0.2">
      <c r="A135" s="50">
        <v>1979</v>
      </c>
      <c r="B135" s="5">
        <v>270</v>
      </c>
      <c r="C135" s="5">
        <v>1</v>
      </c>
      <c r="D135" s="5">
        <v>0</v>
      </c>
      <c r="E135" s="5">
        <v>1</v>
      </c>
      <c r="F135" s="5">
        <v>10</v>
      </c>
      <c r="G135" s="5">
        <v>21</v>
      </c>
      <c r="H135" s="303">
        <v>13</v>
      </c>
      <c r="I135" s="5">
        <v>20</v>
      </c>
      <c r="J135" s="5">
        <v>21</v>
      </c>
      <c r="K135" s="5">
        <v>21</v>
      </c>
      <c r="L135" s="5">
        <v>32</v>
      </c>
      <c r="M135" s="5">
        <v>37</v>
      </c>
      <c r="N135" s="5">
        <v>28</v>
      </c>
      <c r="O135" s="5">
        <v>25</v>
      </c>
      <c r="P135" s="5">
        <v>14</v>
      </c>
      <c r="Q135" s="5">
        <v>12</v>
      </c>
      <c r="R135" s="5">
        <v>9</v>
      </c>
      <c r="S135" s="5">
        <v>3</v>
      </c>
      <c r="T135" s="5">
        <v>2</v>
      </c>
    </row>
    <row r="136" spans="1:20" x14ac:dyDescent="0.2">
      <c r="A136" s="50">
        <v>1980</v>
      </c>
      <c r="B136" s="5">
        <v>262</v>
      </c>
      <c r="C136" s="5">
        <v>0</v>
      </c>
      <c r="D136" s="5">
        <v>0</v>
      </c>
      <c r="E136" s="5">
        <v>0</v>
      </c>
      <c r="F136" s="5">
        <v>9</v>
      </c>
      <c r="G136" s="5">
        <v>16</v>
      </c>
      <c r="H136" s="303">
        <v>22</v>
      </c>
      <c r="I136" s="5">
        <v>15</v>
      </c>
      <c r="J136" s="5">
        <v>24</v>
      </c>
      <c r="K136" s="5">
        <v>23</v>
      </c>
      <c r="L136" s="5">
        <v>20</v>
      </c>
      <c r="M136" s="5">
        <v>29</v>
      </c>
      <c r="N136" s="5">
        <v>28</v>
      </c>
      <c r="O136" s="5">
        <v>17</v>
      </c>
      <c r="P136" s="5">
        <v>24</v>
      </c>
      <c r="Q136" s="5">
        <v>23</v>
      </c>
      <c r="R136" s="5">
        <v>4</v>
      </c>
      <c r="S136" s="5">
        <v>4</v>
      </c>
      <c r="T136" s="5">
        <v>4</v>
      </c>
    </row>
    <row r="137" spans="1:20" x14ac:dyDescent="0.2">
      <c r="A137" s="50">
        <v>1981</v>
      </c>
      <c r="B137" s="5">
        <v>211</v>
      </c>
      <c r="C137" s="5">
        <v>1</v>
      </c>
      <c r="D137" s="5">
        <v>2</v>
      </c>
      <c r="E137" s="5">
        <v>0</v>
      </c>
      <c r="F137" s="5">
        <v>8</v>
      </c>
      <c r="G137" s="5">
        <v>12</v>
      </c>
      <c r="H137" s="303">
        <v>16</v>
      </c>
      <c r="I137" s="5">
        <v>21</v>
      </c>
      <c r="J137" s="5">
        <v>17</v>
      </c>
      <c r="K137" s="5">
        <v>21</v>
      </c>
      <c r="L137" s="5">
        <v>20</v>
      </c>
      <c r="M137" s="5">
        <v>24</v>
      </c>
      <c r="N137" s="5">
        <v>18</v>
      </c>
      <c r="O137" s="5">
        <v>19</v>
      </c>
      <c r="P137" s="5">
        <v>11</v>
      </c>
      <c r="Q137" s="5">
        <v>13</v>
      </c>
      <c r="R137" s="5">
        <v>3</v>
      </c>
      <c r="S137" s="5">
        <v>4</v>
      </c>
      <c r="T137" s="5">
        <v>1</v>
      </c>
    </row>
    <row r="138" spans="1:20" x14ac:dyDescent="0.2">
      <c r="A138" s="50">
        <v>1982</v>
      </c>
      <c r="B138" s="5">
        <v>172</v>
      </c>
      <c r="C138" s="5">
        <v>0</v>
      </c>
      <c r="D138" s="5">
        <v>0</v>
      </c>
      <c r="E138" s="5">
        <v>0</v>
      </c>
      <c r="F138" s="5">
        <v>7</v>
      </c>
      <c r="G138" s="5">
        <v>15</v>
      </c>
      <c r="H138" s="303">
        <v>7</v>
      </c>
      <c r="I138" s="5">
        <v>18</v>
      </c>
      <c r="J138" s="5">
        <v>18</v>
      </c>
      <c r="K138" s="5">
        <v>10</v>
      </c>
      <c r="L138" s="5">
        <v>20</v>
      </c>
      <c r="M138" s="5">
        <v>17</v>
      </c>
      <c r="N138" s="5">
        <v>20</v>
      </c>
      <c r="O138" s="5">
        <v>10</v>
      </c>
      <c r="P138" s="5">
        <v>10</v>
      </c>
      <c r="Q138" s="5">
        <v>9</v>
      </c>
      <c r="R138" s="5">
        <v>6</v>
      </c>
      <c r="S138" s="5">
        <v>3</v>
      </c>
      <c r="T138" s="5">
        <v>2</v>
      </c>
    </row>
    <row r="139" spans="1:20" x14ac:dyDescent="0.2">
      <c r="A139" s="50">
        <v>1983</v>
      </c>
      <c r="B139" s="5">
        <v>164</v>
      </c>
      <c r="C139" s="5">
        <v>1</v>
      </c>
      <c r="D139" s="5">
        <v>0</v>
      </c>
      <c r="E139" s="5">
        <v>1</v>
      </c>
      <c r="F139" s="5">
        <v>6</v>
      </c>
      <c r="G139" s="5">
        <v>7</v>
      </c>
      <c r="H139" s="303">
        <v>18</v>
      </c>
      <c r="I139" s="5">
        <v>17</v>
      </c>
      <c r="J139" s="5">
        <v>17</v>
      </c>
      <c r="K139" s="5">
        <v>10</v>
      </c>
      <c r="L139" s="5">
        <v>14</v>
      </c>
      <c r="M139" s="5">
        <v>10</v>
      </c>
      <c r="N139" s="5">
        <v>16</v>
      </c>
      <c r="O139" s="5">
        <v>20</v>
      </c>
      <c r="P139" s="5">
        <v>8</v>
      </c>
      <c r="Q139" s="5">
        <v>6</v>
      </c>
      <c r="R139" s="5">
        <v>4</v>
      </c>
      <c r="S139" s="5">
        <v>8</v>
      </c>
      <c r="T139" s="5">
        <v>1</v>
      </c>
    </row>
    <row r="140" spans="1:20" x14ac:dyDescent="0.2">
      <c r="A140" s="50">
        <v>1984</v>
      </c>
      <c r="B140" s="5">
        <v>169</v>
      </c>
      <c r="C140" s="5">
        <v>1</v>
      </c>
      <c r="D140" s="5">
        <v>0</v>
      </c>
      <c r="E140" s="5">
        <v>0</v>
      </c>
      <c r="F140" s="5">
        <v>13</v>
      </c>
      <c r="G140" s="5">
        <v>13</v>
      </c>
      <c r="H140" s="303">
        <v>10</v>
      </c>
      <c r="I140" s="5">
        <v>17</v>
      </c>
      <c r="J140" s="5">
        <v>15</v>
      </c>
      <c r="K140" s="5">
        <v>14</v>
      </c>
      <c r="L140" s="5">
        <v>4</v>
      </c>
      <c r="M140" s="5">
        <v>16</v>
      </c>
      <c r="N140" s="5">
        <v>23</v>
      </c>
      <c r="O140" s="5">
        <v>17</v>
      </c>
      <c r="P140" s="5">
        <v>6</v>
      </c>
      <c r="Q140" s="5">
        <v>10</v>
      </c>
      <c r="R140" s="5">
        <v>5</v>
      </c>
      <c r="S140" s="5">
        <v>5</v>
      </c>
      <c r="T140" s="5">
        <v>0</v>
      </c>
    </row>
    <row r="141" spans="1:20" x14ac:dyDescent="0.2">
      <c r="A141" s="50">
        <v>1985</v>
      </c>
      <c r="B141" s="5">
        <v>187</v>
      </c>
      <c r="C141" s="5">
        <v>3</v>
      </c>
      <c r="D141" s="5">
        <v>0</v>
      </c>
      <c r="E141" s="5">
        <v>3</v>
      </c>
      <c r="F141" s="5">
        <v>10</v>
      </c>
      <c r="G141" s="5">
        <v>13</v>
      </c>
      <c r="H141" s="303">
        <v>15</v>
      </c>
      <c r="I141" s="5">
        <v>14</v>
      </c>
      <c r="J141" s="5">
        <v>17</v>
      </c>
      <c r="K141" s="5">
        <v>16</v>
      </c>
      <c r="L141" s="5">
        <v>17</v>
      </c>
      <c r="M141" s="5">
        <v>22</v>
      </c>
      <c r="N141" s="5">
        <v>15</v>
      </c>
      <c r="O141" s="5">
        <v>11</v>
      </c>
      <c r="P141" s="5">
        <v>11</v>
      </c>
      <c r="Q141" s="5">
        <v>6</v>
      </c>
      <c r="R141" s="5">
        <v>8</v>
      </c>
      <c r="S141" s="5">
        <v>3</v>
      </c>
      <c r="T141" s="5">
        <v>3</v>
      </c>
    </row>
    <row r="142" spans="1:20" x14ac:dyDescent="0.2">
      <c r="A142" s="50">
        <v>1986</v>
      </c>
      <c r="B142" s="5">
        <v>197</v>
      </c>
      <c r="C142" s="5">
        <v>1</v>
      </c>
      <c r="D142" s="5">
        <v>1</v>
      </c>
      <c r="E142" s="5">
        <v>1</v>
      </c>
      <c r="F142" s="5">
        <v>7</v>
      </c>
      <c r="G142" s="5">
        <v>15</v>
      </c>
      <c r="H142" s="303">
        <v>14</v>
      </c>
      <c r="I142" s="5">
        <v>16</v>
      </c>
      <c r="J142" s="5">
        <v>17</v>
      </c>
      <c r="K142" s="5">
        <v>15</v>
      </c>
      <c r="L142" s="5">
        <v>14</v>
      </c>
      <c r="M142" s="5">
        <v>18</v>
      </c>
      <c r="N142" s="5">
        <v>22</v>
      </c>
      <c r="O142" s="5">
        <v>20</v>
      </c>
      <c r="P142" s="5">
        <v>8</v>
      </c>
      <c r="Q142" s="5">
        <v>7</v>
      </c>
      <c r="R142" s="5">
        <v>11</v>
      </c>
      <c r="S142" s="5">
        <v>2</v>
      </c>
      <c r="T142" s="5">
        <v>8</v>
      </c>
    </row>
    <row r="143" spans="1:20" x14ac:dyDescent="0.2">
      <c r="A143" s="50">
        <v>1987</v>
      </c>
      <c r="B143" s="5">
        <v>186</v>
      </c>
      <c r="C143" s="5">
        <v>1</v>
      </c>
      <c r="D143" s="5">
        <v>0</v>
      </c>
      <c r="E143" s="5">
        <v>3</v>
      </c>
      <c r="F143" s="5">
        <v>14</v>
      </c>
      <c r="G143" s="5">
        <v>18</v>
      </c>
      <c r="H143" s="303">
        <v>15</v>
      </c>
      <c r="I143" s="5">
        <v>12</v>
      </c>
      <c r="J143" s="5">
        <v>16</v>
      </c>
      <c r="K143" s="5">
        <v>18</v>
      </c>
      <c r="L143" s="5">
        <v>11</v>
      </c>
      <c r="M143" s="5">
        <v>11</v>
      </c>
      <c r="N143" s="5">
        <v>19</v>
      </c>
      <c r="O143" s="5">
        <v>14</v>
      </c>
      <c r="P143" s="5">
        <v>11</v>
      </c>
      <c r="Q143" s="5">
        <v>5</v>
      </c>
      <c r="R143" s="5">
        <v>9</v>
      </c>
      <c r="S143" s="5">
        <v>6</v>
      </c>
      <c r="T143" s="5">
        <v>3</v>
      </c>
    </row>
    <row r="144" spans="1:20" x14ac:dyDescent="0.2">
      <c r="A144" s="50">
        <v>1988</v>
      </c>
      <c r="B144" s="5">
        <v>176</v>
      </c>
      <c r="C144" s="5">
        <v>0</v>
      </c>
      <c r="D144" s="5">
        <v>0</v>
      </c>
      <c r="E144" s="5">
        <v>1</v>
      </c>
      <c r="F144" s="5">
        <v>9</v>
      </c>
      <c r="G144" s="5">
        <v>12</v>
      </c>
      <c r="H144" s="303">
        <v>16</v>
      </c>
      <c r="I144" s="5">
        <v>10</v>
      </c>
      <c r="J144" s="5">
        <v>16</v>
      </c>
      <c r="K144" s="5">
        <v>13</v>
      </c>
      <c r="L144" s="5">
        <v>14</v>
      </c>
      <c r="M144" s="5">
        <v>11</v>
      </c>
      <c r="N144" s="5">
        <v>9</v>
      </c>
      <c r="O144" s="5">
        <v>23</v>
      </c>
      <c r="P144" s="5">
        <v>13</v>
      </c>
      <c r="Q144" s="5">
        <v>8</v>
      </c>
      <c r="R144" s="5">
        <v>13</v>
      </c>
      <c r="S144" s="5">
        <v>4</v>
      </c>
      <c r="T144" s="5">
        <v>4</v>
      </c>
    </row>
    <row r="145" spans="1:20" x14ac:dyDescent="0.2">
      <c r="A145" s="50">
        <v>1989</v>
      </c>
      <c r="B145" s="5">
        <v>191</v>
      </c>
      <c r="C145" s="5">
        <v>2</v>
      </c>
      <c r="D145" s="5">
        <v>0</v>
      </c>
      <c r="E145" s="5">
        <v>0</v>
      </c>
      <c r="F145" s="5">
        <v>8</v>
      </c>
      <c r="G145" s="5">
        <v>17</v>
      </c>
      <c r="H145" s="303">
        <v>24</v>
      </c>
      <c r="I145" s="5">
        <v>18</v>
      </c>
      <c r="J145" s="5">
        <v>17</v>
      </c>
      <c r="K145" s="5">
        <v>22</v>
      </c>
      <c r="L145" s="5">
        <v>10</v>
      </c>
      <c r="M145" s="5">
        <v>11</v>
      </c>
      <c r="N145" s="5">
        <v>13</v>
      </c>
      <c r="O145" s="5">
        <v>11</v>
      </c>
      <c r="P145" s="5">
        <v>9</v>
      </c>
      <c r="Q145" s="5">
        <v>5</v>
      </c>
      <c r="R145" s="5">
        <v>13</v>
      </c>
      <c r="S145" s="5">
        <v>3</v>
      </c>
      <c r="T145" s="5">
        <v>8</v>
      </c>
    </row>
    <row r="146" spans="1:20" x14ac:dyDescent="0.2">
      <c r="A146" s="50">
        <v>1990</v>
      </c>
      <c r="B146" s="5">
        <v>214</v>
      </c>
      <c r="C146" s="5">
        <v>1</v>
      </c>
      <c r="D146" s="5">
        <v>1</v>
      </c>
      <c r="E146" s="5">
        <v>1</v>
      </c>
      <c r="F146" s="5">
        <v>11</v>
      </c>
      <c r="G146" s="5">
        <v>21</v>
      </c>
      <c r="H146" s="303">
        <v>28</v>
      </c>
      <c r="I146" s="5">
        <v>21</v>
      </c>
      <c r="J146" s="5">
        <v>13</v>
      </c>
      <c r="K146" s="5">
        <v>17</v>
      </c>
      <c r="L146" s="5">
        <v>19</v>
      </c>
      <c r="M146" s="5">
        <v>16</v>
      </c>
      <c r="N146" s="5">
        <v>12</v>
      </c>
      <c r="O146" s="5">
        <v>9</v>
      </c>
      <c r="P146" s="5">
        <v>19</v>
      </c>
      <c r="Q146" s="5">
        <v>13</v>
      </c>
      <c r="R146" s="5">
        <v>5</v>
      </c>
      <c r="S146" s="5">
        <v>5</v>
      </c>
      <c r="T146" s="5">
        <v>2</v>
      </c>
    </row>
    <row r="147" spans="1:20" x14ac:dyDescent="0.2">
      <c r="A147" s="50">
        <v>1991</v>
      </c>
      <c r="B147" s="5">
        <v>181</v>
      </c>
      <c r="C147" s="5">
        <v>2</v>
      </c>
      <c r="D147" s="5">
        <v>0</v>
      </c>
      <c r="E147" s="5">
        <v>0</v>
      </c>
      <c r="F147" s="5">
        <v>5</v>
      </c>
      <c r="G147" s="5">
        <v>14</v>
      </c>
      <c r="H147" s="303">
        <v>33</v>
      </c>
      <c r="I147" s="5">
        <v>15</v>
      </c>
      <c r="J147" s="5">
        <v>12</v>
      </c>
      <c r="K147" s="5">
        <v>21</v>
      </c>
      <c r="L147" s="5">
        <v>17</v>
      </c>
      <c r="M147" s="5">
        <v>13</v>
      </c>
      <c r="N147" s="5">
        <v>9</v>
      </c>
      <c r="O147" s="5">
        <v>11</v>
      </c>
      <c r="P147" s="5">
        <v>8</v>
      </c>
      <c r="Q147" s="5">
        <v>13</v>
      </c>
      <c r="R147" s="5">
        <v>3</v>
      </c>
      <c r="S147" s="5">
        <v>0</v>
      </c>
      <c r="T147" s="5">
        <v>5</v>
      </c>
    </row>
    <row r="148" spans="1:20" x14ac:dyDescent="0.2">
      <c r="A148" s="50">
        <v>1992</v>
      </c>
      <c r="B148" s="5">
        <v>224</v>
      </c>
      <c r="C148" s="5">
        <v>0</v>
      </c>
      <c r="D148" s="5">
        <v>0</v>
      </c>
      <c r="E148" s="5">
        <v>0</v>
      </c>
      <c r="F148" s="5">
        <v>12</v>
      </c>
      <c r="G148" s="5">
        <v>28</v>
      </c>
      <c r="H148" s="303">
        <v>41</v>
      </c>
      <c r="I148" s="5">
        <v>19</v>
      </c>
      <c r="J148" s="5">
        <v>14</v>
      </c>
      <c r="K148" s="5">
        <v>18</v>
      </c>
      <c r="L148" s="5">
        <v>19</v>
      </c>
      <c r="M148" s="5">
        <v>15</v>
      </c>
      <c r="N148" s="5">
        <v>11</v>
      </c>
      <c r="O148" s="5">
        <v>10</v>
      </c>
      <c r="P148" s="5">
        <v>5</v>
      </c>
      <c r="Q148" s="5">
        <v>8</v>
      </c>
      <c r="R148" s="5">
        <v>9</v>
      </c>
      <c r="S148" s="5">
        <v>13</v>
      </c>
      <c r="T148" s="5">
        <v>2</v>
      </c>
    </row>
    <row r="149" spans="1:20" x14ac:dyDescent="0.2">
      <c r="A149" s="50">
        <v>1993</v>
      </c>
      <c r="B149" s="5">
        <v>297</v>
      </c>
      <c r="C149" s="5">
        <v>7</v>
      </c>
      <c r="D149" s="5">
        <v>0</v>
      </c>
      <c r="E149" s="5">
        <v>2</v>
      </c>
      <c r="F149" s="5">
        <v>12</v>
      </c>
      <c r="G149" s="5">
        <v>31</v>
      </c>
      <c r="H149" s="303">
        <v>36</v>
      </c>
      <c r="I149" s="5">
        <v>35</v>
      </c>
      <c r="J149" s="5">
        <v>32</v>
      </c>
      <c r="K149" s="5">
        <v>27</v>
      </c>
      <c r="L149" s="5">
        <v>20</v>
      </c>
      <c r="M149" s="5">
        <v>16</v>
      </c>
      <c r="N149" s="5">
        <v>18</v>
      </c>
      <c r="O149" s="5">
        <v>14</v>
      </c>
      <c r="P149" s="5">
        <v>22</v>
      </c>
      <c r="Q149" s="5">
        <v>11</v>
      </c>
      <c r="R149" s="5">
        <v>3</v>
      </c>
      <c r="S149" s="5">
        <v>7</v>
      </c>
      <c r="T149" s="5">
        <v>4</v>
      </c>
    </row>
    <row r="150" spans="1:20" x14ac:dyDescent="0.2">
      <c r="A150" s="50">
        <v>1994</v>
      </c>
      <c r="B150" s="5">
        <v>210</v>
      </c>
      <c r="C150" s="5">
        <v>0</v>
      </c>
      <c r="D150" s="5">
        <v>1</v>
      </c>
      <c r="E150" s="5">
        <v>0</v>
      </c>
      <c r="F150" s="5">
        <v>11</v>
      </c>
      <c r="G150" s="5">
        <v>15</v>
      </c>
      <c r="H150" s="303">
        <v>20</v>
      </c>
      <c r="I150" s="5">
        <v>20</v>
      </c>
      <c r="J150" s="5">
        <v>12</v>
      </c>
      <c r="K150" s="5">
        <v>18</v>
      </c>
      <c r="L150" s="5">
        <v>21</v>
      </c>
      <c r="M150" s="5">
        <v>15</v>
      </c>
      <c r="N150" s="5">
        <v>18</v>
      </c>
      <c r="O150" s="5">
        <v>12</v>
      </c>
      <c r="P150" s="5">
        <v>15</v>
      </c>
      <c r="Q150" s="5">
        <v>8</v>
      </c>
      <c r="R150" s="5">
        <v>8</v>
      </c>
      <c r="S150" s="5">
        <v>9</v>
      </c>
      <c r="T150" s="5">
        <v>7</v>
      </c>
    </row>
    <row r="151" spans="1:20" x14ac:dyDescent="0.2">
      <c r="A151" s="50">
        <v>1995</v>
      </c>
      <c r="B151" s="5">
        <v>213</v>
      </c>
      <c r="C151" s="5">
        <v>3</v>
      </c>
      <c r="D151" s="5">
        <v>0</v>
      </c>
      <c r="E151" s="5">
        <v>1</v>
      </c>
      <c r="F151" s="5">
        <v>6</v>
      </c>
      <c r="G151" s="5">
        <v>20</v>
      </c>
      <c r="H151" s="303">
        <v>20</v>
      </c>
      <c r="I151" s="5">
        <v>23</v>
      </c>
      <c r="J151" s="5">
        <v>20</v>
      </c>
      <c r="K151" s="5">
        <v>14</v>
      </c>
      <c r="L151" s="5">
        <v>24</v>
      </c>
      <c r="M151" s="5">
        <v>19</v>
      </c>
      <c r="N151" s="5">
        <v>9</v>
      </c>
      <c r="O151" s="5">
        <v>9</v>
      </c>
      <c r="P151" s="5">
        <v>16</v>
      </c>
      <c r="Q151" s="5">
        <v>8</v>
      </c>
      <c r="R151" s="5">
        <v>10</v>
      </c>
      <c r="S151" s="5">
        <v>6</v>
      </c>
      <c r="T151" s="5">
        <v>5</v>
      </c>
    </row>
    <row r="152" spans="1:20" x14ac:dyDescent="0.2">
      <c r="A152" s="50">
        <v>1996</v>
      </c>
      <c r="B152" s="5">
        <v>249</v>
      </c>
      <c r="C152" s="5">
        <v>2</v>
      </c>
      <c r="D152" s="5">
        <v>2</v>
      </c>
      <c r="E152" s="5">
        <v>2</v>
      </c>
      <c r="F152" s="5">
        <v>9</v>
      </c>
      <c r="G152" s="5">
        <v>31</v>
      </c>
      <c r="H152" s="303">
        <v>20</v>
      </c>
      <c r="I152" s="5">
        <v>15</v>
      </c>
      <c r="J152" s="5">
        <v>21</v>
      </c>
      <c r="K152" s="5">
        <v>16</v>
      </c>
      <c r="L152" s="5">
        <v>25</v>
      </c>
      <c r="M152" s="5">
        <v>17</v>
      </c>
      <c r="N152" s="5">
        <v>18</v>
      </c>
      <c r="O152" s="5">
        <v>11</v>
      </c>
      <c r="P152" s="5">
        <v>18</v>
      </c>
      <c r="Q152" s="5">
        <v>11</v>
      </c>
      <c r="R152" s="5">
        <v>8</v>
      </c>
      <c r="S152" s="5">
        <v>9</v>
      </c>
      <c r="T152" s="5">
        <v>14</v>
      </c>
    </row>
    <row r="153" spans="1:20" x14ac:dyDescent="0.2">
      <c r="A153" s="50">
        <v>1997</v>
      </c>
      <c r="B153" s="5">
        <v>275</v>
      </c>
      <c r="C153" s="5">
        <v>3</v>
      </c>
      <c r="D153" s="5">
        <v>1</v>
      </c>
      <c r="E153" s="5">
        <v>4</v>
      </c>
      <c r="F153" s="5">
        <v>18</v>
      </c>
      <c r="G153" s="5">
        <v>27</v>
      </c>
      <c r="H153" s="303">
        <v>27</v>
      </c>
      <c r="I153" s="5">
        <v>18</v>
      </c>
      <c r="J153" s="5">
        <v>20</v>
      </c>
      <c r="K153" s="5">
        <v>26</v>
      </c>
      <c r="L153" s="5">
        <v>20</v>
      </c>
      <c r="M153" s="5">
        <v>31</v>
      </c>
      <c r="N153" s="5">
        <v>21</v>
      </c>
      <c r="O153" s="5">
        <v>15</v>
      </c>
      <c r="P153" s="5">
        <v>16</v>
      </c>
      <c r="Q153" s="5">
        <v>10</v>
      </c>
      <c r="R153" s="5">
        <v>11</v>
      </c>
      <c r="S153" s="5">
        <v>5</v>
      </c>
      <c r="T153" s="5">
        <v>2</v>
      </c>
    </row>
    <row r="154" spans="1:20" x14ac:dyDescent="0.2">
      <c r="A154" s="50">
        <v>1998</v>
      </c>
      <c r="B154" s="5">
        <v>229</v>
      </c>
      <c r="C154" s="5">
        <v>0</v>
      </c>
      <c r="D154" s="5">
        <v>0</v>
      </c>
      <c r="E154" s="5">
        <v>2</v>
      </c>
      <c r="F154" s="5">
        <v>14</v>
      </c>
      <c r="G154" s="5">
        <v>19</v>
      </c>
      <c r="H154" s="303">
        <v>19</v>
      </c>
      <c r="I154" s="5">
        <v>13</v>
      </c>
      <c r="J154" s="5">
        <v>24</v>
      </c>
      <c r="K154" s="5">
        <v>26</v>
      </c>
      <c r="L154" s="5">
        <v>18</v>
      </c>
      <c r="M154" s="5">
        <v>15</v>
      </c>
      <c r="N154" s="5">
        <v>15</v>
      </c>
      <c r="O154" s="5">
        <v>12</v>
      </c>
      <c r="P154" s="5">
        <v>13</v>
      </c>
      <c r="Q154" s="5">
        <v>20</v>
      </c>
      <c r="R154" s="5">
        <v>9</v>
      </c>
      <c r="S154" s="5">
        <v>7</v>
      </c>
      <c r="T154" s="5">
        <v>3</v>
      </c>
    </row>
    <row r="155" spans="1:20" x14ac:dyDescent="0.2">
      <c r="A155" s="50">
        <v>1999</v>
      </c>
      <c r="B155" s="5">
        <v>237</v>
      </c>
      <c r="C155" s="5">
        <v>1</v>
      </c>
      <c r="D155" s="5">
        <v>1</v>
      </c>
      <c r="E155" s="5">
        <v>1</v>
      </c>
      <c r="F155" s="5">
        <v>17</v>
      </c>
      <c r="G155" s="5">
        <v>20</v>
      </c>
      <c r="H155" s="303">
        <v>27</v>
      </c>
      <c r="I155" s="5">
        <v>28</v>
      </c>
      <c r="J155" s="5">
        <v>22</v>
      </c>
      <c r="K155" s="5">
        <v>20</v>
      </c>
      <c r="L155" s="5">
        <v>19</v>
      </c>
      <c r="M155" s="5">
        <v>14</v>
      </c>
      <c r="N155" s="5">
        <v>13</v>
      </c>
      <c r="O155" s="5">
        <v>8</v>
      </c>
      <c r="P155" s="5">
        <v>15</v>
      </c>
      <c r="Q155" s="5">
        <v>10</v>
      </c>
      <c r="R155" s="5">
        <v>10</v>
      </c>
      <c r="S155" s="5">
        <v>3</v>
      </c>
      <c r="T155" s="5">
        <v>8</v>
      </c>
    </row>
    <row r="156" spans="1:20" x14ac:dyDescent="0.2">
      <c r="A156" s="50">
        <v>2000</v>
      </c>
      <c r="B156" s="5">
        <v>230</v>
      </c>
      <c r="C156" s="5">
        <v>2</v>
      </c>
      <c r="D156" s="5">
        <v>0</v>
      </c>
      <c r="E156" s="5">
        <v>0</v>
      </c>
      <c r="F156" s="5">
        <v>20</v>
      </c>
      <c r="G156" s="5">
        <v>14</v>
      </c>
      <c r="H156" s="303">
        <v>20</v>
      </c>
      <c r="I156" s="5">
        <v>21</v>
      </c>
      <c r="J156" s="5">
        <v>25</v>
      </c>
      <c r="K156" s="5">
        <v>16</v>
      </c>
      <c r="L156" s="5">
        <v>15</v>
      </c>
      <c r="M156" s="5">
        <v>21</v>
      </c>
      <c r="N156" s="5">
        <v>13</v>
      </c>
      <c r="O156" s="5">
        <v>19</v>
      </c>
      <c r="P156" s="5">
        <v>15</v>
      </c>
      <c r="Q156" s="5">
        <v>10</v>
      </c>
      <c r="R156" s="5">
        <v>7</v>
      </c>
      <c r="S156" s="5">
        <v>6</v>
      </c>
      <c r="T156" s="5">
        <v>6</v>
      </c>
    </row>
    <row r="157" spans="1:20" x14ac:dyDescent="0.2">
      <c r="A157" s="50">
        <v>2001</v>
      </c>
      <c r="B157" s="5">
        <v>278</v>
      </c>
      <c r="C157" s="5">
        <v>1</v>
      </c>
      <c r="D157" s="5">
        <v>0</v>
      </c>
      <c r="E157" s="5">
        <v>0</v>
      </c>
      <c r="F157" s="5">
        <v>8</v>
      </c>
      <c r="G157" s="5">
        <v>28</v>
      </c>
      <c r="H157" s="303">
        <v>25</v>
      </c>
      <c r="I157" s="5">
        <v>28</v>
      </c>
      <c r="J157" s="5">
        <v>37</v>
      </c>
      <c r="K157" s="5">
        <v>32</v>
      </c>
      <c r="L157" s="5">
        <v>24</v>
      </c>
      <c r="M157" s="5">
        <v>18</v>
      </c>
      <c r="N157" s="5">
        <v>16</v>
      </c>
      <c r="O157" s="5">
        <v>15</v>
      </c>
      <c r="P157" s="5">
        <v>13</v>
      </c>
      <c r="Q157" s="5">
        <v>11</v>
      </c>
      <c r="R157" s="5">
        <v>13</v>
      </c>
      <c r="S157" s="5">
        <v>7</v>
      </c>
      <c r="T157" s="5">
        <v>2</v>
      </c>
    </row>
    <row r="158" spans="1:20" x14ac:dyDescent="0.2">
      <c r="A158" s="50">
        <v>2002</v>
      </c>
      <c r="B158" s="5">
        <v>263</v>
      </c>
      <c r="C158" s="5">
        <v>2</v>
      </c>
      <c r="D158" s="5">
        <v>0</v>
      </c>
      <c r="E158" s="5">
        <v>2</v>
      </c>
      <c r="F158" s="5">
        <v>17</v>
      </c>
      <c r="G158" s="5">
        <v>27</v>
      </c>
      <c r="H158" s="303">
        <v>28</v>
      </c>
      <c r="I158" s="5">
        <v>35</v>
      </c>
      <c r="J158" s="5">
        <v>23</v>
      </c>
      <c r="K158" s="5">
        <v>20</v>
      </c>
      <c r="L158" s="5">
        <v>14</v>
      </c>
      <c r="M158" s="5">
        <v>13</v>
      </c>
      <c r="N158" s="5">
        <v>23</v>
      </c>
      <c r="O158" s="5">
        <v>13</v>
      </c>
      <c r="P158" s="5">
        <v>16</v>
      </c>
      <c r="Q158" s="5">
        <v>14</v>
      </c>
      <c r="R158" s="5">
        <v>7</v>
      </c>
      <c r="S158" s="5">
        <v>5</v>
      </c>
      <c r="T158" s="5">
        <v>4</v>
      </c>
    </row>
    <row r="159" spans="1:20" x14ac:dyDescent="0.2">
      <c r="A159" s="50">
        <v>2003</v>
      </c>
      <c r="B159" s="5">
        <v>234</v>
      </c>
      <c r="C159" s="5">
        <v>0</v>
      </c>
      <c r="D159" s="5">
        <v>0</v>
      </c>
      <c r="E159" s="5">
        <v>0</v>
      </c>
      <c r="F159" s="5">
        <v>6</v>
      </c>
      <c r="G159" s="5">
        <v>21</v>
      </c>
      <c r="H159" s="303">
        <v>17</v>
      </c>
      <c r="I159" s="5">
        <v>25</v>
      </c>
      <c r="J159" s="5">
        <v>28</v>
      </c>
      <c r="K159" s="5">
        <v>22</v>
      </c>
      <c r="L159" s="5">
        <v>15</v>
      </c>
      <c r="M159" s="5">
        <v>23</v>
      </c>
      <c r="N159" s="5">
        <v>19</v>
      </c>
      <c r="O159" s="5">
        <v>14</v>
      </c>
      <c r="P159" s="5">
        <v>20</v>
      </c>
      <c r="Q159" s="5">
        <v>7</v>
      </c>
      <c r="R159" s="5">
        <v>8</v>
      </c>
      <c r="S159" s="5">
        <v>2</v>
      </c>
      <c r="T159" s="5">
        <v>6</v>
      </c>
    </row>
    <row r="160" spans="1:20" x14ac:dyDescent="0.2">
      <c r="A160" s="50">
        <v>2004</v>
      </c>
      <c r="B160" s="5">
        <v>229</v>
      </c>
      <c r="C160" s="5">
        <v>0</v>
      </c>
      <c r="D160" s="5">
        <v>0</v>
      </c>
      <c r="E160" s="5">
        <v>0</v>
      </c>
      <c r="F160" s="5">
        <v>9</v>
      </c>
      <c r="G160" s="5">
        <v>14</v>
      </c>
      <c r="H160" s="303">
        <v>14</v>
      </c>
      <c r="I160" s="5">
        <v>27</v>
      </c>
      <c r="J160" s="5">
        <v>32</v>
      </c>
      <c r="K160" s="5">
        <v>29</v>
      </c>
      <c r="L160" s="5">
        <v>21</v>
      </c>
      <c r="M160" s="5">
        <v>18</v>
      </c>
      <c r="N160" s="5">
        <v>16</v>
      </c>
      <c r="O160" s="5">
        <v>9</v>
      </c>
      <c r="P160" s="5">
        <v>11</v>
      </c>
      <c r="Q160" s="5">
        <v>9</v>
      </c>
      <c r="R160" s="5">
        <v>9</v>
      </c>
      <c r="S160" s="5">
        <v>5</v>
      </c>
      <c r="T160" s="5">
        <v>6</v>
      </c>
    </row>
    <row r="161" spans="1:20" x14ac:dyDescent="0.2">
      <c r="A161" s="50">
        <v>2005</v>
      </c>
      <c r="B161" s="5">
        <v>216</v>
      </c>
      <c r="C161" s="5">
        <v>1</v>
      </c>
      <c r="D161" s="5">
        <v>0</v>
      </c>
      <c r="E161" s="5">
        <v>1</v>
      </c>
      <c r="F161" s="5">
        <v>9</v>
      </c>
      <c r="G161" s="5">
        <v>16</v>
      </c>
      <c r="H161" s="303">
        <v>18</v>
      </c>
      <c r="I161" s="5">
        <v>24</v>
      </c>
      <c r="J161" s="5">
        <v>20</v>
      </c>
      <c r="K161" s="5">
        <v>24</v>
      </c>
      <c r="L161" s="5">
        <v>20</v>
      </c>
      <c r="M161" s="5">
        <v>22</v>
      </c>
      <c r="N161" s="5">
        <v>14</v>
      </c>
      <c r="O161" s="5">
        <v>13</v>
      </c>
      <c r="P161" s="5">
        <v>11</v>
      </c>
      <c r="Q161" s="5">
        <v>8</v>
      </c>
      <c r="R161" s="5">
        <v>5</v>
      </c>
      <c r="S161" s="5">
        <v>7</v>
      </c>
      <c r="T161" s="5">
        <v>3</v>
      </c>
    </row>
    <row r="162" spans="1:20" x14ac:dyDescent="0.2">
      <c r="A162" s="50">
        <v>2006</v>
      </c>
      <c r="B162" s="5">
        <v>223</v>
      </c>
      <c r="C162" s="5">
        <v>1</v>
      </c>
      <c r="D162" s="5">
        <v>0</v>
      </c>
      <c r="E162" s="5">
        <v>0</v>
      </c>
      <c r="F162" s="5">
        <v>16</v>
      </c>
      <c r="G162" s="5">
        <v>11</v>
      </c>
      <c r="H162" s="303">
        <v>16</v>
      </c>
      <c r="I162" s="5">
        <v>19</v>
      </c>
      <c r="J162" s="5">
        <v>24</v>
      </c>
      <c r="K162" s="5">
        <v>30</v>
      </c>
      <c r="L162" s="5">
        <v>25</v>
      </c>
      <c r="M162" s="5">
        <v>20</v>
      </c>
      <c r="N162" s="5">
        <v>13</v>
      </c>
      <c r="O162" s="5">
        <v>21</v>
      </c>
      <c r="P162" s="5">
        <v>7</v>
      </c>
      <c r="Q162" s="5">
        <v>10</v>
      </c>
      <c r="R162" s="5">
        <v>4</v>
      </c>
      <c r="S162" s="5">
        <v>1</v>
      </c>
      <c r="T162" s="5">
        <v>5</v>
      </c>
    </row>
    <row r="163" spans="1:20" x14ac:dyDescent="0.2">
      <c r="A163" s="50">
        <v>2007</v>
      </c>
      <c r="B163" s="5">
        <v>321</v>
      </c>
      <c r="C163" s="5">
        <v>0</v>
      </c>
      <c r="D163" s="5">
        <v>0</v>
      </c>
      <c r="E163" s="5">
        <v>2</v>
      </c>
      <c r="F163" s="5">
        <v>12</v>
      </c>
      <c r="G163" s="5">
        <v>25</v>
      </c>
      <c r="H163" s="303">
        <v>21</v>
      </c>
      <c r="I163" s="5">
        <v>30</v>
      </c>
      <c r="J163" s="5">
        <v>37</v>
      </c>
      <c r="K163" s="5">
        <v>32</v>
      </c>
      <c r="L163" s="5">
        <v>36</v>
      </c>
      <c r="M163" s="5">
        <v>26</v>
      </c>
      <c r="N163" s="5">
        <v>28</v>
      </c>
      <c r="O163" s="5">
        <v>17</v>
      </c>
      <c r="P163" s="5">
        <v>18</v>
      </c>
      <c r="Q163" s="5">
        <v>16</v>
      </c>
      <c r="R163" s="5">
        <v>11</v>
      </c>
      <c r="S163" s="5">
        <v>5</v>
      </c>
      <c r="T163" s="5">
        <v>5</v>
      </c>
    </row>
    <row r="164" spans="1:20" x14ac:dyDescent="0.2">
      <c r="A164" s="51">
        <v>2008</v>
      </c>
      <c r="B164" s="13">
        <v>274</v>
      </c>
      <c r="C164" s="13">
        <v>0</v>
      </c>
      <c r="D164" s="13">
        <v>1</v>
      </c>
      <c r="E164" s="13">
        <v>0</v>
      </c>
      <c r="F164" s="13">
        <v>16</v>
      </c>
      <c r="G164" s="13">
        <v>16</v>
      </c>
      <c r="H164" s="13">
        <v>19</v>
      </c>
      <c r="I164" s="13">
        <v>26</v>
      </c>
      <c r="J164" s="13">
        <v>30</v>
      </c>
      <c r="K164" s="13">
        <v>33</v>
      </c>
      <c r="L164" s="13">
        <v>36</v>
      </c>
      <c r="M164" s="13">
        <v>19</v>
      </c>
      <c r="N164" s="13">
        <v>27</v>
      </c>
      <c r="O164" s="13">
        <v>13</v>
      </c>
      <c r="P164" s="13">
        <v>12</v>
      </c>
      <c r="Q164" s="13">
        <v>8</v>
      </c>
      <c r="R164" s="13">
        <v>12</v>
      </c>
      <c r="S164" s="13">
        <v>5</v>
      </c>
      <c r="T164" s="13">
        <v>1</v>
      </c>
    </row>
    <row r="165" spans="1:20" x14ac:dyDescent="0.2">
      <c r="A165" s="52">
        <v>2009</v>
      </c>
      <c r="B165" s="14">
        <v>178</v>
      </c>
      <c r="C165" s="14">
        <v>0</v>
      </c>
      <c r="D165" s="14">
        <v>0</v>
      </c>
      <c r="E165" s="14">
        <v>1</v>
      </c>
      <c r="F165" s="14">
        <v>6</v>
      </c>
      <c r="G165" s="14">
        <v>10</v>
      </c>
      <c r="H165" s="14">
        <v>21</v>
      </c>
      <c r="I165" s="14">
        <v>15</v>
      </c>
      <c r="J165" s="14">
        <v>22</v>
      </c>
      <c r="K165" s="14">
        <v>29</v>
      </c>
      <c r="L165" s="14">
        <v>20</v>
      </c>
      <c r="M165" s="14">
        <v>17</v>
      </c>
      <c r="N165" s="14">
        <v>9</v>
      </c>
      <c r="O165" s="14">
        <v>15</v>
      </c>
      <c r="P165" s="14">
        <v>5</v>
      </c>
      <c r="Q165" s="14">
        <v>3</v>
      </c>
      <c r="R165" s="14">
        <v>4</v>
      </c>
      <c r="S165" s="14">
        <v>1</v>
      </c>
      <c r="T165" s="14">
        <v>0</v>
      </c>
    </row>
    <row r="166" spans="1:20" x14ac:dyDescent="0.2">
      <c r="A166" s="53">
        <v>2010</v>
      </c>
      <c r="B166" s="17">
        <v>212</v>
      </c>
      <c r="C166" s="17">
        <v>1</v>
      </c>
      <c r="D166" s="17">
        <v>0</v>
      </c>
      <c r="E166" s="17">
        <v>0</v>
      </c>
      <c r="F166" s="54">
        <v>8</v>
      </c>
      <c r="G166" s="54">
        <v>12</v>
      </c>
      <c r="H166" s="54">
        <v>15</v>
      </c>
      <c r="I166" s="54">
        <v>13</v>
      </c>
      <c r="J166" s="54">
        <v>19</v>
      </c>
      <c r="K166" s="54">
        <v>35</v>
      </c>
      <c r="L166" s="54">
        <v>25</v>
      </c>
      <c r="M166" s="54">
        <v>28</v>
      </c>
      <c r="N166" s="54">
        <v>16</v>
      </c>
      <c r="O166" s="54">
        <v>15</v>
      </c>
      <c r="P166" s="54">
        <v>8</v>
      </c>
      <c r="Q166" s="54">
        <v>6</v>
      </c>
      <c r="R166" s="54">
        <v>6</v>
      </c>
      <c r="S166" s="54">
        <v>3</v>
      </c>
      <c r="T166" s="54">
        <v>2</v>
      </c>
    </row>
    <row r="167" spans="1:20" x14ac:dyDescent="0.2">
      <c r="A167" s="47" t="s">
        <v>117</v>
      </c>
      <c r="B167" s="46">
        <v>245</v>
      </c>
      <c r="C167" s="46">
        <v>1</v>
      </c>
      <c r="D167" s="46">
        <v>0</v>
      </c>
      <c r="E167" s="46">
        <v>0</v>
      </c>
      <c r="F167" s="46">
        <v>8</v>
      </c>
      <c r="G167" s="46">
        <v>12</v>
      </c>
      <c r="H167" s="46">
        <v>15</v>
      </c>
      <c r="I167" s="46">
        <v>25</v>
      </c>
      <c r="J167" s="46">
        <v>25</v>
      </c>
      <c r="K167" s="46">
        <v>28</v>
      </c>
      <c r="L167" s="46">
        <v>25</v>
      </c>
      <c r="M167" s="46">
        <v>27</v>
      </c>
      <c r="N167" s="46">
        <v>18</v>
      </c>
      <c r="O167" s="46">
        <v>23</v>
      </c>
      <c r="P167" s="46">
        <v>15</v>
      </c>
      <c r="Q167" s="46">
        <v>6</v>
      </c>
      <c r="R167" s="46">
        <v>10</v>
      </c>
      <c r="S167" s="46">
        <v>2</v>
      </c>
      <c r="T167" s="46">
        <v>5</v>
      </c>
    </row>
    <row r="168" spans="1:20" x14ac:dyDescent="0.2">
      <c r="A168" s="47" t="s">
        <v>119</v>
      </c>
      <c r="B168" s="46">
        <v>193</v>
      </c>
      <c r="C168" s="46">
        <v>0</v>
      </c>
      <c r="D168" s="46">
        <v>0</v>
      </c>
      <c r="E168" s="46">
        <v>1</v>
      </c>
      <c r="F168" s="46">
        <v>6</v>
      </c>
      <c r="G168" s="46">
        <v>8</v>
      </c>
      <c r="H168" s="46">
        <v>12</v>
      </c>
      <c r="I168" s="46">
        <v>18</v>
      </c>
      <c r="J168" s="46">
        <v>20</v>
      </c>
      <c r="K168" s="46">
        <v>17</v>
      </c>
      <c r="L168" s="46">
        <v>30</v>
      </c>
      <c r="M168" s="46">
        <v>26</v>
      </c>
      <c r="N168" s="46">
        <v>15</v>
      </c>
      <c r="O168" s="46">
        <v>14</v>
      </c>
      <c r="P168" s="46">
        <v>10</v>
      </c>
      <c r="Q168" s="46">
        <v>8</v>
      </c>
      <c r="R168" s="46">
        <v>5</v>
      </c>
      <c r="S168" s="46">
        <v>2</v>
      </c>
      <c r="T168" s="46">
        <v>1</v>
      </c>
    </row>
    <row r="169" spans="1:20" x14ac:dyDescent="0.2">
      <c r="A169" s="47" t="s">
        <v>128</v>
      </c>
      <c r="B169" s="46">
        <v>145</v>
      </c>
      <c r="C169" s="46">
        <v>0</v>
      </c>
      <c r="D169" s="46">
        <v>0</v>
      </c>
      <c r="E169" s="46">
        <v>1</v>
      </c>
      <c r="F169" s="46">
        <v>2</v>
      </c>
      <c r="G169" s="46">
        <v>5</v>
      </c>
      <c r="H169" s="46">
        <v>13</v>
      </c>
      <c r="I169" s="46">
        <v>12</v>
      </c>
      <c r="J169" s="46">
        <v>14</v>
      </c>
      <c r="K169" s="46">
        <v>17</v>
      </c>
      <c r="L169" s="46">
        <v>23</v>
      </c>
      <c r="M169" s="46">
        <v>11</v>
      </c>
      <c r="N169" s="46">
        <v>14</v>
      </c>
      <c r="O169" s="46">
        <v>10</v>
      </c>
      <c r="P169" s="46">
        <v>8</v>
      </c>
      <c r="Q169" s="46">
        <v>3</v>
      </c>
      <c r="R169" s="46">
        <v>5</v>
      </c>
      <c r="S169" s="46">
        <v>3</v>
      </c>
      <c r="T169" s="46">
        <v>4</v>
      </c>
    </row>
    <row r="170" spans="1:20" x14ac:dyDescent="0.2">
      <c r="A170" s="47" t="s">
        <v>135</v>
      </c>
      <c r="B170" s="46">
        <v>110</v>
      </c>
      <c r="C170" s="46">
        <v>0</v>
      </c>
      <c r="D170" s="46">
        <v>0</v>
      </c>
      <c r="E170" s="46">
        <v>0</v>
      </c>
      <c r="F170" s="46">
        <v>3</v>
      </c>
      <c r="G170" s="46">
        <v>4</v>
      </c>
      <c r="H170" s="46">
        <v>4</v>
      </c>
      <c r="I170" s="46">
        <v>3</v>
      </c>
      <c r="J170" s="46">
        <v>11</v>
      </c>
      <c r="K170" s="46">
        <v>17</v>
      </c>
      <c r="L170" s="46">
        <v>13</v>
      </c>
      <c r="M170" s="46">
        <v>20</v>
      </c>
      <c r="N170" s="46">
        <v>9</v>
      </c>
      <c r="O170" s="46">
        <v>4</v>
      </c>
      <c r="P170" s="46">
        <v>6</v>
      </c>
      <c r="Q170" s="46">
        <v>8</v>
      </c>
      <c r="R170" s="46">
        <v>6</v>
      </c>
      <c r="S170" s="46">
        <v>1</v>
      </c>
      <c r="T170" s="46">
        <v>1</v>
      </c>
    </row>
    <row r="171" spans="1:20" x14ac:dyDescent="0.2">
      <c r="A171" s="47" t="s">
        <v>151</v>
      </c>
      <c r="B171" s="46">
        <v>100</v>
      </c>
      <c r="C171" s="46">
        <v>1</v>
      </c>
      <c r="D171" s="46">
        <v>0</v>
      </c>
      <c r="E171" s="46">
        <v>0</v>
      </c>
      <c r="F171" s="46">
        <v>0</v>
      </c>
      <c r="G171" s="46">
        <v>1</v>
      </c>
      <c r="H171" s="46">
        <v>7</v>
      </c>
      <c r="I171" s="46">
        <v>3</v>
      </c>
      <c r="J171" s="46">
        <v>10</v>
      </c>
      <c r="K171" s="46">
        <v>13</v>
      </c>
      <c r="L171" s="46">
        <v>13</v>
      </c>
      <c r="M171" s="46">
        <v>9</v>
      </c>
      <c r="N171" s="46">
        <v>11</v>
      </c>
      <c r="O171" s="46">
        <v>12</v>
      </c>
      <c r="P171" s="46">
        <v>9</v>
      </c>
      <c r="Q171" s="46">
        <v>5</v>
      </c>
      <c r="R171" s="46">
        <v>3</v>
      </c>
      <c r="S171" s="46">
        <v>2</v>
      </c>
      <c r="T171" s="46">
        <v>1</v>
      </c>
    </row>
    <row r="172" spans="1:20" x14ac:dyDescent="0.2">
      <c r="A172" s="47" t="s">
        <v>195</v>
      </c>
      <c r="B172" s="46">
        <v>94</v>
      </c>
      <c r="C172" s="46">
        <v>1</v>
      </c>
      <c r="D172" s="46">
        <v>0</v>
      </c>
      <c r="E172" s="46">
        <v>0</v>
      </c>
      <c r="F172" s="46">
        <v>3</v>
      </c>
      <c r="G172" s="46">
        <v>1</v>
      </c>
      <c r="H172" s="46">
        <v>9</v>
      </c>
      <c r="I172" s="46">
        <v>4</v>
      </c>
      <c r="J172" s="46">
        <v>6</v>
      </c>
      <c r="K172" s="46">
        <v>11</v>
      </c>
      <c r="L172" s="46">
        <v>10</v>
      </c>
      <c r="M172" s="46">
        <v>12</v>
      </c>
      <c r="N172" s="46">
        <v>8</v>
      </c>
      <c r="O172" s="46">
        <v>7</v>
      </c>
      <c r="P172" s="46">
        <v>10</v>
      </c>
      <c r="Q172" s="46">
        <v>6</v>
      </c>
      <c r="R172" s="46">
        <v>0</v>
      </c>
      <c r="S172" s="46">
        <v>3</v>
      </c>
      <c r="T172" s="46">
        <v>3</v>
      </c>
    </row>
    <row r="173" spans="1:20" x14ac:dyDescent="0.2">
      <c r="A173" s="47" t="s">
        <v>208</v>
      </c>
      <c r="B173" s="46">
        <v>77</v>
      </c>
      <c r="C173" s="46">
        <v>1</v>
      </c>
      <c r="D173" s="46">
        <v>0</v>
      </c>
      <c r="E173" s="46">
        <v>3</v>
      </c>
      <c r="F173" s="46">
        <v>2</v>
      </c>
      <c r="G173" s="46">
        <v>4</v>
      </c>
      <c r="H173" s="46">
        <v>3</v>
      </c>
      <c r="I173" s="46">
        <v>5</v>
      </c>
      <c r="J173" s="46">
        <v>2</v>
      </c>
      <c r="K173" s="46">
        <v>5</v>
      </c>
      <c r="L173" s="46">
        <v>8</v>
      </c>
      <c r="M173" s="46">
        <v>7</v>
      </c>
      <c r="N173" s="46">
        <v>9</v>
      </c>
      <c r="O173" s="46">
        <v>6</v>
      </c>
      <c r="P173" s="46">
        <v>5</v>
      </c>
      <c r="Q173" s="46">
        <v>8</v>
      </c>
      <c r="R173" s="46">
        <v>6</v>
      </c>
      <c r="S173" s="46">
        <v>1</v>
      </c>
      <c r="T173" s="46">
        <v>2</v>
      </c>
    </row>
    <row r="174" spans="1:20" x14ac:dyDescent="0.2">
      <c r="A174" s="47" t="s">
        <v>224</v>
      </c>
      <c r="B174" s="46">
        <v>127</v>
      </c>
      <c r="C174" s="46">
        <v>0</v>
      </c>
      <c r="D174" s="46">
        <v>0</v>
      </c>
      <c r="E174" s="46">
        <v>0</v>
      </c>
      <c r="F174" s="46">
        <v>3</v>
      </c>
      <c r="G174" s="46">
        <v>5</v>
      </c>
      <c r="H174" s="46">
        <v>5</v>
      </c>
      <c r="I174" s="46">
        <v>12</v>
      </c>
      <c r="J174" s="46">
        <v>10</v>
      </c>
      <c r="K174" s="46">
        <v>4</v>
      </c>
      <c r="L174" s="46">
        <v>10</v>
      </c>
      <c r="M174" s="46">
        <v>16</v>
      </c>
      <c r="N174" s="46">
        <v>20</v>
      </c>
      <c r="O174" s="46">
        <v>13</v>
      </c>
      <c r="P174" s="46">
        <v>15</v>
      </c>
      <c r="Q174" s="46">
        <v>5</v>
      </c>
      <c r="R174" s="46">
        <v>5</v>
      </c>
      <c r="S174" s="46">
        <v>1</v>
      </c>
      <c r="T174" s="46">
        <v>3</v>
      </c>
    </row>
    <row r="175" spans="1:20" ht="12.95" customHeight="1" x14ac:dyDescent="0.2">
      <c r="A175" s="47" t="s">
        <v>232</v>
      </c>
      <c r="B175" s="46">
        <v>120</v>
      </c>
      <c r="C175" s="46">
        <v>1</v>
      </c>
      <c r="D175" s="46">
        <v>0</v>
      </c>
      <c r="E175" s="46">
        <v>1</v>
      </c>
      <c r="F175" s="46">
        <v>1</v>
      </c>
      <c r="G175" s="46">
        <v>3</v>
      </c>
      <c r="H175" s="46">
        <v>3</v>
      </c>
      <c r="I175" s="46">
        <v>9</v>
      </c>
      <c r="J175" s="46">
        <v>8</v>
      </c>
      <c r="K175" s="46">
        <v>9</v>
      </c>
      <c r="L175" s="46">
        <v>14</v>
      </c>
      <c r="M175" s="46">
        <v>18</v>
      </c>
      <c r="N175" s="46">
        <v>13</v>
      </c>
      <c r="O175" s="46">
        <v>12</v>
      </c>
      <c r="P175" s="46">
        <v>7</v>
      </c>
      <c r="Q175" s="46">
        <v>7</v>
      </c>
      <c r="R175" s="46">
        <v>9</v>
      </c>
      <c r="S175" s="46">
        <v>1</v>
      </c>
      <c r="T175" s="46">
        <v>4</v>
      </c>
    </row>
    <row r="176" spans="1:20" ht="13.5" customHeight="1" thickBot="1" x14ac:dyDescent="0.25">
      <c r="A176" s="83" t="s">
        <v>252</v>
      </c>
      <c r="B176" s="48">
        <v>123</v>
      </c>
      <c r="C176" s="48">
        <v>0</v>
      </c>
      <c r="D176" s="48">
        <v>0</v>
      </c>
      <c r="E176" s="48">
        <v>0</v>
      </c>
      <c r="F176" s="48">
        <v>2</v>
      </c>
      <c r="G176" s="48">
        <v>3</v>
      </c>
      <c r="H176" s="48">
        <v>2</v>
      </c>
      <c r="I176" s="48">
        <v>6</v>
      </c>
      <c r="J176" s="48">
        <v>7</v>
      </c>
      <c r="K176" s="48">
        <v>6</v>
      </c>
      <c r="L176" s="48">
        <v>17</v>
      </c>
      <c r="M176" s="48">
        <v>9</v>
      </c>
      <c r="N176" s="48">
        <v>17</v>
      </c>
      <c r="O176" s="48">
        <v>17</v>
      </c>
      <c r="P176" s="48">
        <v>14</v>
      </c>
      <c r="Q176" s="48">
        <v>9</v>
      </c>
      <c r="R176" s="48">
        <v>7</v>
      </c>
      <c r="S176" s="48">
        <v>6</v>
      </c>
      <c r="T176" s="48">
        <v>1</v>
      </c>
    </row>
    <row r="177" spans="1:21" ht="6" customHeight="1" x14ac:dyDescent="0.2">
      <c r="A177" s="47"/>
      <c r="B177" s="46"/>
      <c r="C177" s="46"/>
      <c r="D177" s="46"/>
      <c r="E177" s="46"/>
      <c r="F177" s="46"/>
      <c r="G177" s="46"/>
      <c r="H177" s="46"/>
      <c r="I177" s="46"/>
      <c r="J177" s="46"/>
      <c r="K177" s="46"/>
      <c r="L177" s="46"/>
      <c r="M177" s="46"/>
      <c r="N177" s="46"/>
      <c r="O177" s="46"/>
      <c r="P177" s="46"/>
      <c r="Q177" s="46"/>
      <c r="R177" s="46"/>
      <c r="S177" s="46"/>
      <c r="T177" s="46"/>
    </row>
    <row r="178" spans="1:21" x14ac:dyDescent="0.2">
      <c r="A178" s="49" t="s">
        <v>118</v>
      </c>
      <c r="B178" s="26">
        <v>362</v>
      </c>
      <c r="C178" s="26">
        <v>1</v>
      </c>
      <c r="D178" s="26">
        <v>0</v>
      </c>
      <c r="E178" s="26">
        <v>0</v>
      </c>
      <c r="F178" s="56">
        <v>11</v>
      </c>
      <c r="G178" s="56">
        <v>23</v>
      </c>
      <c r="H178" s="56">
        <v>35</v>
      </c>
      <c r="I178" s="56">
        <v>48</v>
      </c>
      <c r="J178" s="56">
        <v>55</v>
      </c>
      <c r="K178" s="56">
        <v>46</v>
      </c>
      <c r="L178" s="56">
        <v>32</v>
      </c>
      <c r="M178" s="56">
        <v>30</v>
      </c>
      <c r="N178" s="56">
        <v>18</v>
      </c>
      <c r="O178" s="56">
        <v>24</v>
      </c>
      <c r="P178" s="56">
        <v>16</v>
      </c>
      <c r="Q178" s="56">
        <v>6</v>
      </c>
      <c r="R178" s="56">
        <v>10</v>
      </c>
      <c r="S178" s="56">
        <v>2</v>
      </c>
      <c r="T178" s="56">
        <v>5</v>
      </c>
    </row>
    <row r="179" spans="1:21" x14ac:dyDescent="0.2">
      <c r="A179" s="49" t="s">
        <v>120</v>
      </c>
      <c r="B179" s="26">
        <v>261</v>
      </c>
      <c r="C179" s="26">
        <v>0</v>
      </c>
      <c r="D179" s="26">
        <v>0</v>
      </c>
      <c r="E179" s="26">
        <v>1</v>
      </c>
      <c r="F179" s="56">
        <v>7</v>
      </c>
      <c r="G179" s="56">
        <v>13</v>
      </c>
      <c r="H179" s="56">
        <v>21</v>
      </c>
      <c r="I179" s="56">
        <v>29</v>
      </c>
      <c r="J179" s="56">
        <v>36</v>
      </c>
      <c r="K179" s="56">
        <v>28</v>
      </c>
      <c r="L179" s="56">
        <v>41</v>
      </c>
      <c r="M179" s="56">
        <v>30</v>
      </c>
      <c r="N179" s="56">
        <v>15</v>
      </c>
      <c r="O179" s="56">
        <v>14</v>
      </c>
      <c r="P179" s="56">
        <v>10</v>
      </c>
      <c r="Q179" s="56">
        <v>8</v>
      </c>
      <c r="R179" s="56">
        <v>5</v>
      </c>
      <c r="S179" s="56">
        <v>2</v>
      </c>
      <c r="T179" s="56">
        <v>1</v>
      </c>
    </row>
    <row r="180" spans="1:21" x14ac:dyDescent="0.2">
      <c r="A180" s="49" t="s">
        <v>129</v>
      </c>
      <c r="B180" s="26">
        <v>194</v>
      </c>
      <c r="C180" s="26">
        <v>0</v>
      </c>
      <c r="D180" s="26">
        <v>0</v>
      </c>
      <c r="E180" s="26">
        <v>1</v>
      </c>
      <c r="F180" s="56">
        <v>3</v>
      </c>
      <c r="G180" s="56">
        <v>6</v>
      </c>
      <c r="H180" s="56">
        <v>19</v>
      </c>
      <c r="I180" s="56">
        <v>19</v>
      </c>
      <c r="J180" s="56">
        <v>23</v>
      </c>
      <c r="K180" s="56">
        <v>28</v>
      </c>
      <c r="L180" s="56">
        <v>30</v>
      </c>
      <c r="M180" s="56">
        <v>16</v>
      </c>
      <c r="N180" s="56">
        <v>15</v>
      </c>
      <c r="O180" s="56">
        <v>11</v>
      </c>
      <c r="P180" s="56">
        <v>8</v>
      </c>
      <c r="Q180" s="56">
        <v>3</v>
      </c>
      <c r="R180" s="56">
        <v>5</v>
      </c>
      <c r="S180" s="56">
        <v>3</v>
      </c>
      <c r="T180" s="56">
        <v>4</v>
      </c>
    </row>
    <row r="181" spans="1:21" x14ac:dyDescent="0.2">
      <c r="A181" s="49" t="s">
        <v>136</v>
      </c>
      <c r="B181" s="26">
        <v>147</v>
      </c>
      <c r="C181" s="26">
        <v>0</v>
      </c>
      <c r="D181" s="26">
        <v>0</v>
      </c>
      <c r="E181" s="26">
        <v>0</v>
      </c>
      <c r="F181" s="56">
        <v>4</v>
      </c>
      <c r="G181" s="56">
        <v>5</v>
      </c>
      <c r="H181" s="56">
        <v>7</v>
      </c>
      <c r="I181" s="56">
        <v>10</v>
      </c>
      <c r="J181" s="56">
        <v>19</v>
      </c>
      <c r="K181" s="56">
        <v>24</v>
      </c>
      <c r="L181" s="56">
        <v>18</v>
      </c>
      <c r="M181" s="56">
        <v>23</v>
      </c>
      <c r="N181" s="56">
        <v>10</v>
      </c>
      <c r="O181" s="56">
        <v>5</v>
      </c>
      <c r="P181" s="56">
        <v>6</v>
      </c>
      <c r="Q181" s="56">
        <v>8</v>
      </c>
      <c r="R181" s="56">
        <v>6</v>
      </c>
      <c r="S181" s="56">
        <v>1</v>
      </c>
      <c r="T181" s="56">
        <v>1</v>
      </c>
    </row>
    <row r="182" spans="1:21" x14ac:dyDescent="0.2">
      <c r="A182" s="49" t="s">
        <v>152</v>
      </c>
      <c r="B182" s="26">
        <v>116</v>
      </c>
      <c r="C182" s="26">
        <v>1</v>
      </c>
      <c r="D182" s="26">
        <v>0</v>
      </c>
      <c r="E182" s="26">
        <v>0</v>
      </c>
      <c r="F182" s="56">
        <v>0</v>
      </c>
      <c r="G182" s="56">
        <v>1</v>
      </c>
      <c r="H182" s="56">
        <v>8</v>
      </c>
      <c r="I182" s="56">
        <v>8</v>
      </c>
      <c r="J182" s="56">
        <v>12</v>
      </c>
      <c r="K182" s="56">
        <v>18</v>
      </c>
      <c r="L182" s="56">
        <v>14</v>
      </c>
      <c r="M182" s="56">
        <v>11</v>
      </c>
      <c r="N182" s="56">
        <v>11</v>
      </c>
      <c r="O182" s="56">
        <v>12</v>
      </c>
      <c r="P182" s="56">
        <v>9</v>
      </c>
      <c r="Q182" s="56">
        <v>5</v>
      </c>
      <c r="R182" s="56">
        <v>3</v>
      </c>
      <c r="S182" s="56">
        <v>2</v>
      </c>
      <c r="T182" s="56">
        <v>1</v>
      </c>
    </row>
    <row r="183" spans="1:21" x14ac:dyDescent="0.2">
      <c r="A183" s="49" t="s">
        <v>196</v>
      </c>
      <c r="B183" s="26">
        <v>125</v>
      </c>
      <c r="C183" s="26">
        <v>1</v>
      </c>
      <c r="D183" s="1">
        <v>0</v>
      </c>
      <c r="E183" s="26">
        <v>0</v>
      </c>
      <c r="F183" s="26">
        <v>4</v>
      </c>
      <c r="G183" s="56">
        <v>3</v>
      </c>
      <c r="H183" s="56">
        <v>9</v>
      </c>
      <c r="I183" s="56">
        <v>11</v>
      </c>
      <c r="J183" s="56">
        <v>9</v>
      </c>
      <c r="K183" s="56">
        <v>19</v>
      </c>
      <c r="L183" s="56">
        <v>14</v>
      </c>
      <c r="M183" s="56">
        <v>16</v>
      </c>
      <c r="N183" s="56">
        <v>9</v>
      </c>
      <c r="O183" s="56">
        <v>8</v>
      </c>
      <c r="P183" s="56">
        <v>10</v>
      </c>
      <c r="Q183" s="56">
        <v>6</v>
      </c>
      <c r="R183" s="56">
        <v>0</v>
      </c>
      <c r="S183" s="56">
        <v>3</v>
      </c>
      <c r="T183" s="56">
        <v>3</v>
      </c>
    </row>
    <row r="184" spans="1:21" x14ac:dyDescent="0.2">
      <c r="A184" s="49" t="s">
        <v>209</v>
      </c>
      <c r="B184" s="26">
        <v>93</v>
      </c>
      <c r="C184" s="26">
        <v>1</v>
      </c>
      <c r="D184" s="1">
        <v>0</v>
      </c>
      <c r="E184" s="26">
        <v>3</v>
      </c>
      <c r="F184" s="26">
        <v>2</v>
      </c>
      <c r="G184" s="56">
        <v>4</v>
      </c>
      <c r="H184" s="56">
        <v>3</v>
      </c>
      <c r="I184" s="56">
        <v>8</v>
      </c>
      <c r="J184" s="56">
        <v>6</v>
      </c>
      <c r="K184" s="56">
        <v>9</v>
      </c>
      <c r="L184" s="56">
        <v>11</v>
      </c>
      <c r="M184" s="56">
        <v>8</v>
      </c>
      <c r="N184" s="56">
        <v>10</v>
      </c>
      <c r="O184" s="56">
        <v>6</v>
      </c>
      <c r="P184" s="56">
        <v>5</v>
      </c>
      <c r="Q184" s="56">
        <v>8</v>
      </c>
      <c r="R184" s="56">
        <v>6</v>
      </c>
      <c r="S184" s="56">
        <v>1</v>
      </c>
      <c r="T184" s="56">
        <v>2</v>
      </c>
    </row>
    <row r="185" spans="1:21" x14ac:dyDescent="0.2">
      <c r="A185" s="49" t="s">
        <v>225</v>
      </c>
      <c r="B185" s="26">
        <v>158</v>
      </c>
      <c r="C185" s="26">
        <v>0</v>
      </c>
      <c r="D185" s="1">
        <v>0</v>
      </c>
      <c r="E185" s="26">
        <v>0</v>
      </c>
      <c r="F185" s="26">
        <v>3</v>
      </c>
      <c r="G185" s="56">
        <v>8</v>
      </c>
      <c r="H185" s="56">
        <v>9</v>
      </c>
      <c r="I185" s="56">
        <v>16</v>
      </c>
      <c r="J185" s="56">
        <v>14</v>
      </c>
      <c r="K185" s="56">
        <v>15</v>
      </c>
      <c r="L185" s="56">
        <v>12</v>
      </c>
      <c r="M185" s="56">
        <v>17</v>
      </c>
      <c r="N185" s="56">
        <v>21</v>
      </c>
      <c r="O185" s="56">
        <v>14</v>
      </c>
      <c r="P185" s="56">
        <v>15</v>
      </c>
      <c r="Q185" s="56">
        <v>5</v>
      </c>
      <c r="R185" s="56">
        <v>5</v>
      </c>
      <c r="S185" s="56">
        <v>1</v>
      </c>
      <c r="T185" s="56">
        <v>3</v>
      </c>
    </row>
    <row r="186" spans="1:21" x14ac:dyDescent="0.2">
      <c r="A186" s="49" t="s">
        <v>233</v>
      </c>
      <c r="B186" s="26">
        <v>134</v>
      </c>
      <c r="C186" s="26">
        <v>1</v>
      </c>
      <c r="D186" s="1">
        <v>0</v>
      </c>
      <c r="E186" s="26">
        <v>1</v>
      </c>
      <c r="F186" s="26">
        <v>2</v>
      </c>
      <c r="G186" s="56">
        <v>6</v>
      </c>
      <c r="H186" s="56">
        <v>5</v>
      </c>
      <c r="I186" s="56">
        <v>10</v>
      </c>
      <c r="J186" s="56">
        <v>8</v>
      </c>
      <c r="K186" s="56">
        <v>9</v>
      </c>
      <c r="L186" s="56">
        <v>18</v>
      </c>
      <c r="M186" s="56">
        <v>20</v>
      </c>
      <c r="N186" s="56">
        <v>14</v>
      </c>
      <c r="O186" s="56">
        <v>12</v>
      </c>
      <c r="P186" s="56">
        <v>7</v>
      </c>
      <c r="Q186" s="56">
        <v>7</v>
      </c>
      <c r="R186" s="56">
        <v>9</v>
      </c>
      <c r="S186" s="56">
        <v>1</v>
      </c>
      <c r="T186" s="56">
        <v>4</v>
      </c>
    </row>
    <row r="187" spans="1:21" ht="13.5" thickBot="1" x14ac:dyDescent="0.25">
      <c r="A187" s="63" t="s">
        <v>253</v>
      </c>
      <c r="B187" s="29">
        <v>126</v>
      </c>
      <c r="C187" s="29">
        <v>0</v>
      </c>
      <c r="D187" s="29">
        <v>0</v>
      </c>
      <c r="E187" s="29">
        <v>0</v>
      </c>
      <c r="F187" s="29">
        <v>2</v>
      </c>
      <c r="G187" s="29">
        <v>4</v>
      </c>
      <c r="H187" s="29">
        <v>3</v>
      </c>
      <c r="I187" s="29">
        <v>6</v>
      </c>
      <c r="J187" s="29">
        <v>7</v>
      </c>
      <c r="K187" s="29">
        <v>6</v>
      </c>
      <c r="L187" s="29">
        <v>17</v>
      </c>
      <c r="M187" s="29">
        <v>9</v>
      </c>
      <c r="N187" s="29">
        <v>17</v>
      </c>
      <c r="O187" s="29">
        <v>18</v>
      </c>
      <c r="P187" s="29">
        <v>14</v>
      </c>
      <c r="Q187" s="29">
        <v>9</v>
      </c>
      <c r="R187" s="29">
        <v>7</v>
      </c>
      <c r="S187" s="29">
        <v>6</v>
      </c>
      <c r="T187" s="29">
        <v>1</v>
      </c>
    </row>
    <row r="188" spans="1:21" ht="12" customHeight="1" x14ac:dyDescent="0.2"/>
    <row r="189" spans="1:21" ht="12" customHeight="1" x14ac:dyDescent="0.2">
      <c r="A189" s="450" t="s">
        <v>139</v>
      </c>
      <c r="B189" s="450"/>
      <c r="C189" s="32"/>
      <c r="D189" s="32"/>
      <c r="E189" s="32"/>
      <c r="F189" s="32"/>
      <c r="G189" s="32"/>
      <c r="H189" s="175"/>
      <c r="I189" s="32"/>
      <c r="J189" s="32"/>
      <c r="K189" s="32"/>
      <c r="L189" s="32"/>
      <c r="M189" s="32"/>
      <c r="N189" s="32"/>
      <c r="O189" s="32"/>
      <c r="P189" s="32"/>
      <c r="Q189" s="32"/>
      <c r="R189" s="32"/>
      <c r="S189" s="32"/>
      <c r="T189" s="32"/>
      <c r="U189" s="32"/>
    </row>
    <row r="190" spans="1:21" ht="12" customHeight="1" x14ac:dyDescent="0.2">
      <c r="A190" s="440" t="s">
        <v>170</v>
      </c>
      <c r="B190" s="440"/>
      <c r="C190" s="440"/>
      <c r="D190" s="440"/>
      <c r="E190" s="440"/>
      <c r="F190" s="440"/>
      <c r="G190" s="440"/>
      <c r="H190" s="440"/>
      <c r="I190" s="440"/>
      <c r="J190" s="440"/>
      <c r="K190" s="440"/>
      <c r="L190" s="440"/>
      <c r="M190" s="440"/>
      <c r="N190" s="440"/>
      <c r="O190" s="440"/>
      <c r="P190" s="440"/>
      <c r="Q190" s="440"/>
      <c r="R190" s="440"/>
      <c r="S190" s="440"/>
      <c r="T190" s="440"/>
      <c r="U190" s="440"/>
    </row>
    <row r="191" spans="1:21" ht="12" customHeight="1" x14ac:dyDescent="0.2">
      <c r="A191" s="447" t="s">
        <v>171</v>
      </c>
      <c r="B191" s="447"/>
      <c r="C191" s="447"/>
      <c r="D191" s="447"/>
      <c r="E191" s="447"/>
      <c r="F191" s="447"/>
      <c r="G191" s="447"/>
      <c r="H191" s="447"/>
      <c r="I191" s="447"/>
      <c r="J191" s="447"/>
      <c r="K191" s="447"/>
      <c r="L191" s="447"/>
      <c r="M191" s="447"/>
      <c r="N191" s="447"/>
      <c r="O191" s="447"/>
      <c r="P191" s="447"/>
      <c r="Q191" s="447"/>
      <c r="R191" s="447"/>
      <c r="S191" s="447"/>
      <c r="T191" s="447"/>
      <c r="U191" s="447"/>
    </row>
    <row r="192" spans="1:21" ht="12" customHeight="1" x14ac:dyDescent="0.2">
      <c r="A192" s="447"/>
      <c r="B192" s="447"/>
      <c r="C192" s="447"/>
      <c r="D192" s="447"/>
      <c r="E192" s="447"/>
      <c r="F192" s="447"/>
      <c r="G192" s="447"/>
      <c r="H192" s="447"/>
      <c r="I192" s="447"/>
      <c r="J192" s="447"/>
      <c r="K192" s="447"/>
      <c r="L192" s="447"/>
      <c r="M192" s="447"/>
      <c r="N192" s="447"/>
      <c r="O192" s="447"/>
      <c r="P192" s="447"/>
      <c r="Q192" s="447"/>
      <c r="R192" s="447"/>
      <c r="S192" s="447"/>
      <c r="T192" s="447"/>
      <c r="U192" s="447"/>
    </row>
    <row r="193" spans="1:21" ht="12" customHeight="1" x14ac:dyDescent="0.2">
      <c r="A193" s="439" t="s">
        <v>172</v>
      </c>
      <c r="B193" s="439"/>
      <c r="C193" s="439"/>
      <c r="D193" s="439"/>
      <c r="E193" s="439"/>
      <c r="F193" s="439"/>
      <c r="G193" s="439"/>
      <c r="H193" s="439"/>
      <c r="I193" s="439"/>
      <c r="J193" s="439"/>
      <c r="K193" s="439"/>
      <c r="L193" s="439"/>
      <c r="M193" s="439"/>
      <c r="N193" s="439"/>
      <c r="O193" s="439"/>
      <c r="P193" s="439"/>
      <c r="Q193" s="439"/>
      <c r="R193" s="439"/>
      <c r="S193" s="439"/>
      <c r="T193" s="439"/>
      <c r="U193" s="439"/>
    </row>
    <row r="194" spans="1:21" ht="12" customHeight="1" x14ac:dyDescent="0.2">
      <c r="A194" s="440" t="s">
        <v>173</v>
      </c>
      <c r="B194" s="440"/>
      <c r="C194" s="440"/>
      <c r="D194" s="440"/>
      <c r="E194" s="440"/>
      <c r="F194" s="440"/>
      <c r="G194" s="440"/>
      <c r="H194" s="440"/>
      <c r="I194" s="440"/>
      <c r="J194" s="440"/>
      <c r="K194" s="440"/>
      <c r="L194" s="440"/>
      <c r="M194" s="440"/>
      <c r="N194" s="440"/>
      <c r="O194" s="440"/>
      <c r="P194" s="440"/>
      <c r="Q194" s="440"/>
      <c r="R194" s="440"/>
      <c r="S194" s="440"/>
      <c r="T194" s="440"/>
      <c r="U194" s="440"/>
    </row>
    <row r="195" spans="1:21" ht="12" customHeight="1" x14ac:dyDescent="0.2">
      <c r="A195" s="447" t="s">
        <v>174</v>
      </c>
      <c r="B195" s="447"/>
      <c r="C195" s="447"/>
      <c r="D195" s="447"/>
      <c r="E195" s="447"/>
      <c r="F195" s="447"/>
      <c r="G195" s="447"/>
      <c r="H195" s="447"/>
      <c r="I195" s="447"/>
      <c r="J195" s="447"/>
      <c r="K195" s="447"/>
      <c r="L195" s="447"/>
      <c r="M195" s="447"/>
      <c r="N195" s="447"/>
      <c r="O195" s="447"/>
      <c r="P195" s="447"/>
      <c r="Q195" s="447"/>
      <c r="R195" s="447"/>
      <c r="S195" s="447"/>
      <c r="T195" s="447"/>
      <c r="U195" s="447"/>
    </row>
    <row r="196" spans="1:21" ht="12" customHeight="1" x14ac:dyDescent="0.2">
      <c r="A196" s="447"/>
      <c r="B196" s="447"/>
      <c r="C196" s="447"/>
      <c r="D196" s="447"/>
      <c r="E196" s="447"/>
      <c r="F196" s="447"/>
      <c r="G196" s="447"/>
      <c r="H196" s="447"/>
      <c r="I196" s="447"/>
      <c r="J196" s="447"/>
      <c r="K196" s="447"/>
      <c r="L196" s="447"/>
      <c r="M196" s="447"/>
      <c r="N196" s="447"/>
      <c r="O196" s="447"/>
      <c r="P196" s="447"/>
      <c r="Q196" s="447"/>
      <c r="R196" s="447"/>
      <c r="S196" s="447"/>
      <c r="T196" s="447"/>
      <c r="U196" s="447"/>
    </row>
    <row r="197" spans="1:21" ht="12" customHeight="1" x14ac:dyDescent="0.2">
      <c r="A197" s="60"/>
      <c r="B197" s="60"/>
      <c r="C197" s="60"/>
      <c r="D197" s="60"/>
      <c r="E197" s="60"/>
      <c r="F197" s="60"/>
      <c r="G197" s="60"/>
      <c r="H197" s="306"/>
      <c r="I197" s="60"/>
      <c r="J197" s="60"/>
      <c r="K197" s="60"/>
      <c r="L197" s="60"/>
      <c r="M197" s="60"/>
      <c r="N197" s="60"/>
      <c r="O197" s="60"/>
      <c r="P197" s="60"/>
      <c r="Q197" s="60"/>
      <c r="R197" s="60"/>
      <c r="S197" s="60"/>
      <c r="T197" s="60"/>
      <c r="U197" s="60"/>
    </row>
    <row r="198" spans="1:21" ht="12" customHeight="1" x14ac:dyDescent="0.2">
      <c r="A198" s="361" t="s">
        <v>239</v>
      </c>
      <c r="B198" s="361"/>
      <c r="C198" s="361"/>
      <c r="D198" s="26"/>
    </row>
    <row r="199" spans="1:21" ht="12" customHeight="1" x14ac:dyDescent="0.2"/>
    <row r="200" spans="1:21" ht="12" customHeight="1" x14ac:dyDescent="0.2"/>
    <row r="201" spans="1:21" ht="12" customHeight="1" x14ac:dyDescent="0.2"/>
    <row r="202" spans="1:21" ht="12" customHeight="1" x14ac:dyDescent="0.2"/>
    <row r="203" spans="1:21" ht="12" customHeight="1" x14ac:dyDescent="0.2"/>
    <row r="204" spans="1:21" ht="12" customHeight="1" x14ac:dyDescent="0.2"/>
  </sheetData>
  <mergeCells count="73">
    <mergeCell ref="A195:U196"/>
    <mergeCell ref="A198:C198"/>
    <mergeCell ref="A1:T2"/>
    <mergeCell ref="A189:B189"/>
    <mergeCell ref="A191:U192"/>
    <mergeCell ref="A4:C4"/>
    <mergeCell ref="A70:C70"/>
    <mergeCell ref="A71:H71"/>
    <mergeCell ref="B6:T6"/>
    <mergeCell ref="B73:T73"/>
    <mergeCell ref="B127:T127"/>
    <mergeCell ref="A125:I125"/>
    <mergeCell ref="C7:C8"/>
    <mergeCell ref="B7:B8"/>
    <mergeCell ref="D7:D8"/>
    <mergeCell ref="A124:D124"/>
    <mergeCell ref="J7:J8"/>
    <mergeCell ref="K7:K8"/>
    <mergeCell ref="L7:L8"/>
    <mergeCell ref="M7:M8"/>
    <mergeCell ref="E7:E8"/>
    <mergeCell ref="F7:F8"/>
    <mergeCell ref="G7:G8"/>
    <mergeCell ref="H7:H8"/>
    <mergeCell ref="I7:I8"/>
    <mergeCell ref="N7:N8"/>
    <mergeCell ref="O7:O8"/>
    <mergeCell ref="P7:P8"/>
    <mergeCell ref="Q7:Q8"/>
    <mergeCell ref="R7:R8"/>
    <mergeCell ref="S7:S8"/>
    <mergeCell ref="T7:T8"/>
    <mergeCell ref="B74:B75"/>
    <mergeCell ref="C74:C75"/>
    <mergeCell ref="D74:D75"/>
    <mergeCell ref="E74:E75"/>
    <mergeCell ref="F74:F75"/>
    <mergeCell ref="G74:G75"/>
    <mergeCell ref="H74:H75"/>
    <mergeCell ref="I74:I75"/>
    <mergeCell ref="J74:J75"/>
    <mergeCell ref="K74:K75"/>
    <mergeCell ref="L74:L75"/>
    <mergeCell ref="M74:M75"/>
    <mergeCell ref="N74:N75"/>
    <mergeCell ref="O74:O75"/>
    <mergeCell ref="P74:P75"/>
    <mergeCell ref="Q74:Q75"/>
    <mergeCell ref="R74:R75"/>
    <mergeCell ref="S74:S75"/>
    <mergeCell ref="T74:T75"/>
    <mergeCell ref="K128:K129"/>
    <mergeCell ref="B128:B129"/>
    <mergeCell ref="C128:C129"/>
    <mergeCell ref="D128:D129"/>
    <mergeCell ref="E128:E129"/>
    <mergeCell ref="F128:F129"/>
    <mergeCell ref="A193:U193"/>
    <mergeCell ref="A194:U194"/>
    <mergeCell ref="N128:N129"/>
    <mergeCell ref="O128:O129"/>
    <mergeCell ref="P128:P129"/>
    <mergeCell ref="Q128:Q129"/>
    <mergeCell ref="R128:R129"/>
    <mergeCell ref="L128:L129"/>
    <mergeCell ref="M128:M129"/>
    <mergeCell ref="S128:S129"/>
    <mergeCell ref="T128:T129"/>
    <mergeCell ref="A190:U190"/>
    <mergeCell ref="G128:G129"/>
    <mergeCell ref="H128:H129"/>
    <mergeCell ref="I128:I129"/>
    <mergeCell ref="J128:J129"/>
  </mergeCells>
  <phoneticPr fontId="9" type="noConversion"/>
  <hyperlinks>
    <hyperlink ref="V1:V2" location="Contents!A1" display="back to contents"/>
  </hyperlinks>
  <pageMargins left="0.47244094488188981" right="0.47244094488188981" top="0.98425196850393704" bottom="0.98425196850393704" header="0.51181102362204722" footer="0.51181102362204722"/>
  <pageSetup paperSize="9" scale="71" fitToHeight="0" orientation="portrait" r:id="rId1"/>
  <headerFooter alignWithMargins="0"/>
  <rowBreaks count="2" manualBreakCount="2">
    <brk id="69" max="16383" man="1"/>
    <brk id="123"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98"/>
  <sheetViews>
    <sheetView zoomScaleNormal="100" workbookViewId="0">
      <selection sqref="A1:T2"/>
    </sheetView>
  </sheetViews>
  <sheetFormatPr defaultColWidth="9.140625" defaultRowHeight="12.75" x14ac:dyDescent="0.2"/>
  <cols>
    <col min="1" max="1" width="10.7109375" style="128" customWidth="1"/>
    <col min="2" max="2" width="7.140625" style="128" customWidth="1"/>
    <col min="3" max="20" width="6.42578125" style="128" customWidth="1"/>
    <col min="21" max="22" width="4.5703125" style="128" customWidth="1"/>
    <col min="23" max="23" width="4.7109375" style="128" customWidth="1"/>
    <col min="24" max="16384" width="9.140625" style="128"/>
  </cols>
  <sheetData>
    <row r="1" spans="1:24" ht="18" customHeight="1" x14ac:dyDescent="0.2">
      <c r="A1" s="460" t="s">
        <v>244</v>
      </c>
      <c r="B1" s="460"/>
      <c r="C1" s="460"/>
      <c r="D1" s="460"/>
      <c r="E1" s="460"/>
      <c r="F1" s="460"/>
      <c r="G1" s="460"/>
      <c r="H1" s="460"/>
      <c r="I1" s="460"/>
      <c r="J1" s="460"/>
      <c r="K1" s="461"/>
      <c r="L1" s="461"/>
      <c r="M1" s="461"/>
      <c r="N1" s="461"/>
      <c r="O1" s="461"/>
      <c r="P1" s="461"/>
      <c r="Q1" s="461"/>
      <c r="R1" s="461"/>
      <c r="S1" s="461"/>
      <c r="T1" s="461"/>
      <c r="U1" s="173"/>
      <c r="V1" s="405" t="s">
        <v>219</v>
      </c>
      <c r="W1" s="405"/>
      <c r="X1" s="405"/>
    </row>
    <row r="2" spans="1:24" ht="18" customHeight="1" x14ac:dyDescent="0.2">
      <c r="A2" s="460"/>
      <c r="B2" s="460"/>
      <c r="C2" s="460"/>
      <c r="D2" s="460"/>
      <c r="E2" s="460"/>
      <c r="F2" s="460"/>
      <c r="G2" s="460"/>
      <c r="H2" s="460"/>
      <c r="I2" s="460"/>
      <c r="J2" s="460"/>
      <c r="K2" s="461"/>
      <c r="L2" s="461"/>
      <c r="M2" s="461"/>
      <c r="N2" s="461"/>
      <c r="O2" s="461"/>
      <c r="P2" s="461"/>
      <c r="Q2" s="461"/>
      <c r="R2" s="461"/>
      <c r="S2" s="461"/>
      <c r="T2" s="461"/>
      <c r="U2" s="173"/>
      <c r="V2" s="405"/>
      <c r="W2" s="405"/>
      <c r="X2" s="405"/>
    </row>
    <row r="3" spans="1:24" ht="18" customHeight="1" x14ac:dyDescent="0.2">
      <c r="A3" s="127"/>
      <c r="B3" s="127"/>
    </row>
    <row r="4" spans="1:24" x14ac:dyDescent="0.2">
      <c r="A4" s="458" t="s">
        <v>183</v>
      </c>
      <c r="B4" s="458"/>
      <c r="C4" s="458"/>
      <c r="D4" s="458"/>
      <c r="E4" s="458"/>
      <c r="T4" s="159"/>
    </row>
    <row r="5" spans="1:24" ht="12.75" customHeight="1" x14ac:dyDescent="0.25">
      <c r="A5" s="161"/>
      <c r="B5" s="161"/>
      <c r="C5" s="160"/>
      <c r="D5" s="160"/>
      <c r="T5" s="159"/>
    </row>
    <row r="6" spans="1:24" ht="15.75" customHeight="1" thickBot="1" x14ac:dyDescent="0.25">
      <c r="B6" s="457" t="s">
        <v>32</v>
      </c>
      <c r="C6" s="457"/>
      <c r="D6" s="457"/>
      <c r="E6" s="457"/>
      <c r="F6" s="457"/>
      <c r="G6" s="457"/>
      <c r="H6" s="457"/>
      <c r="I6" s="457"/>
      <c r="J6" s="457"/>
      <c r="K6" s="457"/>
      <c r="L6" s="457"/>
      <c r="M6" s="457"/>
      <c r="N6" s="457"/>
      <c r="O6" s="457"/>
      <c r="P6" s="457"/>
      <c r="Q6" s="457"/>
      <c r="R6" s="457"/>
      <c r="S6" s="457"/>
      <c r="T6" s="457"/>
    </row>
    <row r="7" spans="1:24" x14ac:dyDescent="0.2">
      <c r="A7" s="462" t="s">
        <v>3</v>
      </c>
      <c r="B7" s="455" t="s">
        <v>142</v>
      </c>
      <c r="C7" s="455" t="s">
        <v>166</v>
      </c>
      <c r="D7" s="463" t="s">
        <v>165</v>
      </c>
      <c r="E7" s="465" t="s">
        <v>16</v>
      </c>
      <c r="F7" s="455" t="s">
        <v>17</v>
      </c>
      <c r="G7" s="455" t="s">
        <v>18</v>
      </c>
      <c r="H7" s="455" t="s">
        <v>19</v>
      </c>
      <c r="I7" s="455" t="s">
        <v>20</v>
      </c>
      <c r="J7" s="455" t="s">
        <v>21</v>
      </c>
      <c r="K7" s="455" t="s">
        <v>22</v>
      </c>
      <c r="L7" s="455" t="s">
        <v>23</v>
      </c>
      <c r="M7" s="455" t="s">
        <v>24</v>
      </c>
      <c r="N7" s="455" t="s">
        <v>25</v>
      </c>
      <c r="O7" s="455" t="s">
        <v>26</v>
      </c>
      <c r="P7" s="455" t="s">
        <v>27</v>
      </c>
      <c r="Q7" s="455" t="s">
        <v>28</v>
      </c>
      <c r="R7" s="455" t="s">
        <v>29</v>
      </c>
      <c r="S7" s="455" t="s">
        <v>30</v>
      </c>
      <c r="T7" s="455" t="s">
        <v>31</v>
      </c>
    </row>
    <row r="8" spans="1:24" x14ac:dyDescent="0.2">
      <c r="A8" s="462"/>
      <c r="B8" s="456"/>
      <c r="C8" s="456"/>
      <c r="D8" s="464"/>
      <c r="E8" s="466"/>
      <c r="F8" s="456"/>
      <c r="G8" s="456"/>
      <c r="H8" s="456"/>
      <c r="I8" s="456"/>
      <c r="J8" s="456"/>
      <c r="K8" s="456"/>
      <c r="L8" s="456"/>
      <c r="M8" s="456"/>
      <c r="N8" s="456"/>
      <c r="O8" s="456"/>
      <c r="P8" s="456"/>
      <c r="Q8" s="456"/>
      <c r="R8" s="456"/>
      <c r="S8" s="456"/>
      <c r="T8" s="456"/>
    </row>
    <row r="9" spans="1:24" x14ac:dyDescent="0.2">
      <c r="A9" s="151">
        <v>1974</v>
      </c>
      <c r="B9" s="110">
        <v>264</v>
      </c>
      <c r="C9" s="110">
        <v>1</v>
      </c>
      <c r="D9" s="110">
        <v>0</v>
      </c>
      <c r="E9" s="110">
        <v>0</v>
      </c>
      <c r="F9" s="110">
        <v>6</v>
      </c>
      <c r="G9" s="110">
        <v>13</v>
      </c>
      <c r="H9" s="110">
        <v>14</v>
      </c>
      <c r="I9" s="110">
        <v>13</v>
      </c>
      <c r="J9" s="110">
        <v>22</v>
      </c>
      <c r="K9" s="110">
        <v>21</v>
      </c>
      <c r="L9" s="110">
        <v>27</v>
      </c>
      <c r="M9" s="110">
        <v>34</v>
      </c>
      <c r="N9" s="110">
        <v>28</v>
      </c>
      <c r="O9" s="110">
        <v>16</v>
      </c>
      <c r="P9" s="110">
        <v>28</v>
      </c>
      <c r="Q9" s="110">
        <v>22</v>
      </c>
      <c r="R9" s="110">
        <v>9</v>
      </c>
      <c r="S9" s="110">
        <v>8</v>
      </c>
      <c r="T9" s="110">
        <v>2</v>
      </c>
    </row>
    <row r="10" spans="1:24" x14ac:dyDescent="0.2">
      <c r="A10" s="151">
        <v>1975</v>
      </c>
      <c r="B10" s="110">
        <v>313</v>
      </c>
      <c r="C10" s="110">
        <v>1</v>
      </c>
      <c r="D10" s="110">
        <v>1</v>
      </c>
      <c r="E10" s="110">
        <v>2</v>
      </c>
      <c r="F10" s="110">
        <v>8</v>
      </c>
      <c r="G10" s="110">
        <v>19</v>
      </c>
      <c r="H10" s="110">
        <v>21</v>
      </c>
      <c r="I10" s="110">
        <v>15</v>
      </c>
      <c r="J10" s="110">
        <v>15</v>
      </c>
      <c r="K10" s="110">
        <v>29</v>
      </c>
      <c r="L10" s="110">
        <v>39</v>
      </c>
      <c r="M10" s="110">
        <v>36</v>
      </c>
      <c r="N10" s="110">
        <v>30</v>
      </c>
      <c r="O10" s="110">
        <v>31</v>
      </c>
      <c r="P10" s="110">
        <v>21</v>
      </c>
      <c r="Q10" s="110">
        <v>26</v>
      </c>
      <c r="R10" s="110">
        <v>11</v>
      </c>
      <c r="S10" s="110">
        <v>4</v>
      </c>
      <c r="T10" s="110">
        <v>4</v>
      </c>
    </row>
    <row r="11" spans="1:24" x14ac:dyDescent="0.2">
      <c r="A11" s="151">
        <v>1976</v>
      </c>
      <c r="B11" s="110">
        <v>280</v>
      </c>
      <c r="C11" s="110">
        <v>1</v>
      </c>
      <c r="D11" s="110">
        <v>0</v>
      </c>
      <c r="E11" s="110">
        <v>0</v>
      </c>
      <c r="F11" s="110">
        <v>10</v>
      </c>
      <c r="G11" s="110">
        <v>21</v>
      </c>
      <c r="H11" s="110">
        <v>18</v>
      </c>
      <c r="I11" s="110">
        <v>19</v>
      </c>
      <c r="J11" s="110">
        <v>19</v>
      </c>
      <c r="K11" s="110">
        <v>31</v>
      </c>
      <c r="L11" s="110">
        <v>34</v>
      </c>
      <c r="M11" s="110">
        <v>23</v>
      </c>
      <c r="N11" s="110">
        <v>22</v>
      </c>
      <c r="O11" s="110">
        <v>28</v>
      </c>
      <c r="P11" s="110">
        <v>25</v>
      </c>
      <c r="Q11" s="110">
        <v>16</v>
      </c>
      <c r="R11" s="110">
        <v>7</v>
      </c>
      <c r="S11" s="110">
        <v>6</v>
      </c>
      <c r="T11" s="110">
        <v>0</v>
      </c>
    </row>
    <row r="12" spans="1:24" x14ac:dyDescent="0.2">
      <c r="A12" s="151">
        <v>1977</v>
      </c>
      <c r="B12" s="110">
        <v>277</v>
      </c>
      <c r="C12" s="110">
        <v>1</v>
      </c>
      <c r="D12" s="110">
        <v>0</v>
      </c>
      <c r="E12" s="110">
        <v>0</v>
      </c>
      <c r="F12" s="110">
        <v>11</v>
      </c>
      <c r="G12" s="110">
        <v>17</v>
      </c>
      <c r="H12" s="110">
        <v>13</v>
      </c>
      <c r="I12" s="110">
        <v>14</v>
      </c>
      <c r="J12" s="110">
        <v>15</v>
      </c>
      <c r="K12" s="110">
        <v>28</v>
      </c>
      <c r="L12" s="110">
        <v>38</v>
      </c>
      <c r="M12" s="110">
        <v>31</v>
      </c>
      <c r="N12" s="110">
        <v>27</v>
      </c>
      <c r="O12" s="110">
        <v>18</v>
      </c>
      <c r="P12" s="110">
        <v>26</v>
      </c>
      <c r="Q12" s="110">
        <v>27</v>
      </c>
      <c r="R12" s="110">
        <v>10</v>
      </c>
      <c r="S12" s="110">
        <v>1</v>
      </c>
      <c r="T12" s="110">
        <v>0</v>
      </c>
    </row>
    <row r="13" spans="1:24" x14ac:dyDescent="0.2">
      <c r="A13" s="151">
        <v>1978</v>
      </c>
      <c r="B13" s="110">
        <v>284</v>
      </c>
      <c r="C13" s="110">
        <v>0</v>
      </c>
      <c r="D13" s="110">
        <v>0</v>
      </c>
      <c r="E13" s="110">
        <v>1</v>
      </c>
      <c r="F13" s="110">
        <v>12</v>
      </c>
      <c r="G13" s="110">
        <v>7</v>
      </c>
      <c r="H13" s="110">
        <v>16</v>
      </c>
      <c r="I13" s="110">
        <v>18</v>
      </c>
      <c r="J13" s="110">
        <v>30</v>
      </c>
      <c r="K13" s="110">
        <v>24</v>
      </c>
      <c r="L13" s="110">
        <v>31</v>
      </c>
      <c r="M13" s="110">
        <v>25</v>
      </c>
      <c r="N13" s="110">
        <v>36</v>
      </c>
      <c r="O13" s="110">
        <v>28</v>
      </c>
      <c r="P13" s="110">
        <v>22</v>
      </c>
      <c r="Q13" s="110">
        <v>19</v>
      </c>
      <c r="R13" s="110">
        <v>11</v>
      </c>
      <c r="S13" s="110">
        <v>2</v>
      </c>
      <c r="T13" s="110">
        <v>2</v>
      </c>
    </row>
    <row r="14" spans="1:24" x14ac:dyDescent="0.2">
      <c r="A14" s="151">
        <v>1979</v>
      </c>
      <c r="B14" s="110">
        <v>331</v>
      </c>
      <c r="C14" s="110">
        <v>0</v>
      </c>
      <c r="D14" s="110">
        <v>0</v>
      </c>
      <c r="E14" s="110">
        <v>1</v>
      </c>
      <c r="F14" s="110">
        <v>8</v>
      </c>
      <c r="G14" s="110">
        <v>17</v>
      </c>
      <c r="H14" s="110">
        <v>11</v>
      </c>
      <c r="I14" s="110">
        <v>26</v>
      </c>
      <c r="J14" s="110">
        <v>24</v>
      </c>
      <c r="K14" s="110">
        <v>25</v>
      </c>
      <c r="L14" s="110">
        <v>37</v>
      </c>
      <c r="M14" s="110">
        <v>49</v>
      </c>
      <c r="N14" s="110">
        <v>38</v>
      </c>
      <c r="O14" s="110">
        <v>37</v>
      </c>
      <c r="P14" s="110">
        <v>29</v>
      </c>
      <c r="Q14" s="110">
        <v>17</v>
      </c>
      <c r="R14" s="110">
        <v>9</v>
      </c>
      <c r="S14" s="110">
        <v>2</v>
      </c>
      <c r="T14" s="110">
        <v>1</v>
      </c>
    </row>
    <row r="15" spans="1:24" x14ac:dyDescent="0.2">
      <c r="A15" s="151">
        <v>1980</v>
      </c>
      <c r="B15" s="110">
        <v>298</v>
      </c>
      <c r="C15" s="110">
        <v>0</v>
      </c>
      <c r="D15" s="110">
        <v>0</v>
      </c>
      <c r="E15" s="110">
        <v>0</v>
      </c>
      <c r="F15" s="110">
        <v>2</v>
      </c>
      <c r="G15" s="110">
        <v>15</v>
      </c>
      <c r="H15" s="110">
        <v>17</v>
      </c>
      <c r="I15" s="110">
        <v>19</v>
      </c>
      <c r="J15" s="110">
        <v>21</v>
      </c>
      <c r="K15" s="110">
        <v>19</v>
      </c>
      <c r="L15" s="110">
        <v>34</v>
      </c>
      <c r="M15" s="110">
        <v>37</v>
      </c>
      <c r="N15" s="110">
        <v>41</v>
      </c>
      <c r="O15" s="110">
        <v>20</v>
      </c>
      <c r="P15" s="110">
        <v>30</v>
      </c>
      <c r="Q15" s="110">
        <v>20</v>
      </c>
      <c r="R15" s="110">
        <v>13</v>
      </c>
      <c r="S15" s="110">
        <v>5</v>
      </c>
      <c r="T15" s="110">
        <v>5</v>
      </c>
    </row>
    <row r="16" spans="1:24" x14ac:dyDescent="0.2">
      <c r="A16" s="151">
        <v>1981</v>
      </c>
      <c r="B16" s="110">
        <v>256</v>
      </c>
      <c r="C16" s="110">
        <v>0</v>
      </c>
      <c r="D16" s="110">
        <v>2</v>
      </c>
      <c r="E16" s="110">
        <v>1</v>
      </c>
      <c r="F16" s="110">
        <v>4</v>
      </c>
      <c r="G16" s="110">
        <v>9</v>
      </c>
      <c r="H16" s="110">
        <v>8</v>
      </c>
      <c r="I16" s="110">
        <v>17</v>
      </c>
      <c r="J16" s="110">
        <v>15</v>
      </c>
      <c r="K16" s="110">
        <v>19</v>
      </c>
      <c r="L16" s="110">
        <v>34</v>
      </c>
      <c r="M16" s="110">
        <v>31</v>
      </c>
      <c r="N16" s="110">
        <v>33</v>
      </c>
      <c r="O16" s="110">
        <v>25</v>
      </c>
      <c r="P16" s="110">
        <v>21</v>
      </c>
      <c r="Q16" s="110">
        <v>17</v>
      </c>
      <c r="R16" s="110">
        <v>12</v>
      </c>
      <c r="S16" s="110">
        <v>4</v>
      </c>
      <c r="T16" s="110">
        <v>4</v>
      </c>
    </row>
    <row r="17" spans="1:20" x14ac:dyDescent="0.2">
      <c r="A17" s="151">
        <v>1982</v>
      </c>
      <c r="B17" s="110">
        <v>258</v>
      </c>
      <c r="C17" s="110">
        <v>0</v>
      </c>
      <c r="D17" s="110">
        <v>0</v>
      </c>
      <c r="E17" s="110">
        <v>1</v>
      </c>
      <c r="F17" s="110">
        <v>6</v>
      </c>
      <c r="G17" s="110">
        <v>10</v>
      </c>
      <c r="H17" s="110">
        <v>15</v>
      </c>
      <c r="I17" s="110">
        <v>20</v>
      </c>
      <c r="J17" s="110">
        <v>24</v>
      </c>
      <c r="K17" s="110">
        <v>22</v>
      </c>
      <c r="L17" s="110">
        <v>22</v>
      </c>
      <c r="M17" s="110">
        <v>27</v>
      </c>
      <c r="N17" s="110">
        <v>33</v>
      </c>
      <c r="O17" s="110">
        <v>24</v>
      </c>
      <c r="P17" s="110">
        <v>13</v>
      </c>
      <c r="Q17" s="110">
        <v>16</v>
      </c>
      <c r="R17" s="110">
        <v>11</v>
      </c>
      <c r="S17" s="110">
        <v>10</v>
      </c>
      <c r="T17" s="110">
        <v>4</v>
      </c>
    </row>
    <row r="18" spans="1:20" x14ac:dyDescent="0.2">
      <c r="A18" s="151">
        <v>1983</v>
      </c>
      <c r="B18" s="110">
        <v>216</v>
      </c>
      <c r="C18" s="110">
        <v>0</v>
      </c>
      <c r="D18" s="110">
        <v>0</v>
      </c>
      <c r="E18" s="110">
        <v>1</v>
      </c>
      <c r="F18" s="110">
        <v>7</v>
      </c>
      <c r="G18" s="110">
        <v>3</v>
      </c>
      <c r="H18" s="110">
        <v>14</v>
      </c>
      <c r="I18" s="110">
        <v>17</v>
      </c>
      <c r="J18" s="110">
        <v>16</v>
      </c>
      <c r="K18" s="110">
        <v>18</v>
      </c>
      <c r="L18" s="110">
        <v>18</v>
      </c>
      <c r="M18" s="110">
        <v>18</v>
      </c>
      <c r="N18" s="110">
        <v>24</v>
      </c>
      <c r="O18" s="110">
        <v>24</v>
      </c>
      <c r="P18" s="110">
        <v>19</v>
      </c>
      <c r="Q18" s="110">
        <v>16</v>
      </c>
      <c r="R18" s="110">
        <v>9</v>
      </c>
      <c r="S18" s="110">
        <v>10</v>
      </c>
      <c r="T18" s="110">
        <v>2</v>
      </c>
    </row>
    <row r="19" spans="1:20" x14ac:dyDescent="0.2">
      <c r="A19" s="151">
        <v>1984</v>
      </c>
      <c r="B19" s="110">
        <v>219</v>
      </c>
      <c r="C19" s="110">
        <v>0</v>
      </c>
      <c r="D19" s="110">
        <v>0</v>
      </c>
      <c r="E19" s="110">
        <v>1</v>
      </c>
      <c r="F19" s="110">
        <v>6</v>
      </c>
      <c r="G19" s="110">
        <v>8</v>
      </c>
      <c r="H19" s="110">
        <v>14</v>
      </c>
      <c r="I19" s="110">
        <v>10</v>
      </c>
      <c r="J19" s="110">
        <v>18</v>
      </c>
      <c r="K19" s="110">
        <v>23</v>
      </c>
      <c r="L19" s="110">
        <v>17</v>
      </c>
      <c r="M19" s="110">
        <v>17</v>
      </c>
      <c r="N19" s="110">
        <v>22</v>
      </c>
      <c r="O19" s="110">
        <v>26</v>
      </c>
      <c r="P19" s="110">
        <v>17</v>
      </c>
      <c r="Q19" s="110">
        <v>19</v>
      </c>
      <c r="R19" s="110">
        <v>13</v>
      </c>
      <c r="S19" s="110">
        <v>7</v>
      </c>
      <c r="T19" s="110">
        <v>1</v>
      </c>
    </row>
    <row r="20" spans="1:20" x14ac:dyDescent="0.2">
      <c r="A20" s="151">
        <v>1985</v>
      </c>
      <c r="B20" s="110">
        <v>243</v>
      </c>
      <c r="C20" s="110">
        <v>0</v>
      </c>
      <c r="D20" s="110">
        <v>0</v>
      </c>
      <c r="E20" s="110">
        <v>3</v>
      </c>
      <c r="F20" s="110">
        <v>8</v>
      </c>
      <c r="G20" s="110">
        <v>9</v>
      </c>
      <c r="H20" s="110">
        <v>11</v>
      </c>
      <c r="I20" s="110">
        <v>18</v>
      </c>
      <c r="J20" s="110">
        <v>14</v>
      </c>
      <c r="K20" s="110">
        <v>16</v>
      </c>
      <c r="L20" s="110">
        <v>28</v>
      </c>
      <c r="M20" s="110">
        <v>20</v>
      </c>
      <c r="N20" s="110">
        <v>28</v>
      </c>
      <c r="O20" s="110">
        <v>26</v>
      </c>
      <c r="P20" s="110">
        <v>20</v>
      </c>
      <c r="Q20" s="110">
        <v>16</v>
      </c>
      <c r="R20" s="110">
        <v>13</v>
      </c>
      <c r="S20" s="110">
        <v>8</v>
      </c>
      <c r="T20" s="110">
        <v>5</v>
      </c>
    </row>
    <row r="21" spans="1:20" x14ac:dyDescent="0.2">
      <c r="A21" s="151">
        <v>1986</v>
      </c>
      <c r="B21" s="110">
        <v>222</v>
      </c>
      <c r="C21" s="110">
        <v>0</v>
      </c>
      <c r="D21" s="110">
        <v>0</v>
      </c>
      <c r="E21" s="110">
        <v>1</v>
      </c>
      <c r="F21" s="110">
        <v>5</v>
      </c>
      <c r="G21" s="110">
        <v>9</v>
      </c>
      <c r="H21" s="110">
        <v>12</v>
      </c>
      <c r="I21" s="110">
        <v>15</v>
      </c>
      <c r="J21" s="110">
        <v>15</v>
      </c>
      <c r="K21" s="110">
        <v>16</v>
      </c>
      <c r="L21" s="110">
        <v>10</v>
      </c>
      <c r="M21" s="110">
        <v>26</v>
      </c>
      <c r="N21" s="110">
        <v>17</v>
      </c>
      <c r="O21" s="110">
        <v>28</v>
      </c>
      <c r="P21" s="110">
        <v>26</v>
      </c>
      <c r="Q21" s="110">
        <v>16</v>
      </c>
      <c r="R21" s="110">
        <v>14</v>
      </c>
      <c r="S21" s="110">
        <v>5</v>
      </c>
      <c r="T21" s="110">
        <v>7</v>
      </c>
    </row>
    <row r="22" spans="1:20" x14ac:dyDescent="0.2">
      <c r="A22" s="151">
        <v>1987</v>
      </c>
      <c r="B22" s="110">
        <v>211</v>
      </c>
      <c r="C22" s="110">
        <v>1</v>
      </c>
      <c r="D22" s="110">
        <v>0</v>
      </c>
      <c r="E22" s="110">
        <v>1</v>
      </c>
      <c r="F22" s="110">
        <v>9</v>
      </c>
      <c r="G22" s="110">
        <v>14</v>
      </c>
      <c r="H22" s="110">
        <v>19</v>
      </c>
      <c r="I22" s="110">
        <v>15</v>
      </c>
      <c r="J22" s="110">
        <v>21</v>
      </c>
      <c r="K22" s="110">
        <v>13</v>
      </c>
      <c r="L22" s="110">
        <v>9</v>
      </c>
      <c r="M22" s="110">
        <v>13</v>
      </c>
      <c r="N22" s="110">
        <v>27</v>
      </c>
      <c r="O22" s="110">
        <v>23</v>
      </c>
      <c r="P22" s="110">
        <v>12</v>
      </c>
      <c r="Q22" s="110">
        <v>8</v>
      </c>
      <c r="R22" s="110">
        <v>14</v>
      </c>
      <c r="S22" s="110">
        <v>8</v>
      </c>
      <c r="T22" s="110">
        <v>4</v>
      </c>
    </row>
    <row r="23" spans="1:20" x14ac:dyDescent="0.2">
      <c r="A23" s="151">
        <v>1988</v>
      </c>
      <c r="B23" s="110">
        <v>221</v>
      </c>
      <c r="C23" s="110">
        <v>0</v>
      </c>
      <c r="D23" s="110">
        <v>0</v>
      </c>
      <c r="E23" s="110">
        <v>1</v>
      </c>
      <c r="F23" s="110">
        <v>7</v>
      </c>
      <c r="G23" s="110">
        <v>17</v>
      </c>
      <c r="H23" s="110">
        <v>17</v>
      </c>
      <c r="I23" s="110">
        <v>17</v>
      </c>
      <c r="J23" s="110">
        <v>25</v>
      </c>
      <c r="K23" s="110">
        <v>15</v>
      </c>
      <c r="L23" s="110">
        <v>17</v>
      </c>
      <c r="M23" s="110">
        <v>12</v>
      </c>
      <c r="N23" s="110">
        <v>16</v>
      </c>
      <c r="O23" s="110">
        <v>17</v>
      </c>
      <c r="P23" s="110">
        <v>25</v>
      </c>
      <c r="Q23" s="110">
        <v>13</v>
      </c>
      <c r="R23" s="110">
        <v>8</v>
      </c>
      <c r="S23" s="110">
        <v>10</v>
      </c>
      <c r="T23" s="110">
        <v>4</v>
      </c>
    </row>
    <row r="24" spans="1:20" x14ac:dyDescent="0.2">
      <c r="A24" s="151">
        <v>1989</v>
      </c>
      <c r="B24" s="110">
        <v>212</v>
      </c>
      <c r="C24" s="110">
        <v>1</v>
      </c>
      <c r="D24" s="110">
        <v>0</v>
      </c>
      <c r="E24" s="110">
        <v>2</v>
      </c>
      <c r="F24" s="110">
        <v>6</v>
      </c>
      <c r="G24" s="110">
        <v>11</v>
      </c>
      <c r="H24" s="110">
        <v>26</v>
      </c>
      <c r="I24" s="110">
        <v>12</v>
      </c>
      <c r="J24" s="110">
        <v>15</v>
      </c>
      <c r="K24" s="110">
        <v>20</v>
      </c>
      <c r="L24" s="110">
        <v>19</v>
      </c>
      <c r="M24" s="110">
        <v>17</v>
      </c>
      <c r="N24" s="110">
        <v>16</v>
      </c>
      <c r="O24" s="110">
        <v>22</v>
      </c>
      <c r="P24" s="110">
        <v>12</v>
      </c>
      <c r="Q24" s="110">
        <v>10</v>
      </c>
      <c r="R24" s="110">
        <v>13</v>
      </c>
      <c r="S24" s="110">
        <v>4</v>
      </c>
      <c r="T24" s="110">
        <v>6</v>
      </c>
    </row>
    <row r="25" spans="1:20" x14ac:dyDescent="0.2">
      <c r="A25" s="151">
        <v>1990</v>
      </c>
      <c r="B25" s="110">
        <v>183</v>
      </c>
      <c r="C25" s="110">
        <v>0</v>
      </c>
      <c r="D25" s="110">
        <v>0</v>
      </c>
      <c r="E25" s="110">
        <v>0</v>
      </c>
      <c r="F25" s="110">
        <v>4</v>
      </c>
      <c r="G25" s="110">
        <v>10</v>
      </c>
      <c r="H25" s="110">
        <v>24</v>
      </c>
      <c r="I25" s="110">
        <v>20</v>
      </c>
      <c r="J25" s="110">
        <v>11</v>
      </c>
      <c r="K25" s="110">
        <v>10</v>
      </c>
      <c r="L25" s="110">
        <v>18</v>
      </c>
      <c r="M25" s="110">
        <v>11</v>
      </c>
      <c r="N25" s="110">
        <v>14</v>
      </c>
      <c r="O25" s="110">
        <v>12</v>
      </c>
      <c r="P25" s="110">
        <v>20</v>
      </c>
      <c r="Q25" s="110">
        <v>14</v>
      </c>
      <c r="R25" s="110">
        <v>6</v>
      </c>
      <c r="S25" s="110">
        <v>6</v>
      </c>
      <c r="T25" s="110">
        <v>3</v>
      </c>
    </row>
    <row r="26" spans="1:20" x14ac:dyDescent="0.2">
      <c r="A26" s="151">
        <v>1991</v>
      </c>
      <c r="B26" s="110">
        <v>183</v>
      </c>
      <c r="C26" s="110">
        <v>1</v>
      </c>
      <c r="D26" s="110">
        <v>0</v>
      </c>
      <c r="E26" s="110">
        <v>0</v>
      </c>
      <c r="F26" s="110">
        <v>7</v>
      </c>
      <c r="G26" s="110">
        <v>10</v>
      </c>
      <c r="H26" s="110">
        <v>23</v>
      </c>
      <c r="I26" s="110">
        <v>16</v>
      </c>
      <c r="J26" s="110">
        <v>9</v>
      </c>
      <c r="K26" s="110">
        <v>17</v>
      </c>
      <c r="L26" s="110">
        <v>15</v>
      </c>
      <c r="M26" s="110">
        <v>16</v>
      </c>
      <c r="N26" s="110">
        <v>13</v>
      </c>
      <c r="O26" s="110">
        <v>15</v>
      </c>
      <c r="P26" s="110">
        <v>4</v>
      </c>
      <c r="Q26" s="110">
        <v>16</v>
      </c>
      <c r="R26" s="110">
        <v>11</v>
      </c>
      <c r="S26" s="110">
        <v>4</v>
      </c>
      <c r="T26" s="110">
        <v>6</v>
      </c>
    </row>
    <row r="27" spans="1:20" x14ac:dyDescent="0.2">
      <c r="A27" s="151">
        <v>1992</v>
      </c>
      <c r="B27" s="110">
        <v>217</v>
      </c>
      <c r="C27" s="110">
        <v>0</v>
      </c>
      <c r="D27" s="110">
        <v>0</v>
      </c>
      <c r="E27" s="110">
        <v>0</v>
      </c>
      <c r="F27" s="110">
        <v>4</v>
      </c>
      <c r="G27" s="110">
        <v>22</v>
      </c>
      <c r="H27" s="110">
        <v>31</v>
      </c>
      <c r="I27" s="110">
        <v>16</v>
      </c>
      <c r="J27" s="110">
        <v>15</v>
      </c>
      <c r="K27" s="110">
        <v>23</v>
      </c>
      <c r="L27" s="110">
        <v>20</v>
      </c>
      <c r="M27" s="110">
        <v>18</v>
      </c>
      <c r="N27" s="110">
        <v>12</v>
      </c>
      <c r="O27" s="110">
        <v>16</v>
      </c>
      <c r="P27" s="110">
        <v>9</v>
      </c>
      <c r="Q27" s="110">
        <v>9</v>
      </c>
      <c r="R27" s="110">
        <v>11</v>
      </c>
      <c r="S27" s="110">
        <v>7</v>
      </c>
      <c r="T27" s="110">
        <v>4</v>
      </c>
    </row>
    <row r="28" spans="1:20" x14ac:dyDescent="0.2">
      <c r="A28" s="151">
        <v>1993</v>
      </c>
      <c r="B28" s="110">
        <v>233</v>
      </c>
      <c r="C28" s="110">
        <v>2</v>
      </c>
      <c r="D28" s="110">
        <v>0</v>
      </c>
      <c r="E28" s="110">
        <v>1</v>
      </c>
      <c r="F28" s="110">
        <v>10</v>
      </c>
      <c r="G28" s="110">
        <v>10</v>
      </c>
      <c r="H28" s="110">
        <v>25</v>
      </c>
      <c r="I28" s="110">
        <v>31</v>
      </c>
      <c r="J28" s="110">
        <v>24</v>
      </c>
      <c r="K28" s="110">
        <v>24</v>
      </c>
      <c r="L28" s="110">
        <v>15</v>
      </c>
      <c r="M28" s="110">
        <v>15</v>
      </c>
      <c r="N28" s="110">
        <v>17</v>
      </c>
      <c r="O28" s="110">
        <v>11</v>
      </c>
      <c r="P28" s="110">
        <v>12</v>
      </c>
      <c r="Q28" s="110">
        <v>10</v>
      </c>
      <c r="R28" s="110">
        <v>8</v>
      </c>
      <c r="S28" s="110">
        <v>11</v>
      </c>
      <c r="T28" s="110">
        <v>7</v>
      </c>
    </row>
    <row r="29" spans="1:20" x14ac:dyDescent="0.2">
      <c r="A29" s="151">
        <v>1994</v>
      </c>
      <c r="B29" s="110">
        <v>223</v>
      </c>
      <c r="C29" s="110">
        <v>0</v>
      </c>
      <c r="D29" s="110">
        <v>0</v>
      </c>
      <c r="E29" s="110">
        <v>1</v>
      </c>
      <c r="F29" s="110">
        <v>5</v>
      </c>
      <c r="G29" s="110">
        <v>16</v>
      </c>
      <c r="H29" s="110">
        <v>24</v>
      </c>
      <c r="I29" s="110">
        <v>18</v>
      </c>
      <c r="J29" s="110">
        <v>14</v>
      </c>
      <c r="K29" s="110">
        <v>27</v>
      </c>
      <c r="L29" s="110">
        <v>21</v>
      </c>
      <c r="M29" s="110">
        <v>16</v>
      </c>
      <c r="N29" s="110">
        <v>11</v>
      </c>
      <c r="O29" s="110">
        <v>17</v>
      </c>
      <c r="P29" s="110">
        <v>19</v>
      </c>
      <c r="Q29" s="110">
        <v>11</v>
      </c>
      <c r="R29" s="110">
        <v>11</v>
      </c>
      <c r="S29" s="110">
        <v>6</v>
      </c>
      <c r="T29" s="110">
        <v>6</v>
      </c>
    </row>
    <row r="30" spans="1:20" x14ac:dyDescent="0.2">
      <c r="A30" s="151">
        <v>1995</v>
      </c>
      <c r="B30" s="110">
        <v>211</v>
      </c>
      <c r="C30" s="110">
        <v>1</v>
      </c>
      <c r="D30" s="110">
        <v>0</v>
      </c>
      <c r="E30" s="110">
        <v>1</v>
      </c>
      <c r="F30" s="110">
        <v>9</v>
      </c>
      <c r="G30" s="110">
        <v>10</v>
      </c>
      <c r="H30" s="110">
        <v>22</v>
      </c>
      <c r="I30" s="110">
        <v>17</v>
      </c>
      <c r="J30" s="110">
        <v>24</v>
      </c>
      <c r="K30" s="110">
        <v>18</v>
      </c>
      <c r="L30" s="110">
        <v>28</v>
      </c>
      <c r="M30" s="110">
        <v>15</v>
      </c>
      <c r="N30" s="110">
        <v>15</v>
      </c>
      <c r="O30" s="110">
        <v>13</v>
      </c>
      <c r="P30" s="110">
        <v>11</v>
      </c>
      <c r="Q30" s="110">
        <v>8</v>
      </c>
      <c r="R30" s="110">
        <v>10</v>
      </c>
      <c r="S30" s="110">
        <v>5</v>
      </c>
      <c r="T30" s="110">
        <v>4</v>
      </c>
    </row>
    <row r="31" spans="1:20" x14ac:dyDescent="0.2">
      <c r="A31" s="151">
        <v>1996</v>
      </c>
      <c r="B31" s="110">
        <v>226</v>
      </c>
      <c r="C31" s="110">
        <v>1</v>
      </c>
      <c r="D31" s="110">
        <v>0</v>
      </c>
      <c r="E31" s="110">
        <v>1</v>
      </c>
      <c r="F31" s="110">
        <v>9</v>
      </c>
      <c r="G31" s="110">
        <v>20</v>
      </c>
      <c r="H31" s="110">
        <v>20</v>
      </c>
      <c r="I31" s="110">
        <v>24</v>
      </c>
      <c r="J31" s="110">
        <v>13</v>
      </c>
      <c r="K31" s="110">
        <v>15</v>
      </c>
      <c r="L31" s="110">
        <v>27</v>
      </c>
      <c r="M31" s="110">
        <v>22</v>
      </c>
      <c r="N31" s="110">
        <v>12</v>
      </c>
      <c r="O31" s="110">
        <v>11</v>
      </c>
      <c r="P31" s="110">
        <v>16</v>
      </c>
      <c r="Q31" s="110">
        <v>6</v>
      </c>
      <c r="R31" s="110">
        <v>8</v>
      </c>
      <c r="S31" s="110">
        <v>8</v>
      </c>
      <c r="T31" s="110">
        <v>13</v>
      </c>
    </row>
    <row r="32" spans="1:20" x14ac:dyDescent="0.2">
      <c r="A32" s="151">
        <v>1997</v>
      </c>
      <c r="B32" s="110">
        <v>219</v>
      </c>
      <c r="C32" s="110">
        <v>0</v>
      </c>
      <c r="D32" s="110">
        <v>0</v>
      </c>
      <c r="E32" s="110">
        <v>1</v>
      </c>
      <c r="F32" s="110">
        <v>7</v>
      </c>
      <c r="G32" s="110">
        <v>19</v>
      </c>
      <c r="H32" s="110">
        <v>21</v>
      </c>
      <c r="I32" s="110">
        <v>27</v>
      </c>
      <c r="J32" s="110">
        <v>20</v>
      </c>
      <c r="K32" s="110">
        <v>19</v>
      </c>
      <c r="L32" s="110">
        <v>17</v>
      </c>
      <c r="M32" s="110">
        <v>20</v>
      </c>
      <c r="N32" s="110">
        <v>16</v>
      </c>
      <c r="O32" s="110">
        <v>11</v>
      </c>
      <c r="P32" s="110">
        <v>21</v>
      </c>
      <c r="Q32" s="110">
        <v>7</v>
      </c>
      <c r="R32" s="110">
        <v>5</v>
      </c>
      <c r="S32" s="110">
        <v>5</v>
      </c>
      <c r="T32" s="110">
        <v>3</v>
      </c>
    </row>
    <row r="33" spans="1:20" x14ac:dyDescent="0.2">
      <c r="A33" s="151">
        <v>1998</v>
      </c>
      <c r="B33" s="110">
        <v>228</v>
      </c>
      <c r="C33" s="110">
        <v>0</v>
      </c>
      <c r="D33" s="110">
        <v>0</v>
      </c>
      <c r="E33" s="110">
        <v>3</v>
      </c>
      <c r="F33" s="110">
        <v>17</v>
      </c>
      <c r="G33" s="110">
        <v>14</v>
      </c>
      <c r="H33" s="110">
        <v>17</v>
      </c>
      <c r="I33" s="110">
        <v>21</v>
      </c>
      <c r="J33" s="110">
        <v>27</v>
      </c>
      <c r="K33" s="110">
        <v>20</v>
      </c>
      <c r="L33" s="110">
        <v>23</v>
      </c>
      <c r="M33" s="110">
        <v>14</v>
      </c>
      <c r="N33" s="110">
        <v>9</v>
      </c>
      <c r="O33" s="110">
        <v>11</v>
      </c>
      <c r="P33" s="110">
        <v>12</v>
      </c>
      <c r="Q33" s="110">
        <v>21</v>
      </c>
      <c r="R33" s="110">
        <v>11</v>
      </c>
      <c r="S33" s="110">
        <v>4</v>
      </c>
      <c r="T33" s="110">
        <v>4</v>
      </c>
    </row>
    <row r="34" spans="1:20" x14ac:dyDescent="0.2">
      <c r="A34" s="151">
        <v>1999</v>
      </c>
      <c r="B34" s="110">
        <v>211</v>
      </c>
      <c r="C34" s="110">
        <v>1</v>
      </c>
      <c r="D34" s="110">
        <v>1</v>
      </c>
      <c r="E34" s="110">
        <v>1</v>
      </c>
      <c r="F34" s="110">
        <v>10</v>
      </c>
      <c r="G34" s="110">
        <v>9</v>
      </c>
      <c r="H34" s="110">
        <v>20</v>
      </c>
      <c r="I34" s="110">
        <v>28</v>
      </c>
      <c r="J34" s="110">
        <v>25</v>
      </c>
      <c r="K34" s="110">
        <v>19</v>
      </c>
      <c r="L34" s="110">
        <v>20</v>
      </c>
      <c r="M34" s="110">
        <v>15</v>
      </c>
      <c r="N34" s="110">
        <v>14</v>
      </c>
      <c r="O34" s="110">
        <v>12</v>
      </c>
      <c r="P34" s="110">
        <v>12</v>
      </c>
      <c r="Q34" s="110">
        <v>7</v>
      </c>
      <c r="R34" s="110">
        <v>9</v>
      </c>
      <c r="S34" s="110">
        <v>1</v>
      </c>
      <c r="T34" s="110">
        <v>7</v>
      </c>
    </row>
    <row r="35" spans="1:20" x14ac:dyDescent="0.2">
      <c r="A35" s="151">
        <v>2000</v>
      </c>
      <c r="B35" s="110">
        <v>204</v>
      </c>
      <c r="C35" s="110">
        <v>2</v>
      </c>
      <c r="D35" s="110">
        <v>0</v>
      </c>
      <c r="E35" s="110">
        <v>3</v>
      </c>
      <c r="F35" s="110">
        <v>14</v>
      </c>
      <c r="G35" s="110">
        <v>10</v>
      </c>
      <c r="H35" s="110">
        <v>18</v>
      </c>
      <c r="I35" s="110">
        <v>22</v>
      </c>
      <c r="J35" s="110">
        <v>17</v>
      </c>
      <c r="K35" s="110">
        <v>30</v>
      </c>
      <c r="L35" s="110">
        <v>20</v>
      </c>
      <c r="M35" s="110">
        <v>20</v>
      </c>
      <c r="N35" s="110">
        <v>9</v>
      </c>
      <c r="O35" s="110">
        <v>8</v>
      </c>
      <c r="P35" s="110">
        <v>8</v>
      </c>
      <c r="Q35" s="110">
        <v>7</v>
      </c>
      <c r="R35" s="110">
        <v>6</v>
      </c>
      <c r="S35" s="110">
        <v>7</v>
      </c>
      <c r="T35" s="110">
        <v>3</v>
      </c>
    </row>
    <row r="36" spans="1:20" x14ac:dyDescent="0.2">
      <c r="A36" s="151">
        <v>2001</v>
      </c>
      <c r="B36" s="110">
        <v>241</v>
      </c>
      <c r="C36" s="110">
        <v>0</v>
      </c>
      <c r="D36" s="110">
        <v>0</v>
      </c>
      <c r="E36" s="110">
        <v>1</v>
      </c>
      <c r="F36" s="110">
        <v>8</v>
      </c>
      <c r="G36" s="110">
        <v>21</v>
      </c>
      <c r="H36" s="110">
        <v>13</v>
      </c>
      <c r="I36" s="110">
        <v>30</v>
      </c>
      <c r="J36" s="110">
        <v>30</v>
      </c>
      <c r="K36" s="110">
        <v>30</v>
      </c>
      <c r="L36" s="110">
        <v>22</v>
      </c>
      <c r="M36" s="110">
        <v>20</v>
      </c>
      <c r="N36" s="110">
        <v>12</v>
      </c>
      <c r="O36" s="110">
        <v>17</v>
      </c>
      <c r="P36" s="110">
        <v>10</v>
      </c>
      <c r="Q36" s="110">
        <v>9</v>
      </c>
      <c r="R36" s="110">
        <v>8</v>
      </c>
      <c r="S36" s="110">
        <v>7</v>
      </c>
      <c r="T36" s="110">
        <v>3</v>
      </c>
    </row>
    <row r="37" spans="1:20" x14ac:dyDescent="0.2">
      <c r="A37" s="151">
        <v>2002</v>
      </c>
      <c r="B37" s="110">
        <v>223</v>
      </c>
      <c r="C37" s="110">
        <v>1</v>
      </c>
      <c r="D37" s="110">
        <v>0</v>
      </c>
      <c r="E37" s="110">
        <v>1</v>
      </c>
      <c r="F37" s="110">
        <v>16</v>
      </c>
      <c r="G37" s="110">
        <v>14</v>
      </c>
      <c r="H37" s="110">
        <v>14</v>
      </c>
      <c r="I37" s="110">
        <v>18</v>
      </c>
      <c r="J37" s="110">
        <v>27</v>
      </c>
      <c r="K37" s="110">
        <v>22</v>
      </c>
      <c r="L37" s="110">
        <v>18</v>
      </c>
      <c r="M37" s="110">
        <v>20</v>
      </c>
      <c r="N37" s="110">
        <v>16</v>
      </c>
      <c r="O37" s="110">
        <v>14</v>
      </c>
      <c r="P37" s="110">
        <v>16</v>
      </c>
      <c r="Q37" s="110">
        <v>10</v>
      </c>
      <c r="R37" s="110">
        <v>8</v>
      </c>
      <c r="S37" s="110">
        <v>6</v>
      </c>
      <c r="T37" s="110">
        <v>2</v>
      </c>
    </row>
    <row r="38" spans="1:20" x14ac:dyDescent="0.2">
      <c r="A38" s="151">
        <v>2003</v>
      </c>
      <c r="B38" s="110">
        <v>216</v>
      </c>
      <c r="C38" s="110">
        <v>0</v>
      </c>
      <c r="D38" s="110">
        <v>0</v>
      </c>
      <c r="E38" s="110">
        <v>0</v>
      </c>
      <c r="F38" s="110">
        <v>15</v>
      </c>
      <c r="G38" s="110">
        <v>16</v>
      </c>
      <c r="H38" s="110">
        <v>12</v>
      </c>
      <c r="I38" s="110">
        <v>23</v>
      </c>
      <c r="J38" s="110">
        <v>27</v>
      </c>
      <c r="K38" s="110">
        <v>20</v>
      </c>
      <c r="L38" s="110">
        <v>19</v>
      </c>
      <c r="M38" s="110">
        <v>27</v>
      </c>
      <c r="N38" s="110">
        <v>15</v>
      </c>
      <c r="O38" s="110">
        <v>11</v>
      </c>
      <c r="P38" s="110">
        <v>13</v>
      </c>
      <c r="Q38" s="110">
        <v>6</v>
      </c>
      <c r="R38" s="110">
        <v>6</v>
      </c>
      <c r="S38" s="110">
        <v>2</v>
      </c>
      <c r="T38" s="110">
        <v>4</v>
      </c>
    </row>
    <row r="39" spans="1:20" x14ac:dyDescent="0.2">
      <c r="A39" s="151">
        <v>2004</v>
      </c>
      <c r="B39" s="110">
        <v>226</v>
      </c>
      <c r="C39" s="110">
        <v>0</v>
      </c>
      <c r="D39" s="110">
        <v>0</v>
      </c>
      <c r="E39" s="110">
        <v>0</v>
      </c>
      <c r="F39" s="110">
        <v>12</v>
      </c>
      <c r="G39" s="110">
        <v>9</v>
      </c>
      <c r="H39" s="110">
        <v>9</v>
      </c>
      <c r="I39" s="110">
        <v>18</v>
      </c>
      <c r="J39" s="110">
        <v>30</v>
      </c>
      <c r="K39" s="110">
        <v>28</v>
      </c>
      <c r="L39" s="110">
        <v>34</v>
      </c>
      <c r="M39" s="110">
        <v>23</v>
      </c>
      <c r="N39" s="110">
        <v>15</v>
      </c>
      <c r="O39" s="110">
        <v>12</v>
      </c>
      <c r="P39" s="110">
        <v>11</v>
      </c>
      <c r="Q39" s="110">
        <v>8</v>
      </c>
      <c r="R39" s="110">
        <v>5</v>
      </c>
      <c r="S39" s="110">
        <v>4</v>
      </c>
      <c r="T39" s="110">
        <v>8</v>
      </c>
    </row>
    <row r="40" spans="1:20" x14ac:dyDescent="0.2">
      <c r="A40" s="151">
        <v>2005</v>
      </c>
      <c r="B40" s="110">
        <v>214</v>
      </c>
      <c r="C40" s="110">
        <v>0</v>
      </c>
      <c r="D40" s="110">
        <v>0</v>
      </c>
      <c r="E40" s="110">
        <v>2</v>
      </c>
      <c r="F40" s="110">
        <v>9</v>
      </c>
      <c r="G40" s="110">
        <v>23</v>
      </c>
      <c r="H40" s="110">
        <v>12</v>
      </c>
      <c r="I40" s="110">
        <v>18</v>
      </c>
      <c r="J40" s="110">
        <v>18</v>
      </c>
      <c r="K40" s="110">
        <v>22</v>
      </c>
      <c r="L40" s="110">
        <v>26</v>
      </c>
      <c r="M40" s="110">
        <v>24</v>
      </c>
      <c r="N40" s="110">
        <v>16</v>
      </c>
      <c r="O40" s="110">
        <v>11</v>
      </c>
      <c r="P40" s="110">
        <v>10</v>
      </c>
      <c r="Q40" s="110">
        <v>6</v>
      </c>
      <c r="R40" s="110">
        <v>6</v>
      </c>
      <c r="S40" s="110">
        <v>6</v>
      </c>
      <c r="T40" s="110">
        <v>5</v>
      </c>
    </row>
    <row r="41" spans="1:20" x14ac:dyDescent="0.2">
      <c r="A41" s="151">
        <v>2006</v>
      </c>
      <c r="B41" s="110">
        <v>173</v>
      </c>
      <c r="C41" s="110">
        <v>1</v>
      </c>
      <c r="D41" s="110">
        <v>0</v>
      </c>
      <c r="E41" s="110">
        <v>0</v>
      </c>
      <c r="F41" s="110">
        <v>5</v>
      </c>
      <c r="G41" s="110">
        <v>7</v>
      </c>
      <c r="H41" s="110">
        <v>11</v>
      </c>
      <c r="I41" s="110">
        <v>15</v>
      </c>
      <c r="J41" s="110">
        <v>15</v>
      </c>
      <c r="K41" s="110">
        <v>24</v>
      </c>
      <c r="L41" s="110">
        <v>24</v>
      </c>
      <c r="M41" s="110">
        <v>29</v>
      </c>
      <c r="N41" s="110">
        <v>13</v>
      </c>
      <c r="O41" s="110">
        <v>12</v>
      </c>
      <c r="P41" s="110">
        <v>8</v>
      </c>
      <c r="Q41" s="110">
        <v>2</v>
      </c>
      <c r="R41" s="110">
        <v>4</v>
      </c>
      <c r="S41" s="110">
        <v>1</v>
      </c>
      <c r="T41" s="110">
        <v>2</v>
      </c>
    </row>
    <row r="42" spans="1:20" x14ac:dyDescent="0.2">
      <c r="A42" s="151">
        <v>2007</v>
      </c>
      <c r="B42" s="110">
        <v>218</v>
      </c>
      <c r="C42" s="110">
        <v>0</v>
      </c>
      <c r="D42" s="110">
        <v>0</v>
      </c>
      <c r="E42" s="110">
        <v>2</v>
      </c>
      <c r="F42" s="110">
        <v>11</v>
      </c>
      <c r="G42" s="110">
        <v>11</v>
      </c>
      <c r="H42" s="110">
        <v>8</v>
      </c>
      <c r="I42" s="110">
        <v>12</v>
      </c>
      <c r="J42" s="110">
        <v>25</v>
      </c>
      <c r="K42" s="110">
        <v>22</v>
      </c>
      <c r="L42" s="110">
        <v>21</v>
      </c>
      <c r="M42" s="110">
        <v>28</v>
      </c>
      <c r="N42" s="110">
        <v>25</v>
      </c>
      <c r="O42" s="110">
        <v>13</v>
      </c>
      <c r="P42" s="110">
        <v>15</v>
      </c>
      <c r="Q42" s="110">
        <v>14</v>
      </c>
      <c r="R42" s="110">
        <v>4</v>
      </c>
      <c r="S42" s="110">
        <v>5</v>
      </c>
      <c r="T42" s="110">
        <v>2</v>
      </c>
    </row>
    <row r="43" spans="1:20" x14ac:dyDescent="0.2">
      <c r="A43" s="151">
        <v>2008</v>
      </c>
      <c r="B43" s="145">
        <v>213</v>
      </c>
      <c r="C43" s="145">
        <v>0</v>
      </c>
      <c r="D43" s="145">
        <v>0</v>
      </c>
      <c r="E43" s="145">
        <v>0</v>
      </c>
      <c r="F43" s="145">
        <v>8</v>
      </c>
      <c r="G43" s="145">
        <v>16</v>
      </c>
      <c r="H43" s="145">
        <v>16</v>
      </c>
      <c r="I43" s="145">
        <v>17</v>
      </c>
      <c r="J43" s="145">
        <v>17</v>
      </c>
      <c r="K43" s="145">
        <v>33</v>
      </c>
      <c r="L43" s="145">
        <v>30</v>
      </c>
      <c r="M43" s="145">
        <v>26</v>
      </c>
      <c r="N43" s="145">
        <v>18</v>
      </c>
      <c r="O43" s="145">
        <v>10</v>
      </c>
      <c r="P43" s="145">
        <v>6</v>
      </c>
      <c r="Q43" s="145">
        <v>4</v>
      </c>
      <c r="R43" s="145">
        <v>7</v>
      </c>
      <c r="S43" s="145">
        <v>4</v>
      </c>
      <c r="T43" s="145">
        <v>1</v>
      </c>
    </row>
    <row r="44" spans="1:20" x14ac:dyDescent="0.2">
      <c r="A44" s="151">
        <v>2009</v>
      </c>
      <c r="B44" s="145">
        <v>197</v>
      </c>
      <c r="C44" s="145">
        <v>0</v>
      </c>
      <c r="D44" s="145">
        <v>0</v>
      </c>
      <c r="E44" s="145">
        <v>3</v>
      </c>
      <c r="F44" s="145">
        <v>9</v>
      </c>
      <c r="G44" s="145">
        <v>12</v>
      </c>
      <c r="H44" s="145">
        <v>17</v>
      </c>
      <c r="I44" s="145">
        <v>16</v>
      </c>
      <c r="J44" s="145">
        <v>22</v>
      </c>
      <c r="K44" s="145">
        <v>33</v>
      </c>
      <c r="L44" s="145">
        <v>15</v>
      </c>
      <c r="M44" s="145">
        <v>21</v>
      </c>
      <c r="N44" s="145">
        <v>16</v>
      </c>
      <c r="O44" s="145">
        <v>9</v>
      </c>
      <c r="P44" s="145">
        <v>9</v>
      </c>
      <c r="Q44" s="145">
        <v>7</v>
      </c>
      <c r="R44" s="145">
        <v>6</v>
      </c>
      <c r="S44" s="145">
        <v>2</v>
      </c>
      <c r="T44" s="145">
        <v>0</v>
      </c>
    </row>
    <row r="45" spans="1:20" x14ac:dyDescent="0.2">
      <c r="A45" s="155">
        <v>2010</v>
      </c>
      <c r="B45" s="145">
        <v>200</v>
      </c>
      <c r="C45" s="145">
        <v>0</v>
      </c>
      <c r="D45" s="145">
        <v>0</v>
      </c>
      <c r="E45" s="145">
        <v>1</v>
      </c>
      <c r="F45" s="133">
        <v>12</v>
      </c>
      <c r="G45" s="133">
        <v>12</v>
      </c>
      <c r="H45" s="133">
        <v>19</v>
      </c>
      <c r="I45" s="133">
        <v>17</v>
      </c>
      <c r="J45" s="133">
        <v>17</v>
      </c>
      <c r="K45" s="133">
        <v>26</v>
      </c>
      <c r="L45" s="133">
        <v>24</v>
      </c>
      <c r="M45" s="133">
        <v>20</v>
      </c>
      <c r="N45" s="133">
        <v>17</v>
      </c>
      <c r="O45" s="133">
        <v>9</v>
      </c>
      <c r="P45" s="133">
        <v>8</v>
      </c>
      <c r="Q45" s="133">
        <v>6</v>
      </c>
      <c r="R45" s="133">
        <v>6</v>
      </c>
      <c r="S45" s="133">
        <v>4</v>
      </c>
      <c r="T45" s="133">
        <v>2</v>
      </c>
    </row>
    <row r="46" spans="1:20" x14ac:dyDescent="0.2">
      <c r="A46" s="134" t="s">
        <v>117</v>
      </c>
      <c r="B46" s="133">
        <v>217</v>
      </c>
      <c r="C46" s="133">
        <v>0</v>
      </c>
      <c r="D46" s="133">
        <v>0</v>
      </c>
      <c r="E46" s="133">
        <v>0</v>
      </c>
      <c r="F46" s="133">
        <v>13</v>
      </c>
      <c r="G46" s="133">
        <v>10</v>
      </c>
      <c r="H46" s="133">
        <v>18</v>
      </c>
      <c r="I46" s="133">
        <v>19</v>
      </c>
      <c r="J46" s="133">
        <v>24</v>
      </c>
      <c r="K46" s="133">
        <v>27</v>
      </c>
      <c r="L46" s="133">
        <v>23</v>
      </c>
      <c r="M46" s="133">
        <v>26</v>
      </c>
      <c r="N46" s="133">
        <v>17</v>
      </c>
      <c r="O46" s="133">
        <v>13</v>
      </c>
      <c r="P46" s="133">
        <v>10</v>
      </c>
      <c r="Q46" s="133">
        <v>7</v>
      </c>
      <c r="R46" s="133">
        <v>5</v>
      </c>
      <c r="S46" s="133">
        <v>3</v>
      </c>
      <c r="T46" s="133">
        <v>2</v>
      </c>
    </row>
    <row r="47" spans="1:20" x14ac:dyDescent="0.2">
      <c r="A47" s="134" t="s">
        <v>119</v>
      </c>
      <c r="B47" s="133">
        <v>205</v>
      </c>
      <c r="C47" s="133">
        <v>0</v>
      </c>
      <c r="D47" s="133">
        <v>0</v>
      </c>
      <c r="E47" s="133">
        <v>0</v>
      </c>
      <c r="F47" s="133">
        <v>6</v>
      </c>
      <c r="G47" s="133">
        <v>12</v>
      </c>
      <c r="H47" s="133">
        <v>19</v>
      </c>
      <c r="I47" s="133">
        <v>15</v>
      </c>
      <c r="J47" s="133">
        <v>16</v>
      </c>
      <c r="K47" s="133">
        <v>23</v>
      </c>
      <c r="L47" s="133">
        <v>29</v>
      </c>
      <c r="M47" s="133">
        <v>34</v>
      </c>
      <c r="N47" s="133">
        <v>15</v>
      </c>
      <c r="O47" s="133">
        <v>14</v>
      </c>
      <c r="P47" s="133">
        <v>5</v>
      </c>
      <c r="Q47" s="133">
        <v>4</v>
      </c>
      <c r="R47" s="133">
        <v>5</v>
      </c>
      <c r="S47" s="133">
        <v>4</v>
      </c>
      <c r="T47" s="133">
        <v>4</v>
      </c>
    </row>
    <row r="48" spans="1:20" x14ac:dyDescent="0.2">
      <c r="A48" s="134" t="s">
        <v>128</v>
      </c>
      <c r="B48" s="153">
        <v>176</v>
      </c>
      <c r="C48" s="153">
        <v>0</v>
      </c>
      <c r="D48" s="153">
        <v>0</v>
      </c>
      <c r="E48" s="153">
        <v>2</v>
      </c>
      <c r="F48" s="153">
        <v>6</v>
      </c>
      <c r="G48" s="153">
        <v>8</v>
      </c>
      <c r="H48" s="153">
        <v>12</v>
      </c>
      <c r="I48" s="153">
        <v>13</v>
      </c>
      <c r="J48" s="153">
        <v>21</v>
      </c>
      <c r="K48" s="153">
        <v>20</v>
      </c>
      <c r="L48" s="153">
        <v>21</v>
      </c>
      <c r="M48" s="153">
        <v>21</v>
      </c>
      <c r="N48" s="153">
        <v>16</v>
      </c>
      <c r="O48" s="153">
        <v>11</v>
      </c>
      <c r="P48" s="153">
        <v>8</v>
      </c>
      <c r="Q48" s="153">
        <v>6</v>
      </c>
      <c r="R48" s="153">
        <v>4</v>
      </c>
      <c r="S48" s="153">
        <v>3</v>
      </c>
      <c r="T48" s="153">
        <v>4</v>
      </c>
    </row>
    <row r="49" spans="1:20" x14ac:dyDescent="0.2">
      <c r="A49" s="134" t="s">
        <v>135</v>
      </c>
      <c r="B49" s="153">
        <v>192</v>
      </c>
      <c r="C49" s="153">
        <v>0</v>
      </c>
      <c r="D49" s="153">
        <v>0</v>
      </c>
      <c r="E49" s="153">
        <v>2</v>
      </c>
      <c r="F49" s="153">
        <v>5</v>
      </c>
      <c r="G49" s="153">
        <v>16</v>
      </c>
      <c r="H49" s="153">
        <v>17</v>
      </c>
      <c r="I49" s="153">
        <v>13</v>
      </c>
      <c r="J49" s="153">
        <v>19</v>
      </c>
      <c r="K49" s="153">
        <v>23</v>
      </c>
      <c r="L49" s="153">
        <v>28</v>
      </c>
      <c r="M49" s="153">
        <v>24</v>
      </c>
      <c r="N49" s="153">
        <v>16</v>
      </c>
      <c r="O49" s="153">
        <v>8</v>
      </c>
      <c r="P49" s="153">
        <v>7</v>
      </c>
      <c r="Q49" s="153">
        <v>6</v>
      </c>
      <c r="R49" s="153">
        <v>3</v>
      </c>
      <c r="S49" s="153">
        <v>2</v>
      </c>
      <c r="T49" s="153">
        <v>3</v>
      </c>
    </row>
    <row r="50" spans="1:20" x14ac:dyDescent="0.2">
      <c r="A50" s="134" t="s">
        <v>151</v>
      </c>
      <c r="B50" s="153">
        <v>189</v>
      </c>
      <c r="C50" s="153">
        <v>1</v>
      </c>
      <c r="D50" s="153">
        <v>0</v>
      </c>
      <c r="E50" s="153">
        <v>1</v>
      </c>
      <c r="F50" s="153">
        <v>1</v>
      </c>
      <c r="G50" s="153">
        <v>7</v>
      </c>
      <c r="H50" s="153">
        <v>8</v>
      </c>
      <c r="I50" s="153">
        <v>14</v>
      </c>
      <c r="J50" s="153">
        <v>20</v>
      </c>
      <c r="K50" s="153">
        <v>23</v>
      </c>
      <c r="L50" s="153">
        <v>23</v>
      </c>
      <c r="M50" s="153">
        <v>25</v>
      </c>
      <c r="N50" s="153">
        <v>22</v>
      </c>
      <c r="O50" s="153">
        <v>20</v>
      </c>
      <c r="P50" s="153">
        <v>8</v>
      </c>
      <c r="Q50" s="153">
        <v>5</v>
      </c>
      <c r="R50" s="153">
        <v>7</v>
      </c>
      <c r="S50" s="153">
        <v>2</v>
      </c>
      <c r="T50" s="153">
        <v>2</v>
      </c>
    </row>
    <row r="51" spans="1:20" x14ac:dyDescent="0.2">
      <c r="A51" s="134" t="s">
        <v>195</v>
      </c>
      <c r="B51" s="153">
        <v>201</v>
      </c>
      <c r="C51" s="153">
        <v>1</v>
      </c>
      <c r="D51" s="128">
        <v>0</v>
      </c>
      <c r="E51" s="153">
        <v>1</v>
      </c>
      <c r="F51" s="153">
        <v>8</v>
      </c>
      <c r="G51" s="153">
        <v>15</v>
      </c>
      <c r="H51" s="153">
        <v>14</v>
      </c>
      <c r="I51" s="153">
        <v>13</v>
      </c>
      <c r="J51" s="153">
        <v>16</v>
      </c>
      <c r="K51" s="153">
        <v>19</v>
      </c>
      <c r="L51" s="153">
        <v>28</v>
      </c>
      <c r="M51" s="153">
        <v>18</v>
      </c>
      <c r="N51" s="153">
        <v>18</v>
      </c>
      <c r="O51" s="153">
        <v>18</v>
      </c>
      <c r="P51" s="153">
        <v>11</v>
      </c>
      <c r="Q51" s="153">
        <v>10</v>
      </c>
      <c r="R51" s="153">
        <v>3</v>
      </c>
      <c r="S51" s="153">
        <v>4</v>
      </c>
      <c r="T51" s="153">
        <v>4</v>
      </c>
    </row>
    <row r="52" spans="1:20" x14ac:dyDescent="0.2">
      <c r="A52" s="134" t="s">
        <v>208</v>
      </c>
      <c r="B52" s="153">
        <v>153</v>
      </c>
      <c r="C52" s="153">
        <v>0</v>
      </c>
      <c r="D52" s="128">
        <v>0</v>
      </c>
      <c r="E52" s="153">
        <v>4</v>
      </c>
      <c r="F52" s="153">
        <v>4</v>
      </c>
      <c r="G52" s="153">
        <v>7</v>
      </c>
      <c r="H52" s="153">
        <v>6</v>
      </c>
      <c r="I52" s="153">
        <v>9</v>
      </c>
      <c r="J52" s="153">
        <v>16</v>
      </c>
      <c r="K52" s="153">
        <v>17</v>
      </c>
      <c r="L52" s="153">
        <v>14</v>
      </c>
      <c r="M52" s="153">
        <v>22</v>
      </c>
      <c r="N52" s="153">
        <v>16</v>
      </c>
      <c r="O52" s="153">
        <v>12</v>
      </c>
      <c r="P52" s="153">
        <v>8</v>
      </c>
      <c r="Q52" s="153">
        <v>7</v>
      </c>
      <c r="R52" s="153">
        <v>6</v>
      </c>
      <c r="S52" s="153">
        <v>4</v>
      </c>
      <c r="T52" s="153">
        <v>1</v>
      </c>
    </row>
    <row r="53" spans="1:20" x14ac:dyDescent="0.2">
      <c r="A53" s="134" t="s">
        <v>224</v>
      </c>
      <c r="B53" s="153">
        <v>195</v>
      </c>
      <c r="C53" s="153">
        <v>0</v>
      </c>
      <c r="D53" s="128">
        <v>0</v>
      </c>
      <c r="E53" s="153">
        <v>2</v>
      </c>
      <c r="F53" s="153">
        <v>11</v>
      </c>
      <c r="G53" s="153">
        <v>13</v>
      </c>
      <c r="H53" s="153">
        <v>15</v>
      </c>
      <c r="I53" s="153">
        <v>16</v>
      </c>
      <c r="J53" s="153">
        <v>19</v>
      </c>
      <c r="K53" s="153">
        <v>17</v>
      </c>
      <c r="L53" s="153">
        <v>27</v>
      </c>
      <c r="M53" s="153">
        <v>22</v>
      </c>
      <c r="N53" s="153">
        <v>18</v>
      </c>
      <c r="O53" s="153">
        <v>14</v>
      </c>
      <c r="P53" s="153">
        <v>8</v>
      </c>
      <c r="Q53" s="153">
        <v>4</v>
      </c>
      <c r="R53" s="153">
        <v>3</v>
      </c>
      <c r="S53" s="153">
        <v>3</v>
      </c>
      <c r="T53" s="153">
        <v>3</v>
      </c>
    </row>
    <row r="54" spans="1:20" x14ac:dyDescent="0.2">
      <c r="A54" s="134" t="s">
        <v>232</v>
      </c>
      <c r="B54" s="153">
        <v>211</v>
      </c>
      <c r="C54" s="153">
        <v>0</v>
      </c>
      <c r="D54" s="128">
        <v>0</v>
      </c>
      <c r="E54" s="153">
        <v>2</v>
      </c>
      <c r="F54" s="153">
        <v>12</v>
      </c>
      <c r="G54" s="153">
        <v>19</v>
      </c>
      <c r="H54" s="153">
        <v>17</v>
      </c>
      <c r="I54" s="153">
        <v>15</v>
      </c>
      <c r="J54" s="153">
        <v>19</v>
      </c>
      <c r="K54" s="153">
        <v>18</v>
      </c>
      <c r="L54" s="153">
        <v>31</v>
      </c>
      <c r="M54" s="153">
        <v>24</v>
      </c>
      <c r="N54" s="153">
        <v>23</v>
      </c>
      <c r="O54" s="153">
        <v>14</v>
      </c>
      <c r="P54" s="153">
        <v>8</v>
      </c>
      <c r="Q54" s="153">
        <v>5</v>
      </c>
      <c r="R54" s="153">
        <v>1</v>
      </c>
      <c r="S54" s="153">
        <v>0</v>
      </c>
      <c r="T54" s="153">
        <v>3</v>
      </c>
    </row>
    <row r="55" spans="1:20" ht="12.75" customHeight="1" thickBot="1" x14ac:dyDescent="0.25">
      <c r="A55" s="136" t="s">
        <v>252</v>
      </c>
      <c r="B55" s="135">
        <v>230</v>
      </c>
      <c r="C55" s="135">
        <v>0</v>
      </c>
      <c r="D55" s="135">
        <v>0</v>
      </c>
      <c r="E55" s="135">
        <v>0</v>
      </c>
      <c r="F55" s="135">
        <v>6</v>
      </c>
      <c r="G55" s="135">
        <v>17</v>
      </c>
      <c r="H55" s="135">
        <v>16</v>
      </c>
      <c r="I55" s="135">
        <v>16</v>
      </c>
      <c r="J55" s="135">
        <v>26</v>
      </c>
      <c r="K55" s="135">
        <v>26</v>
      </c>
      <c r="L55" s="135">
        <v>30</v>
      </c>
      <c r="M55" s="135">
        <v>28</v>
      </c>
      <c r="N55" s="135">
        <v>21</v>
      </c>
      <c r="O55" s="135">
        <v>11</v>
      </c>
      <c r="P55" s="135">
        <v>15</v>
      </c>
      <c r="Q55" s="135">
        <v>8</v>
      </c>
      <c r="R55" s="135">
        <v>4</v>
      </c>
      <c r="S55" s="135">
        <v>4</v>
      </c>
      <c r="T55" s="135">
        <v>2</v>
      </c>
    </row>
    <row r="56" spans="1:20" ht="12.75" customHeight="1" x14ac:dyDescent="0.2">
      <c r="A56" s="134"/>
      <c r="B56" s="133"/>
      <c r="C56" s="133"/>
      <c r="D56" s="133"/>
      <c r="E56" s="133"/>
      <c r="F56" s="133"/>
      <c r="G56" s="133"/>
      <c r="H56" s="133"/>
      <c r="I56" s="133"/>
      <c r="J56" s="133"/>
      <c r="K56" s="133"/>
      <c r="L56" s="133"/>
      <c r="M56" s="133"/>
      <c r="N56" s="133"/>
      <c r="O56" s="133"/>
      <c r="P56" s="133"/>
      <c r="Q56" s="133"/>
      <c r="R56" s="133"/>
      <c r="S56" s="133"/>
      <c r="T56" s="133"/>
    </row>
    <row r="57" spans="1:20" x14ac:dyDescent="0.2">
      <c r="A57" s="132" t="s">
        <v>118</v>
      </c>
      <c r="B57" s="131">
        <v>250</v>
      </c>
      <c r="C57" s="131">
        <v>0</v>
      </c>
      <c r="D57" s="131">
        <v>0</v>
      </c>
      <c r="E57" s="131">
        <v>0</v>
      </c>
      <c r="F57" s="130">
        <v>14</v>
      </c>
      <c r="G57" s="130">
        <v>14</v>
      </c>
      <c r="H57" s="130">
        <v>21</v>
      </c>
      <c r="I57" s="130">
        <v>28</v>
      </c>
      <c r="J57" s="130">
        <v>31</v>
      </c>
      <c r="K57" s="130">
        <v>31</v>
      </c>
      <c r="L57" s="130">
        <v>27</v>
      </c>
      <c r="M57" s="130">
        <v>27</v>
      </c>
      <c r="N57" s="130">
        <v>17</v>
      </c>
      <c r="O57" s="130">
        <v>13</v>
      </c>
      <c r="P57" s="130">
        <v>10</v>
      </c>
      <c r="Q57" s="130">
        <v>7</v>
      </c>
      <c r="R57" s="130">
        <v>5</v>
      </c>
      <c r="S57" s="130">
        <v>3</v>
      </c>
      <c r="T57" s="130">
        <v>2</v>
      </c>
    </row>
    <row r="58" spans="1:20" x14ac:dyDescent="0.2">
      <c r="A58" s="132" t="s">
        <v>120</v>
      </c>
      <c r="B58" s="153">
        <v>222</v>
      </c>
      <c r="C58" s="153">
        <v>0</v>
      </c>
      <c r="D58" s="153">
        <v>0</v>
      </c>
      <c r="E58" s="154">
        <v>0</v>
      </c>
      <c r="F58" s="154">
        <v>7</v>
      </c>
      <c r="G58" s="154">
        <v>13</v>
      </c>
      <c r="H58" s="154">
        <v>21</v>
      </c>
      <c r="I58" s="154">
        <v>16</v>
      </c>
      <c r="J58" s="154">
        <v>20</v>
      </c>
      <c r="K58" s="154">
        <v>28</v>
      </c>
      <c r="L58" s="154">
        <v>31</v>
      </c>
      <c r="M58" s="154">
        <v>35</v>
      </c>
      <c r="N58" s="154">
        <v>15</v>
      </c>
      <c r="O58" s="154">
        <v>14</v>
      </c>
      <c r="P58" s="154">
        <v>5</v>
      </c>
      <c r="Q58" s="154">
        <v>4</v>
      </c>
      <c r="R58" s="154">
        <v>5</v>
      </c>
      <c r="S58" s="154">
        <v>4</v>
      </c>
      <c r="T58" s="154">
        <v>4</v>
      </c>
    </row>
    <row r="59" spans="1:20" x14ac:dyDescent="0.2">
      <c r="A59" s="132" t="s">
        <v>129</v>
      </c>
      <c r="B59" s="153">
        <v>184</v>
      </c>
      <c r="C59" s="153">
        <v>0</v>
      </c>
      <c r="D59" s="153">
        <v>0</v>
      </c>
      <c r="E59" s="153">
        <v>2</v>
      </c>
      <c r="F59" s="153">
        <v>6</v>
      </c>
      <c r="G59" s="153">
        <v>8</v>
      </c>
      <c r="H59" s="153">
        <v>12</v>
      </c>
      <c r="I59" s="153">
        <v>14</v>
      </c>
      <c r="J59" s="153">
        <v>23</v>
      </c>
      <c r="K59" s="153">
        <v>21</v>
      </c>
      <c r="L59" s="153">
        <v>24</v>
      </c>
      <c r="M59" s="153">
        <v>22</v>
      </c>
      <c r="N59" s="153">
        <v>16</v>
      </c>
      <c r="O59" s="153">
        <v>11</v>
      </c>
      <c r="P59" s="153">
        <v>8</v>
      </c>
      <c r="Q59" s="153">
        <v>6</v>
      </c>
      <c r="R59" s="153">
        <v>4</v>
      </c>
      <c r="S59" s="153">
        <v>3</v>
      </c>
      <c r="T59" s="153">
        <v>4</v>
      </c>
    </row>
    <row r="60" spans="1:20" x14ac:dyDescent="0.2">
      <c r="A60" s="132" t="s">
        <v>136</v>
      </c>
      <c r="B60" s="153">
        <v>199</v>
      </c>
      <c r="C60" s="153">
        <v>0</v>
      </c>
      <c r="D60" s="153">
        <v>0</v>
      </c>
      <c r="E60" s="153">
        <v>2</v>
      </c>
      <c r="F60" s="153">
        <v>5</v>
      </c>
      <c r="G60" s="153">
        <v>16</v>
      </c>
      <c r="H60" s="153">
        <v>18</v>
      </c>
      <c r="I60" s="153">
        <v>14</v>
      </c>
      <c r="J60" s="153">
        <v>21</v>
      </c>
      <c r="K60" s="153">
        <v>24</v>
      </c>
      <c r="L60" s="153">
        <v>29</v>
      </c>
      <c r="M60" s="153">
        <v>24</v>
      </c>
      <c r="N60" s="153">
        <v>17</v>
      </c>
      <c r="O60" s="153">
        <v>8</v>
      </c>
      <c r="P60" s="153">
        <v>7</v>
      </c>
      <c r="Q60" s="153">
        <v>6</v>
      </c>
      <c r="R60" s="153">
        <v>3</v>
      </c>
      <c r="S60" s="153">
        <v>2</v>
      </c>
      <c r="T60" s="153">
        <v>3</v>
      </c>
    </row>
    <row r="61" spans="1:20" x14ac:dyDescent="0.2">
      <c r="A61" s="132" t="s">
        <v>152</v>
      </c>
      <c r="B61" s="153">
        <v>196</v>
      </c>
      <c r="C61" s="153">
        <v>1</v>
      </c>
      <c r="D61" s="153">
        <v>0</v>
      </c>
      <c r="E61" s="153">
        <v>1</v>
      </c>
      <c r="F61" s="153">
        <v>1</v>
      </c>
      <c r="G61" s="153">
        <v>7</v>
      </c>
      <c r="H61" s="153">
        <v>8</v>
      </c>
      <c r="I61" s="153">
        <v>17</v>
      </c>
      <c r="J61" s="153">
        <v>22</v>
      </c>
      <c r="K61" s="153">
        <v>24</v>
      </c>
      <c r="L61" s="153">
        <v>23</v>
      </c>
      <c r="M61" s="153">
        <v>26</v>
      </c>
      <c r="N61" s="153">
        <v>22</v>
      </c>
      <c r="O61" s="153">
        <v>20</v>
      </c>
      <c r="P61" s="153">
        <v>8</v>
      </c>
      <c r="Q61" s="153">
        <v>5</v>
      </c>
      <c r="R61" s="153">
        <v>7</v>
      </c>
      <c r="S61" s="153">
        <v>2</v>
      </c>
      <c r="T61" s="153">
        <v>2</v>
      </c>
    </row>
    <row r="62" spans="1:20" x14ac:dyDescent="0.2">
      <c r="A62" s="132" t="s">
        <v>196</v>
      </c>
      <c r="B62" s="153">
        <v>211</v>
      </c>
      <c r="C62" s="153">
        <v>1</v>
      </c>
      <c r="D62" s="128">
        <v>0</v>
      </c>
      <c r="E62" s="153">
        <v>1</v>
      </c>
      <c r="F62" s="153">
        <v>8</v>
      </c>
      <c r="G62" s="153">
        <v>16</v>
      </c>
      <c r="H62" s="153">
        <v>14</v>
      </c>
      <c r="I62" s="153">
        <v>16</v>
      </c>
      <c r="J62" s="153">
        <v>16</v>
      </c>
      <c r="K62" s="153">
        <v>22</v>
      </c>
      <c r="L62" s="153">
        <v>30</v>
      </c>
      <c r="M62" s="153">
        <v>19</v>
      </c>
      <c r="N62" s="153">
        <v>18</v>
      </c>
      <c r="O62" s="153">
        <v>18</v>
      </c>
      <c r="P62" s="153">
        <v>11</v>
      </c>
      <c r="Q62" s="153">
        <v>10</v>
      </c>
      <c r="R62" s="153">
        <v>3</v>
      </c>
      <c r="S62" s="153">
        <v>4</v>
      </c>
      <c r="T62" s="153">
        <v>4</v>
      </c>
    </row>
    <row r="63" spans="1:20" x14ac:dyDescent="0.2">
      <c r="A63" s="132" t="s">
        <v>209</v>
      </c>
      <c r="B63" s="153">
        <v>158</v>
      </c>
      <c r="C63" s="153">
        <v>0</v>
      </c>
      <c r="D63" s="128">
        <v>0</v>
      </c>
      <c r="E63" s="153">
        <v>4</v>
      </c>
      <c r="F63" s="153">
        <v>4</v>
      </c>
      <c r="G63" s="153">
        <v>7</v>
      </c>
      <c r="H63" s="153">
        <v>6</v>
      </c>
      <c r="I63" s="153">
        <v>10</v>
      </c>
      <c r="J63" s="153">
        <v>18</v>
      </c>
      <c r="K63" s="153">
        <v>17</v>
      </c>
      <c r="L63" s="153">
        <v>15</v>
      </c>
      <c r="M63" s="153">
        <v>23</v>
      </c>
      <c r="N63" s="153">
        <v>16</v>
      </c>
      <c r="O63" s="153">
        <v>12</v>
      </c>
      <c r="P63" s="153">
        <v>8</v>
      </c>
      <c r="Q63" s="153">
        <v>7</v>
      </c>
      <c r="R63" s="153">
        <v>6</v>
      </c>
      <c r="S63" s="153">
        <v>4</v>
      </c>
      <c r="T63" s="153">
        <v>1</v>
      </c>
    </row>
    <row r="64" spans="1:20" x14ac:dyDescent="0.2">
      <c r="A64" s="132" t="s">
        <v>225</v>
      </c>
      <c r="B64" s="153">
        <v>203</v>
      </c>
      <c r="C64" s="153">
        <v>0</v>
      </c>
      <c r="D64" s="128">
        <v>0</v>
      </c>
      <c r="E64" s="153">
        <v>2</v>
      </c>
      <c r="F64" s="153">
        <v>11</v>
      </c>
      <c r="G64" s="153">
        <v>13</v>
      </c>
      <c r="H64" s="153">
        <v>15</v>
      </c>
      <c r="I64" s="153">
        <v>19</v>
      </c>
      <c r="J64" s="153">
        <v>20</v>
      </c>
      <c r="K64" s="153">
        <v>19</v>
      </c>
      <c r="L64" s="153">
        <v>28</v>
      </c>
      <c r="M64" s="153">
        <v>22</v>
      </c>
      <c r="N64" s="153">
        <v>19</v>
      </c>
      <c r="O64" s="153">
        <v>14</v>
      </c>
      <c r="P64" s="153">
        <v>8</v>
      </c>
      <c r="Q64" s="153">
        <v>4</v>
      </c>
      <c r="R64" s="153">
        <v>3</v>
      </c>
      <c r="S64" s="153">
        <v>3</v>
      </c>
      <c r="T64" s="153">
        <v>3</v>
      </c>
    </row>
    <row r="65" spans="1:20" x14ac:dyDescent="0.2">
      <c r="A65" s="132" t="s">
        <v>233</v>
      </c>
      <c r="B65" s="153">
        <v>213</v>
      </c>
      <c r="C65" s="153">
        <v>0</v>
      </c>
      <c r="D65" s="128">
        <v>0</v>
      </c>
      <c r="E65" s="153">
        <v>2</v>
      </c>
      <c r="F65" s="153">
        <v>13</v>
      </c>
      <c r="G65" s="153">
        <v>20</v>
      </c>
      <c r="H65" s="153">
        <v>17</v>
      </c>
      <c r="I65" s="153">
        <v>15</v>
      </c>
      <c r="J65" s="153">
        <v>19</v>
      </c>
      <c r="K65" s="153">
        <v>18</v>
      </c>
      <c r="L65" s="153">
        <v>31</v>
      </c>
      <c r="M65" s="153">
        <v>24</v>
      </c>
      <c r="N65" s="153">
        <v>23</v>
      </c>
      <c r="O65" s="153">
        <v>14</v>
      </c>
      <c r="P65" s="153">
        <v>8</v>
      </c>
      <c r="Q65" s="153">
        <v>5</v>
      </c>
      <c r="R65" s="153">
        <v>1</v>
      </c>
      <c r="S65" s="153">
        <v>0</v>
      </c>
      <c r="T65" s="153">
        <v>3</v>
      </c>
    </row>
    <row r="66" spans="1:20" ht="13.5" thickBot="1" x14ac:dyDescent="0.25">
      <c r="A66" s="152" t="s">
        <v>253</v>
      </c>
      <c r="B66" s="144">
        <v>230</v>
      </c>
      <c r="C66" s="144">
        <v>0</v>
      </c>
      <c r="D66" s="144">
        <v>0</v>
      </c>
      <c r="E66" s="144">
        <v>0</v>
      </c>
      <c r="F66" s="144">
        <v>6</v>
      </c>
      <c r="G66" s="144">
        <v>17</v>
      </c>
      <c r="H66" s="144">
        <v>16</v>
      </c>
      <c r="I66" s="144">
        <v>16</v>
      </c>
      <c r="J66" s="144">
        <v>26</v>
      </c>
      <c r="K66" s="144">
        <v>26</v>
      </c>
      <c r="L66" s="144">
        <v>30</v>
      </c>
      <c r="M66" s="144">
        <v>28</v>
      </c>
      <c r="N66" s="144">
        <v>21</v>
      </c>
      <c r="O66" s="144">
        <v>11</v>
      </c>
      <c r="P66" s="144">
        <v>15</v>
      </c>
      <c r="Q66" s="144">
        <v>8</v>
      </c>
      <c r="R66" s="144">
        <v>4</v>
      </c>
      <c r="S66" s="144">
        <v>4</v>
      </c>
      <c r="T66" s="144">
        <v>2</v>
      </c>
    </row>
    <row r="67" spans="1:20" ht="12.75" customHeight="1" x14ac:dyDescent="0.2">
      <c r="A67" s="151"/>
      <c r="B67" s="110"/>
      <c r="C67" s="110"/>
      <c r="D67" s="110"/>
      <c r="E67" s="110"/>
      <c r="F67" s="110"/>
      <c r="G67" s="110"/>
      <c r="H67" s="110"/>
      <c r="I67" s="110"/>
      <c r="J67" s="110"/>
      <c r="K67" s="110"/>
      <c r="L67" s="110"/>
      <c r="M67" s="110"/>
      <c r="N67" s="110"/>
      <c r="O67" s="110"/>
      <c r="P67" s="110"/>
      <c r="Q67" s="110"/>
      <c r="R67" s="110"/>
      <c r="S67" s="110"/>
      <c r="T67" s="110"/>
    </row>
    <row r="68" spans="1:20" ht="12.75" customHeight="1" x14ac:dyDescent="0.2">
      <c r="A68" s="459" t="s">
        <v>180</v>
      </c>
      <c r="B68" s="459"/>
      <c r="C68" s="459"/>
    </row>
    <row r="69" spans="1:20" ht="12.75" customHeight="1" x14ac:dyDescent="0.2">
      <c r="A69" s="458" t="s">
        <v>181</v>
      </c>
      <c r="B69" s="458"/>
      <c r="C69" s="458"/>
      <c r="D69" s="458"/>
      <c r="E69" s="458"/>
      <c r="F69" s="458"/>
      <c r="G69" s="458"/>
      <c r="H69" s="458"/>
      <c r="I69" s="185"/>
      <c r="J69" s="185"/>
    </row>
    <row r="70" spans="1:20" ht="12.75" customHeight="1" x14ac:dyDescent="0.25">
      <c r="A70" s="161"/>
      <c r="B70" s="161"/>
      <c r="C70" s="160"/>
      <c r="D70" s="160"/>
      <c r="T70" s="159"/>
    </row>
    <row r="71" spans="1:20" ht="15" customHeight="1" thickBot="1" x14ac:dyDescent="0.25">
      <c r="B71" s="457" t="s">
        <v>32</v>
      </c>
      <c r="C71" s="457"/>
      <c r="D71" s="457"/>
      <c r="E71" s="457"/>
      <c r="F71" s="457"/>
      <c r="G71" s="457"/>
      <c r="H71" s="457"/>
      <c r="I71" s="457"/>
      <c r="J71" s="457"/>
      <c r="K71" s="457"/>
      <c r="L71" s="457"/>
      <c r="M71" s="457"/>
      <c r="N71" s="457"/>
      <c r="O71" s="457"/>
      <c r="P71" s="457"/>
      <c r="Q71" s="457"/>
      <c r="R71" s="457"/>
      <c r="S71" s="457"/>
      <c r="T71" s="457"/>
    </row>
    <row r="72" spans="1:20" ht="15" customHeight="1" x14ac:dyDescent="0.2">
      <c r="B72" s="455" t="s">
        <v>142</v>
      </c>
      <c r="C72" s="209"/>
      <c r="D72" s="209"/>
      <c r="E72" s="209"/>
      <c r="F72" s="209"/>
      <c r="G72" s="209"/>
      <c r="H72" s="209"/>
      <c r="I72" s="209"/>
      <c r="J72" s="209"/>
      <c r="K72" s="209"/>
      <c r="L72" s="209"/>
      <c r="M72" s="209"/>
      <c r="N72" s="209"/>
      <c r="O72" s="209"/>
      <c r="P72" s="209"/>
      <c r="Q72" s="209"/>
      <c r="R72" s="209"/>
      <c r="S72" s="209"/>
      <c r="T72" s="209"/>
    </row>
    <row r="73" spans="1:20" ht="14.25" x14ac:dyDescent="0.2">
      <c r="A73" s="143" t="s">
        <v>3</v>
      </c>
      <c r="B73" s="456"/>
      <c r="C73" s="156" t="s">
        <v>166</v>
      </c>
      <c r="D73" s="158" t="s">
        <v>165</v>
      </c>
      <c r="E73" s="157" t="s">
        <v>16</v>
      </c>
      <c r="F73" s="156" t="s">
        <v>17</v>
      </c>
      <c r="G73" s="156" t="s">
        <v>18</v>
      </c>
      <c r="H73" s="156" t="s">
        <v>19</v>
      </c>
      <c r="I73" s="156" t="s">
        <v>20</v>
      </c>
      <c r="J73" s="156" t="s">
        <v>21</v>
      </c>
      <c r="K73" s="156" t="s">
        <v>22</v>
      </c>
      <c r="L73" s="156" t="s">
        <v>23</v>
      </c>
      <c r="M73" s="156" t="s">
        <v>24</v>
      </c>
      <c r="N73" s="156" t="s">
        <v>25</v>
      </c>
      <c r="O73" s="156" t="s">
        <v>26</v>
      </c>
      <c r="P73" s="156" t="s">
        <v>27</v>
      </c>
      <c r="Q73" s="156" t="s">
        <v>28</v>
      </c>
      <c r="R73" s="156" t="s">
        <v>29</v>
      </c>
      <c r="S73" s="156" t="s">
        <v>30</v>
      </c>
      <c r="T73" s="156" t="s">
        <v>31</v>
      </c>
    </row>
    <row r="74" spans="1:20" ht="12.75" customHeight="1" x14ac:dyDescent="0.2"/>
    <row r="75" spans="1:20" ht="12.75" customHeight="1" x14ac:dyDescent="0.2">
      <c r="A75" s="142">
        <v>1974</v>
      </c>
      <c r="B75" s="110">
        <v>177</v>
      </c>
      <c r="C75" s="110">
        <v>0</v>
      </c>
      <c r="D75" s="110">
        <v>0</v>
      </c>
      <c r="E75" s="110">
        <v>0</v>
      </c>
      <c r="F75" s="110">
        <v>3</v>
      </c>
      <c r="G75" s="110">
        <v>10</v>
      </c>
      <c r="H75" s="110">
        <v>6</v>
      </c>
      <c r="I75" s="110">
        <v>11</v>
      </c>
      <c r="J75" s="110">
        <v>17</v>
      </c>
      <c r="K75" s="110">
        <v>11</v>
      </c>
      <c r="L75" s="110">
        <v>13</v>
      </c>
      <c r="M75" s="110">
        <v>26</v>
      </c>
      <c r="N75" s="110">
        <v>19</v>
      </c>
      <c r="O75" s="110">
        <v>15</v>
      </c>
      <c r="P75" s="110">
        <v>20</v>
      </c>
      <c r="Q75" s="110">
        <v>12</v>
      </c>
      <c r="R75" s="110">
        <v>8</v>
      </c>
      <c r="S75" s="110">
        <v>6</v>
      </c>
      <c r="T75" s="110">
        <v>0</v>
      </c>
    </row>
    <row r="76" spans="1:20" ht="12.75" customHeight="1" x14ac:dyDescent="0.2">
      <c r="A76" s="142">
        <v>1975</v>
      </c>
      <c r="B76" s="110">
        <v>201</v>
      </c>
      <c r="C76" s="110">
        <v>0</v>
      </c>
      <c r="D76" s="110">
        <v>0</v>
      </c>
      <c r="E76" s="110">
        <v>1</v>
      </c>
      <c r="F76" s="110">
        <v>6</v>
      </c>
      <c r="G76" s="110">
        <v>13</v>
      </c>
      <c r="H76" s="110">
        <v>15</v>
      </c>
      <c r="I76" s="110">
        <v>9</v>
      </c>
      <c r="J76" s="110">
        <v>10</v>
      </c>
      <c r="K76" s="110">
        <v>19</v>
      </c>
      <c r="L76" s="110">
        <v>24</v>
      </c>
      <c r="M76" s="110">
        <v>19</v>
      </c>
      <c r="N76" s="110">
        <v>20</v>
      </c>
      <c r="O76" s="110">
        <v>22</v>
      </c>
      <c r="P76" s="110">
        <v>12</v>
      </c>
      <c r="Q76" s="110">
        <v>17</v>
      </c>
      <c r="R76" s="110">
        <v>8</v>
      </c>
      <c r="S76" s="110">
        <v>3</v>
      </c>
      <c r="T76" s="110">
        <v>3</v>
      </c>
    </row>
    <row r="77" spans="1:20" ht="12.75" customHeight="1" x14ac:dyDescent="0.2">
      <c r="A77" s="142">
        <v>1976</v>
      </c>
      <c r="B77" s="110">
        <v>181</v>
      </c>
      <c r="C77" s="110">
        <v>0</v>
      </c>
      <c r="D77" s="110">
        <v>0</v>
      </c>
      <c r="E77" s="110">
        <v>0</v>
      </c>
      <c r="F77" s="110">
        <v>6</v>
      </c>
      <c r="G77" s="110">
        <v>16</v>
      </c>
      <c r="H77" s="110">
        <v>16</v>
      </c>
      <c r="I77" s="110">
        <v>10</v>
      </c>
      <c r="J77" s="110">
        <v>9</v>
      </c>
      <c r="K77" s="110">
        <v>19</v>
      </c>
      <c r="L77" s="110">
        <v>21</v>
      </c>
      <c r="M77" s="110">
        <v>18</v>
      </c>
      <c r="N77" s="110">
        <v>12</v>
      </c>
      <c r="O77" s="110">
        <v>18</v>
      </c>
      <c r="P77" s="110">
        <v>16</v>
      </c>
      <c r="Q77" s="110">
        <v>11</v>
      </c>
      <c r="R77" s="110">
        <v>7</v>
      </c>
      <c r="S77" s="110">
        <v>2</v>
      </c>
      <c r="T77" s="110">
        <v>0</v>
      </c>
    </row>
    <row r="78" spans="1:20" x14ac:dyDescent="0.2">
      <c r="A78" s="142">
        <v>1977</v>
      </c>
      <c r="B78" s="110">
        <v>176</v>
      </c>
      <c r="C78" s="110">
        <v>0</v>
      </c>
      <c r="D78" s="110">
        <v>0</v>
      </c>
      <c r="E78" s="110">
        <v>0</v>
      </c>
      <c r="F78" s="110">
        <v>10</v>
      </c>
      <c r="G78" s="110">
        <v>12</v>
      </c>
      <c r="H78" s="110">
        <v>8</v>
      </c>
      <c r="I78" s="110">
        <v>7</v>
      </c>
      <c r="J78" s="110">
        <v>7</v>
      </c>
      <c r="K78" s="110">
        <v>12</v>
      </c>
      <c r="L78" s="110">
        <v>26</v>
      </c>
      <c r="M78" s="110">
        <v>16</v>
      </c>
      <c r="N78" s="110">
        <v>22</v>
      </c>
      <c r="O78" s="110">
        <v>12</v>
      </c>
      <c r="P78" s="110">
        <v>19</v>
      </c>
      <c r="Q78" s="110">
        <v>19</v>
      </c>
      <c r="R78" s="110">
        <v>6</v>
      </c>
      <c r="S78" s="110">
        <v>0</v>
      </c>
      <c r="T78" s="110">
        <v>0</v>
      </c>
    </row>
    <row r="79" spans="1:20" x14ac:dyDescent="0.2">
      <c r="A79" s="142">
        <v>1978</v>
      </c>
      <c r="B79" s="110">
        <v>165</v>
      </c>
      <c r="C79" s="110">
        <v>0</v>
      </c>
      <c r="D79" s="110">
        <v>0</v>
      </c>
      <c r="E79" s="110">
        <v>1</v>
      </c>
      <c r="F79" s="110">
        <v>4</v>
      </c>
      <c r="G79" s="110">
        <v>5</v>
      </c>
      <c r="H79" s="110">
        <v>9</v>
      </c>
      <c r="I79" s="110">
        <v>12</v>
      </c>
      <c r="J79" s="110">
        <v>18</v>
      </c>
      <c r="K79" s="110">
        <v>14</v>
      </c>
      <c r="L79" s="110">
        <v>20</v>
      </c>
      <c r="M79" s="110">
        <v>12</v>
      </c>
      <c r="N79" s="110">
        <v>16</v>
      </c>
      <c r="O79" s="110">
        <v>18</v>
      </c>
      <c r="P79" s="110">
        <v>14</v>
      </c>
      <c r="Q79" s="110">
        <v>11</v>
      </c>
      <c r="R79" s="110">
        <v>9</v>
      </c>
      <c r="S79" s="110">
        <v>1</v>
      </c>
      <c r="T79" s="110">
        <v>1</v>
      </c>
    </row>
    <row r="80" spans="1:20" x14ac:dyDescent="0.2">
      <c r="A80" s="142">
        <v>1979</v>
      </c>
      <c r="B80" s="110">
        <v>202</v>
      </c>
      <c r="C80" s="110">
        <v>0</v>
      </c>
      <c r="D80" s="110">
        <v>0</v>
      </c>
      <c r="E80" s="110">
        <v>0</v>
      </c>
      <c r="F80" s="110">
        <v>7</v>
      </c>
      <c r="G80" s="110">
        <v>13</v>
      </c>
      <c r="H80" s="110">
        <v>7</v>
      </c>
      <c r="I80" s="110">
        <v>20</v>
      </c>
      <c r="J80" s="110">
        <v>15</v>
      </c>
      <c r="K80" s="110">
        <v>12</v>
      </c>
      <c r="L80" s="110">
        <v>19</v>
      </c>
      <c r="M80" s="110">
        <v>31</v>
      </c>
      <c r="N80" s="110">
        <v>22</v>
      </c>
      <c r="O80" s="110">
        <v>20</v>
      </c>
      <c r="P80" s="110">
        <v>20</v>
      </c>
      <c r="Q80" s="110">
        <v>11</v>
      </c>
      <c r="R80" s="110">
        <v>4</v>
      </c>
      <c r="S80" s="110">
        <v>1</v>
      </c>
      <c r="T80" s="110">
        <v>0</v>
      </c>
    </row>
    <row r="81" spans="1:20" x14ac:dyDescent="0.2">
      <c r="A81" s="142">
        <v>1980</v>
      </c>
      <c r="B81" s="110">
        <v>196</v>
      </c>
      <c r="C81" s="110">
        <v>0</v>
      </c>
      <c r="D81" s="110">
        <v>0</v>
      </c>
      <c r="E81" s="110">
        <v>0</v>
      </c>
      <c r="F81" s="110">
        <v>1</v>
      </c>
      <c r="G81" s="110">
        <v>12</v>
      </c>
      <c r="H81" s="110">
        <v>10</v>
      </c>
      <c r="I81" s="110">
        <v>15</v>
      </c>
      <c r="J81" s="110">
        <v>16</v>
      </c>
      <c r="K81" s="110">
        <v>13</v>
      </c>
      <c r="L81" s="110">
        <v>23</v>
      </c>
      <c r="M81" s="110">
        <v>20</v>
      </c>
      <c r="N81" s="110">
        <v>31</v>
      </c>
      <c r="O81" s="110">
        <v>11</v>
      </c>
      <c r="P81" s="110">
        <v>18</v>
      </c>
      <c r="Q81" s="110">
        <v>11</v>
      </c>
      <c r="R81" s="110">
        <v>10</v>
      </c>
      <c r="S81" s="110">
        <v>3</v>
      </c>
      <c r="T81" s="110">
        <v>2</v>
      </c>
    </row>
    <row r="82" spans="1:20" x14ac:dyDescent="0.2">
      <c r="A82" s="142">
        <v>1981</v>
      </c>
      <c r="B82" s="110">
        <v>177</v>
      </c>
      <c r="C82" s="110">
        <v>0</v>
      </c>
      <c r="D82" s="110">
        <v>1</v>
      </c>
      <c r="E82" s="110">
        <v>1</v>
      </c>
      <c r="F82" s="110">
        <v>4</v>
      </c>
      <c r="G82" s="110">
        <v>8</v>
      </c>
      <c r="H82" s="110">
        <v>4</v>
      </c>
      <c r="I82" s="110">
        <v>9</v>
      </c>
      <c r="J82" s="110">
        <v>7</v>
      </c>
      <c r="K82" s="110">
        <v>12</v>
      </c>
      <c r="L82" s="110">
        <v>25</v>
      </c>
      <c r="M82" s="110">
        <v>19</v>
      </c>
      <c r="N82" s="110">
        <v>27</v>
      </c>
      <c r="O82" s="110">
        <v>17</v>
      </c>
      <c r="P82" s="110">
        <v>17</v>
      </c>
      <c r="Q82" s="110">
        <v>12</v>
      </c>
      <c r="R82" s="110">
        <v>9</v>
      </c>
      <c r="S82" s="110">
        <v>2</v>
      </c>
      <c r="T82" s="110">
        <v>3</v>
      </c>
    </row>
    <row r="83" spans="1:20" x14ac:dyDescent="0.2">
      <c r="A83" s="142">
        <v>1982</v>
      </c>
      <c r="B83" s="110">
        <v>197</v>
      </c>
      <c r="C83" s="110">
        <v>0</v>
      </c>
      <c r="D83" s="110">
        <v>0</v>
      </c>
      <c r="E83" s="110">
        <v>1</v>
      </c>
      <c r="F83" s="110">
        <v>4</v>
      </c>
      <c r="G83" s="110">
        <v>7</v>
      </c>
      <c r="H83" s="110">
        <v>13</v>
      </c>
      <c r="I83" s="110">
        <v>15</v>
      </c>
      <c r="J83" s="110">
        <v>15</v>
      </c>
      <c r="K83" s="110">
        <v>18</v>
      </c>
      <c r="L83" s="110">
        <v>13</v>
      </c>
      <c r="M83" s="110">
        <v>22</v>
      </c>
      <c r="N83" s="110">
        <v>25</v>
      </c>
      <c r="O83" s="110">
        <v>21</v>
      </c>
      <c r="P83" s="110">
        <v>13</v>
      </c>
      <c r="Q83" s="110">
        <v>10</v>
      </c>
      <c r="R83" s="110">
        <v>9</v>
      </c>
      <c r="S83" s="110">
        <v>9</v>
      </c>
      <c r="T83" s="110">
        <v>2</v>
      </c>
    </row>
    <row r="84" spans="1:20" x14ac:dyDescent="0.2">
      <c r="A84" s="142">
        <v>1983</v>
      </c>
      <c r="B84" s="110">
        <v>161</v>
      </c>
      <c r="C84" s="110">
        <v>0</v>
      </c>
      <c r="D84" s="110">
        <v>0</v>
      </c>
      <c r="E84" s="110">
        <v>0</v>
      </c>
      <c r="F84" s="110">
        <v>6</v>
      </c>
      <c r="G84" s="110">
        <v>3</v>
      </c>
      <c r="H84" s="110">
        <v>8</v>
      </c>
      <c r="I84" s="110">
        <v>15</v>
      </c>
      <c r="J84" s="110">
        <v>10</v>
      </c>
      <c r="K84" s="110">
        <v>16</v>
      </c>
      <c r="L84" s="110">
        <v>12</v>
      </c>
      <c r="M84" s="110">
        <v>15</v>
      </c>
      <c r="N84" s="110">
        <v>16</v>
      </c>
      <c r="O84" s="110">
        <v>18</v>
      </c>
      <c r="P84" s="110">
        <v>15</v>
      </c>
      <c r="Q84" s="110">
        <v>13</v>
      </c>
      <c r="R84" s="110">
        <v>8</v>
      </c>
      <c r="S84" s="110">
        <v>5</v>
      </c>
      <c r="T84" s="110">
        <v>1</v>
      </c>
    </row>
    <row r="85" spans="1:20" x14ac:dyDescent="0.2">
      <c r="A85" s="142">
        <v>1984</v>
      </c>
      <c r="B85" s="110">
        <v>158</v>
      </c>
      <c r="C85" s="110">
        <v>0</v>
      </c>
      <c r="D85" s="110">
        <v>0</v>
      </c>
      <c r="E85" s="110">
        <v>1</v>
      </c>
      <c r="F85" s="110">
        <v>2</v>
      </c>
      <c r="G85" s="110">
        <v>5</v>
      </c>
      <c r="H85" s="110">
        <v>10</v>
      </c>
      <c r="I85" s="110">
        <v>6</v>
      </c>
      <c r="J85" s="110">
        <v>12</v>
      </c>
      <c r="K85" s="110">
        <v>17</v>
      </c>
      <c r="L85" s="110">
        <v>16</v>
      </c>
      <c r="M85" s="110">
        <v>12</v>
      </c>
      <c r="N85" s="110">
        <v>16</v>
      </c>
      <c r="O85" s="110">
        <v>19</v>
      </c>
      <c r="P85" s="110">
        <v>14</v>
      </c>
      <c r="Q85" s="110">
        <v>13</v>
      </c>
      <c r="R85" s="110">
        <v>10</v>
      </c>
      <c r="S85" s="110">
        <v>4</v>
      </c>
      <c r="T85" s="110">
        <v>1</v>
      </c>
    </row>
    <row r="86" spans="1:20" x14ac:dyDescent="0.2">
      <c r="A86" s="142">
        <v>1985</v>
      </c>
      <c r="B86" s="110">
        <v>182</v>
      </c>
      <c r="C86" s="110">
        <v>0</v>
      </c>
      <c r="D86" s="110">
        <v>0</v>
      </c>
      <c r="E86" s="110">
        <v>1</v>
      </c>
      <c r="F86" s="110">
        <v>7</v>
      </c>
      <c r="G86" s="110">
        <v>6</v>
      </c>
      <c r="H86" s="110">
        <v>9</v>
      </c>
      <c r="I86" s="110">
        <v>13</v>
      </c>
      <c r="J86" s="110">
        <v>10</v>
      </c>
      <c r="K86" s="110">
        <v>13</v>
      </c>
      <c r="L86" s="110">
        <v>19</v>
      </c>
      <c r="M86" s="110">
        <v>13</v>
      </c>
      <c r="N86" s="110">
        <v>23</v>
      </c>
      <c r="O86" s="110">
        <v>22</v>
      </c>
      <c r="P86" s="110">
        <v>16</v>
      </c>
      <c r="Q86" s="110">
        <v>13</v>
      </c>
      <c r="R86" s="110">
        <v>8</v>
      </c>
      <c r="S86" s="110">
        <v>6</v>
      </c>
      <c r="T86" s="110">
        <v>3</v>
      </c>
    </row>
    <row r="87" spans="1:20" x14ac:dyDescent="0.2">
      <c r="A87" s="142">
        <v>1986</v>
      </c>
      <c r="B87" s="110">
        <v>158</v>
      </c>
      <c r="C87" s="110">
        <v>0</v>
      </c>
      <c r="D87" s="110">
        <v>0</v>
      </c>
      <c r="E87" s="110">
        <v>0</v>
      </c>
      <c r="F87" s="110">
        <v>4</v>
      </c>
      <c r="G87" s="110">
        <v>8</v>
      </c>
      <c r="H87" s="110">
        <v>9</v>
      </c>
      <c r="I87" s="110">
        <v>12</v>
      </c>
      <c r="J87" s="110">
        <v>9</v>
      </c>
      <c r="K87" s="110">
        <v>13</v>
      </c>
      <c r="L87" s="110">
        <v>3</v>
      </c>
      <c r="M87" s="110">
        <v>19</v>
      </c>
      <c r="N87" s="110">
        <v>9</v>
      </c>
      <c r="O87" s="110">
        <v>19</v>
      </c>
      <c r="P87" s="110">
        <v>23</v>
      </c>
      <c r="Q87" s="110">
        <v>13</v>
      </c>
      <c r="R87" s="110">
        <v>11</v>
      </c>
      <c r="S87" s="110">
        <v>5</v>
      </c>
      <c r="T87" s="110">
        <v>1</v>
      </c>
    </row>
    <row r="88" spans="1:20" x14ac:dyDescent="0.2">
      <c r="A88" s="142">
        <v>1987</v>
      </c>
      <c r="B88" s="110">
        <v>154</v>
      </c>
      <c r="C88" s="110">
        <v>0</v>
      </c>
      <c r="D88" s="110">
        <v>0</v>
      </c>
      <c r="E88" s="110">
        <v>0</v>
      </c>
      <c r="F88" s="110">
        <v>7</v>
      </c>
      <c r="G88" s="110">
        <v>10</v>
      </c>
      <c r="H88" s="110">
        <v>13</v>
      </c>
      <c r="I88" s="110">
        <v>13</v>
      </c>
      <c r="J88" s="110">
        <v>15</v>
      </c>
      <c r="K88" s="110">
        <v>9</v>
      </c>
      <c r="L88" s="110">
        <v>7</v>
      </c>
      <c r="M88" s="110">
        <v>11</v>
      </c>
      <c r="N88" s="110">
        <v>19</v>
      </c>
      <c r="O88" s="110">
        <v>19</v>
      </c>
      <c r="P88" s="110">
        <v>7</v>
      </c>
      <c r="Q88" s="110">
        <v>7</v>
      </c>
      <c r="R88" s="110">
        <v>10</v>
      </c>
      <c r="S88" s="110">
        <v>5</v>
      </c>
      <c r="T88" s="110">
        <v>2</v>
      </c>
    </row>
    <row r="89" spans="1:20" x14ac:dyDescent="0.2">
      <c r="A89" s="142">
        <v>1988</v>
      </c>
      <c r="B89" s="110">
        <v>171</v>
      </c>
      <c r="C89" s="110">
        <v>0</v>
      </c>
      <c r="D89" s="110">
        <v>0</v>
      </c>
      <c r="E89" s="110">
        <v>1</v>
      </c>
      <c r="F89" s="110">
        <v>6</v>
      </c>
      <c r="G89" s="110">
        <v>14</v>
      </c>
      <c r="H89" s="110">
        <v>13</v>
      </c>
      <c r="I89" s="110">
        <v>16</v>
      </c>
      <c r="J89" s="110">
        <v>20</v>
      </c>
      <c r="K89" s="110">
        <v>13</v>
      </c>
      <c r="L89" s="110">
        <v>13</v>
      </c>
      <c r="M89" s="110">
        <v>10</v>
      </c>
      <c r="N89" s="110">
        <v>13</v>
      </c>
      <c r="O89" s="110">
        <v>9</v>
      </c>
      <c r="P89" s="110">
        <v>19</v>
      </c>
      <c r="Q89" s="110">
        <v>11</v>
      </c>
      <c r="R89" s="110">
        <v>5</v>
      </c>
      <c r="S89" s="110">
        <v>8</v>
      </c>
      <c r="T89" s="110">
        <v>0</v>
      </c>
    </row>
    <row r="90" spans="1:20" x14ac:dyDescent="0.2">
      <c r="A90" s="142">
        <v>1989</v>
      </c>
      <c r="B90" s="110">
        <v>147</v>
      </c>
      <c r="C90" s="110">
        <v>0</v>
      </c>
      <c r="D90" s="110">
        <v>0</v>
      </c>
      <c r="E90" s="110">
        <v>2</v>
      </c>
      <c r="F90" s="110">
        <v>5</v>
      </c>
      <c r="G90" s="110">
        <v>8</v>
      </c>
      <c r="H90" s="110">
        <v>15</v>
      </c>
      <c r="I90" s="110">
        <v>6</v>
      </c>
      <c r="J90" s="110">
        <v>10</v>
      </c>
      <c r="K90" s="110">
        <v>14</v>
      </c>
      <c r="L90" s="110">
        <v>15</v>
      </c>
      <c r="M90" s="110">
        <v>13</v>
      </c>
      <c r="N90" s="110">
        <v>13</v>
      </c>
      <c r="O90" s="110">
        <v>17</v>
      </c>
      <c r="P90" s="110">
        <v>11</v>
      </c>
      <c r="Q90" s="110">
        <v>7</v>
      </c>
      <c r="R90" s="110">
        <v>7</v>
      </c>
      <c r="S90" s="110">
        <v>2</v>
      </c>
      <c r="T90" s="110">
        <v>2</v>
      </c>
    </row>
    <row r="91" spans="1:20" x14ac:dyDescent="0.2">
      <c r="A91" s="142">
        <v>1990</v>
      </c>
      <c r="B91" s="110">
        <v>120</v>
      </c>
      <c r="C91" s="110">
        <v>0</v>
      </c>
      <c r="D91" s="110">
        <v>0</v>
      </c>
      <c r="E91" s="110">
        <v>0</v>
      </c>
      <c r="F91" s="110">
        <v>1</v>
      </c>
      <c r="G91" s="110">
        <v>6</v>
      </c>
      <c r="H91" s="110">
        <v>16</v>
      </c>
      <c r="I91" s="110">
        <v>16</v>
      </c>
      <c r="J91" s="110">
        <v>8</v>
      </c>
      <c r="K91" s="110">
        <v>5</v>
      </c>
      <c r="L91" s="110">
        <v>13</v>
      </c>
      <c r="M91" s="110">
        <v>7</v>
      </c>
      <c r="N91" s="110">
        <v>12</v>
      </c>
      <c r="O91" s="110">
        <v>8</v>
      </c>
      <c r="P91" s="110">
        <v>13</v>
      </c>
      <c r="Q91" s="110">
        <v>8</v>
      </c>
      <c r="R91" s="110">
        <v>2</v>
      </c>
      <c r="S91" s="110">
        <v>3</v>
      </c>
      <c r="T91" s="110">
        <v>2</v>
      </c>
    </row>
    <row r="92" spans="1:20" x14ac:dyDescent="0.2">
      <c r="A92" s="142">
        <v>1991</v>
      </c>
      <c r="B92" s="110">
        <v>131</v>
      </c>
      <c r="C92" s="110">
        <v>0</v>
      </c>
      <c r="D92" s="110">
        <v>0</v>
      </c>
      <c r="E92" s="110">
        <v>0</v>
      </c>
      <c r="F92" s="110">
        <v>5</v>
      </c>
      <c r="G92" s="110">
        <v>8</v>
      </c>
      <c r="H92" s="110">
        <v>15</v>
      </c>
      <c r="I92" s="110">
        <v>13</v>
      </c>
      <c r="J92" s="110">
        <v>7</v>
      </c>
      <c r="K92" s="110">
        <v>13</v>
      </c>
      <c r="L92" s="110">
        <v>10</v>
      </c>
      <c r="M92" s="110">
        <v>8</v>
      </c>
      <c r="N92" s="110">
        <v>9</v>
      </c>
      <c r="O92" s="110">
        <v>12</v>
      </c>
      <c r="P92" s="110">
        <v>2</v>
      </c>
      <c r="Q92" s="110">
        <v>12</v>
      </c>
      <c r="R92" s="110">
        <v>10</v>
      </c>
      <c r="S92" s="110">
        <v>4</v>
      </c>
      <c r="T92" s="110">
        <v>3</v>
      </c>
    </row>
    <row r="93" spans="1:20" x14ac:dyDescent="0.2">
      <c r="A93" s="142">
        <v>1992</v>
      </c>
      <c r="B93" s="110">
        <v>151</v>
      </c>
      <c r="C93" s="110">
        <v>0</v>
      </c>
      <c r="D93" s="110">
        <v>0</v>
      </c>
      <c r="E93" s="110">
        <v>0</v>
      </c>
      <c r="F93" s="110">
        <v>3</v>
      </c>
      <c r="G93" s="110">
        <v>13</v>
      </c>
      <c r="H93" s="110">
        <v>22</v>
      </c>
      <c r="I93" s="110">
        <v>15</v>
      </c>
      <c r="J93" s="110">
        <v>11</v>
      </c>
      <c r="K93" s="110">
        <v>17</v>
      </c>
      <c r="L93" s="110">
        <v>10</v>
      </c>
      <c r="M93" s="110">
        <v>15</v>
      </c>
      <c r="N93" s="110">
        <v>9</v>
      </c>
      <c r="O93" s="110">
        <v>12</v>
      </c>
      <c r="P93" s="110">
        <v>8</v>
      </c>
      <c r="Q93" s="110">
        <v>7</v>
      </c>
      <c r="R93" s="110">
        <v>7</v>
      </c>
      <c r="S93" s="110">
        <v>0</v>
      </c>
      <c r="T93" s="110">
        <v>2</v>
      </c>
    </row>
    <row r="94" spans="1:20" x14ac:dyDescent="0.2">
      <c r="A94" s="142">
        <v>1993</v>
      </c>
      <c r="B94" s="110">
        <v>142</v>
      </c>
      <c r="C94" s="110">
        <v>0</v>
      </c>
      <c r="D94" s="110">
        <v>0</v>
      </c>
      <c r="E94" s="110">
        <v>0</v>
      </c>
      <c r="F94" s="110">
        <v>5</v>
      </c>
      <c r="G94" s="110">
        <v>6</v>
      </c>
      <c r="H94" s="110">
        <v>18</v>
      </c>
      <c r="I94" s="110">
        <v>21</v>
      </c>
      <c r="J94" s="110">
        <v>11</v>
      </c>
      <c r="K94" s="110">
        <v>15</v>
      </c>
      <c r="L94" s="110">
        <v>11</v>
      </c>
      <c r="M94" s="110">
        <v>9</v>
      </c>
      <c r="N94" s="110">
        <v>10</v>
      </c>
      <c r="O94" s="110">
        <v>4</v>
      </c>
      <c r="P94" s="110">
        <v>6</v>
      </c>
      <c r="Q94" s="110">
        <v>7</v>
      </c>
      <c r="R94" s="110">
        <v>8</v>
      </c>
      <c r="S94" s="110">
        <v>7</v>
      </c>
      <c r="T94" s="110">
        <v>4</v>
      </c>
    </row>
    <row r="95" spans="1:20" x14ac:dyDescent="0.2">
      <c r="A95" s="142">
        <v>1994</v>
      </c>
      <c r="B95" s="110">
        <v>161</v>
      </c>
      <c r="C95" s="110">
        <v>0</v>
      </c>
      <c r="D95" s="110">
        <v>0</v>
      </c>
      <c r="E95" s="110">
        <v>1</v>
      </c>
      <c r="F95" s="110">
        <v>4</v>
      </c>
      <c r="G95" s="110">
        <v>15</v>
      </c>
      <c r="H95" s="110">
        <v>19</v>
      </c>
      <c r="I95" s="110">
        <v>14</v>
      </c>
      <c r="J95" s="110">
        <v>9</v>
      </c>
      <c r="K95" s="110">
        <v>23</v>
      </c>
      <c r="L95" s="110">
        <v>17</v>
      </c>
      <c r="M95" s="110">
        <v>10</v>
      </c>
      <c r="N95" s="110">
        <v>4</v>
      </c>
      <c r="O95" s="110">
        <v>14</v>
      </c>
      <c r="P95" s="110">
        <v>9</v>
      </c>
      <c r="Q95" s="110">
        <v>9</v>
      </c>
      <c r="R95" s="110">
        <v>8</v>
      </c>
      <c r="S95" s="110">
        <v>2</v>
      </c>
      <c r="T95" s="110">
        <v>3</v>
      </c>
    </row>
    <row r="96" spans="1:20" x14ac:dyDescent="0.2">
      <c r="A96" s="142">
        <v>1995</v>
      </c>
      <c r="B96" s="110">
        <v>147</v>
      </c>
      <c r="C96" s="110">
        <v>0</v>
      </c>
      <c r="D96" s="110">
        <v>0</v>
      </c>
      <c r="E96" s="110">
        <v>0</v>
      </c>
      <c r="F96" s="110">
        <v>8</v>
      </c>
      <c r="G96" s="110">
        <v>4</v>
      </c>
      <c r="H96" s="110">
        <v>19</v>
      </c>
      <c r="I96" s="110">
        <v>11</v>
      </c>
      <c r="J96" s="110">
        <v>16</v>
      </c>
      <c r="K96" s="110">
        <v>14</v>
      </c>
      <c r="L96" s="110">
        <v>22</v>
      </c>
      <c r="M96" s="110">
        <v>9</v>
      </c>
      <c r="N96" s="110">
        <v>13</v>
      </c>
      <c r="O96" s="110">
        <v>10</v>
      </c>
      <c r="P96" s="110">
        <v>8</v>
      </c>
      <c r="Q96" s="110">
        <v>4</v>
      </c>
      <c r="R96" s="110">
        <v>6</v>
      </c>
      <c r="S96" s="110">
        <v>2</v>
      </c>
      <c r="T96" s="110">
        <v>1</v>
      </c>
    </row>
    <row r="97" spans="1:20" x14ac:dyDescent="0.2">
      <c r="A97" s="142">
        <v>1996</v>
      </c>
      <c r="B97" s="110">
        <v>162</v>
      </c>
      <c r="C97" s="110">
        <v>0</v>
      </c>
      <c r="D97" s="110">
        <v>0</v>
      </c>
      <c r="E97" s="110">
        <v>0</v>
      </c>
      <c r="F97" s="110">
        <v>6</v>
      </c>
      <c r="G97" s="110">
        <v>15</v>
      </c>
      <c r="H97" s="110">
        <v>17</v>
      </c>
      <c r="I97" s="110">
        <v>21</v>
      </c>
      <c r="J97" s="110">
        <v>7</v>
      </c>
      <c r="K97" s="110">
        <v>13</v>
      </c>
      <c r="L97" s="110">
        <v>21</v>
      </c>
      <c r="M97" s="110">
        <v>17</v>
      </c>
      <c r="N97" s="110">
        <v>10</v>
      </c>
      <c r="O97" s="110">
        <v>7</v>
      </c>
      <c r="P97" s="110">
        <v>12</v>
      </c>
      <c r="Q97" s="110">
        <v>5</v>
      </c>
      <c r="R97" s="110">
        <v>5</v>
      </c>
      <c r="S97" s="110">
        <v>3</v>
      </c>
      <c r="T97" s="110">
        <v>3</v>
      </c>
    </row>
    <row r="98" spans="1:20" x14ac:dyDescent="0.2">
      <c r="A98" s="142">
        <v>1997</v>
      </c>
      <c r="B98" s="110">
        <v>148</v>
      </c>
      <c r="C98" s="110">
        <v>0</v>
      </c>
      <c r="D98" s="110">
        <v>0</v>
      </c>
      <c r="E98" s="110">
        <v>0</v>
      </c>
      <c r="F98" s="110">
        <v>5</v>
      </c>
      <c r="G98" s="110">
        <v>12</v>
      </c>
      <c r="H98" s="110">
        <v>18</v>
      </c>
      <c r="I98" s="110">
        <v>20</v>
      </c>
      <c r="J98" s="110">
        <v>17</v>
      </c>
      <c r="K98" s="110">
        <v>12</v>
      </c>
      <c r="L98" s="110">
        <v>15</v>
      </c>
      <c r="M98" s="110">
        <v>12</v>
      </c>
      <c r="N98" s="110">
        <v>9</v>
      </c>
      <c r="O98" s="110">
        <v>4</v>
      </c>
      <c r="P98" s="110">
        <v>9</v>
      </c>
      <c r="Q98" s="110">
        <v>5</v>
      </c>
      <c r="R98" s="110">
        <v>3</v>
      </c>
      <c r="S98" s="110">
        <v>4</v>
      </c>
      <c r="T98" s="110">
        <v>3</v>
      </c>
    </row>
    <row r="99" spans="1:20" x14ac:dyDescent="0.2">
      <c r="A99" s="142">
        <v>1998</v>
      </c>
      <c r="B99" s="110">
        <v>163</v>
      </c>
      <c r="C99" s="110">
        <v>0</v>
      </c>
      <c r="D99" s="110">
        <v>0</v>
      </c>
      <c r="E99" s="110">
        <v>2</v>
      </c>
      <c r="F99" s="110">
        <v>11</v>
      </c>
      <c r="G99" s="110">
        <v>10</v>
      </c>
      <c r="H99" s="110">
        <v>15</v>
      </c>
      <c r="I99" s="110">
        <v>18</v>
      </c>
      <c r="J99" s="110">
        <v>22</v>
      </c>
      <c r="K99" s="110">
        <v>13</v>
      </c>
      <c r="L99" s="110">
        <v>16</v>
      </c>
      <c r="M99" s="110">
        <v>8</v>
      </c>
      <c r="N99" s="110">
        <v>7</v>
      </c>
      <c r="O99" s="110">
        <v>8</v>
      </c>
      <c r="P99" s="110">
        <v>8</v>
      </c>
      <c r="Q99" s="110">
        <v>13</v>
      </c>
      <c r="R99" s="110">
        <v>8</v>
      </c>
      <c r="S99" s="110">
        <v>2</v>
      </c>
      <c r="T99" s="110">
        <v>2</v>
      </c>
    </row>
    <row r="100" spans="1:20" x14ac:dyDescent="0.2">
      <c r="A100" s="142">
        <v>1999</v>
      </c>
      <c r="B100" s="110">
        <v>137</v>
      </c>
      <c r="C100" s="110">
        <v>0</v>
      </c>
      <c r="D100" s="110">
        <v>0</v>
      </c>
      <c r="E100" s="110">
        <v>1</v>
      </c>
      <c r="F100" s="110">
        <v>5</v>
      </c>
      <c r="G100" s="110">
        <v>7</v>
      </c>
      <c r="H100" s="110">
        <v>15</v>
      </c>
      <c r="I100" s="110">
        <v>18</v>
      </c>
      <c r="J100" s="110">
        <v>15</v>
      </c>
      <c r="K100" s="110">
        <v>9</v>
      </c>
      <c r="L100" s="110">
        <v>14</v>
      </c>
      <c r="M100" s="110">
        <v>12</v>
      </c>
      <c r="N100" s="110">
        <v>11</v>
      </c>
      <c r="O100" s="110">
        <v>6</v>
      </c>
      <c r="P100" s="110">
        <v>9</v>
      </c>
      <c r="Q100" s="110">
        <v>4</v>
      </c>
      <c r="R100" s="110">
        <v>7</v>
      </c>
      <c r="S100" s="110">
        <v>0</v>
      </c>
      <c r="T100" s="110">
        <v>4</v>
      </c>
    </row>
    <row r="101" spans="1:20" x14ac:dyDescent="0.2">
      <c r="A101" s="142">
        <v>2000</v>
      </c>
      <c r="B101" s="110">
        <v>136</v>
      </c>
      <c r="C101" s="110">
        <v>0</v>
      </c>
      <c r="D101" s="110">
        <v>0</v>
      </c>
      <c r="E101" s="110">
        <v>3</v>
      </c>
      <c r="F101" s="110">
        <v>9</v>
      </c>
      <c r="G101" s="110">
        <v>9</v>
      </c>
      <c r="H101" s="110">
        <v>16</v>
      </c>
      <c r="I101" s="110">
        <v>16</v>
      </c>
      <c r="J101" s="110">
        <v>13</v>
      </c>
      <c r="K101" s="110">
        <v>21</v>
      </c>
      <c r="L101" s="110">
        <v>15</v>
      </c>
      <c r="M101" s="110">
        <v>13</v>
      </c>
      <c r="N101" s="110">
        <v>5</v>
      </c>
      <c r="O101" s="110">
        <v>0</v>
      </c>
      <c r="P101" s="110">
        <v>3</v>
      </c>
      <c r="Q101" s="110">
        <v>5</v>
      </c>
      <c r="R101" s="110">
        <v>3</v>
      </c>
      <c r="S101" s="110">
        <v>4</v>
      </c>
      <c r="T101" s="110">
        <v>1</v>
      </c>
    </row>
    <row r="102" spans="1:20" x14ac:dyDescent="0.2">
      <c r="A102" s="142">
        <v>2001</v>
      </c>
      <c r="B102" s="110">
        <v>168</v>
      </c>
      <c r="C102" s="110">
        <v>0</v>
      </c>
      <c r="D102" s="110">
        <v>0</v>
      </c>
      <c r="E102" s="110">
        <v>1</v>
      </c>
      <c r="F102" s="110">
        <v>6</v>
      </c>
      <c r="G102" s="110">
        <v>14</v>
      </c>
      <c r="H102" s="110">
        <v>9</v>
      </c>
      <c r="I102" s="110">
        <v>22</v>
      </c>
      <c r="J102" s="110">
        <v>20</v>
      </c>
      <c r="K102" s="110">
        <v>24</v>
      </c>
      <c r="L102" s="110">
        <v>17</v>
      </c>
      <c r="M102" s="110">
        <v>14</v>
      </c>
      <c r="N102" s="110">
        <v>9</v>
      </c>
      <c r="O102" s="110">
        <v>10</v>
      </c>
      <c r="P102" s="110">
        <v>8</v>
      </c>
      <c r="Q102" s="110">
        <v>6</v>
      </c>
      <c r="R102" s="110">
        <v>2</v>
      </c>
      <c r="S102" s="110">
        <v>4</v>
      </c>
      <c r="T102" s="110">
        <v>2</v>
      </c>
    </row>
    <row r="103" spans="1:20" x14ac:dyDescent="0.2">
      <c r="A103" s="142">
        <v>2002</v>
      </c>
      <c r="B103" s="110">
        <v>155</v>
      </c>
      <c r="C103" s="110">
        <v>0</v>
      </c>
      <c r="D103" s="110">
        <v>0</v>
      </c>
      <c r="E103" s="110">
        <v>1</v>
      </c>
      <c r="F103" s="110">
        <v>14</v>
      </c>
      <c r="G103" s="110">
        <v>12</v>
      </c>
      <c r="H103" s="110">
        <v>10</v>
      </c>
      <c r="I103" s="110">
        <v>13</v>
      </c>
      <c r="J103" s="110">
        <v>20</v>
      </c>
      <c r="K103" s="110">
        <v>16</v>
      </c>
      <c r="L103" s="110">
        <v>15</v>
      </c>
      <c r="M103" s="110">
        <v>14</v>
      </c>
      <c r="N103" s="110">
        <v>10</v>
      </c>
      <c r="O103" s="110">
        <v>11</v>
      </c>
      <c r="P103" s="110">
        <v>8</v>
      </c>
      <c r="Q103" s="110">
        <v>6</v>
      </c>
      <c r="R103" s="110">
        <v>4</v>
      </c>
      <c r="S103" s="110">
        <v>1</v>
      </c>
      <c r="T103" s="110">
        <v>0</v>
      </c>
    </row>
    <row r="104" spans="1:20" x14ac:dyDescent="0.2">
      <c r="A104" s="142">
        <v>2003</v>
      </c>
      <c r="B104" s="110">
        <v>147</v>
      </c>
      <c r="C104" s="110">
        <v>0</v>
      </c>
      <c r="D104" s="110">
        <v>0</v>
      </c>
      <c r="E104" s="110">
        <v>0</v>
      </c>
      <c r="F104" s="110">
        <v>11</v>
      </c>
      <c r="G104" s="110">
        <v>15</v>
      </c>
      <c r="H104" s="110">
        <v>10</v>
      </c>
      <c r="I104" s="110">
        <v>17</v>
      </c>
      <c r="J104" s="110">
        <v>18</v>
      </c>
      <c r="K104" s="110">
        <v>12</v>
      </c>
      <c r="L104" s="110">
        <v>12</v>
      </c>
      <c r="M104" s="110">
        <v>17</v>
      </c>
      <c r="N104" s="110">
        <v>12</v>
      </c>
      <c r="O104" s="110">
        <v>4</v>
      </c>
      <c r="P104" s="110">
        <v>7</v>
      </c>
      <c r="Q104" s="110">
        <v>5</v>
      </c>
      <c r="R104" s="110">
        <v>4</v>
      </c>
      <c r="S104" s="110">
        <v>1</v>
      </c>
      <c r="T104" s="110">
        <v>2</v>
      </c>
    </row>
    <row r="105" spans="1:20" x14ac:dyDescent="0.2">
      <c r="A105" s="142">
        <v>2004</v>
      </c>
      <c r="B105" s="110">
        <v>158</v>
      </c>
      <c r="C105" s="110">
        <v>0</v>
      </c>
      <c r="D105" s="110">
        <v>0</v>
      </c>
      <c r="E105" s="110">
        <v>0</v>
      </c>
      <c r="F105" s="110">
        <v>12</v>
      </c>
      <c r="G105" s="110">
        <v>7</v>
      </c>
      <c r="H105" s="110">
        <v>5</v>
      </c>
      <c r="I105" s="110">
        <v>13</v>
      </c>
      <c r="J105" s="110">
        <v>20</v>
      </c>
      <c r="K105" s="110">
        <v>22</v>
      </c>
      <c r="L105" s="110">
        <v>29</v>
      </c>
      <c r="M105" s="110">
        <v>17</v>
      </c>
      <c r="N105" s="110">
        <v>8</v>
      </c>
      <c r="O105" s="110">
        <v>8</v>
      </c>
      <c r="P105" s="110">
        <v>7</v>
      </c>
      <c r="Q105" s="110">
        <v>3</v>
      </c>
      <c r="R105" s="110">
        <v>2</v>
      </c>
      <c r="S105" s="110">
        <v>1</v>
      </c>
      <c r="T105" s="110">
        <v>4</v>
      </c>
    </row>
    <row r="106" spans="1:20" x14ac:dyDescent="0.2">
      <c r="A106" s="142">
        <v>2005</v>
      </c>
      <c r="B106" s="110">
        <v>154</v>
      </c>
      <c r="C106" s="110">
        <v>0</v>
      </c>
      <c r="D106" s="110">
        <v>0</v>
      </c>
      <c r="E106" s="110">
        <v>2</v>
      </c>
      <c r="F106" s="110">
        <v>7</v>
      </c>
      <c r="G106" s="110">
        <v>20</v>
      </c>
      <c r="H106" s="110">
        <v>9</v>
      </c>
      <c r="I106" s="110">
        <v>16</v>
      </c>
      <c r="J106" s="110">
        <v>13</v>
      </c>
      <c r="K106" s="110">
        <v>19</v>
      </c>
      <c r="L106" s="110">
        <v>18</v>
      </c>
      <c r="M106" s="110">
        <v>11</v>
      </c>
      <c r="N106" s="110">
        <v>12</v>
      </c>
      <c r="O106" s="110">
        <v>8</v>
      </c>
      <c r="P106" s="110">
        <v>7</v>
      </c>
      <c r="Q106" s="110">
        <v>3</v>
      </c>
      <c r="R106" s="110">
        <v>3</v>
      </c>
      <c r="S106" s="110">
        <v>3</v>
      </c>
      <c r="T106" s="110">
        <v>3</v>
      </c>
    </row>
    <row r="107" spans="1:20" x14ac:dyDescent="0.2">
      <c r="A107" s="142">
        <v>2006</v>
      </c>
      <c r="B107" s="110">
        <v>115</v>
      </c>
      <c r="C107" s="110">
        <v>0</v>
      </c>
      <c r="D107" s="110">
        <v>0</v>
      </c>
      <c r="E107" s="110">
        <v>0</v>
      </c>
      <c r="F107" s="110">
        <v>2</v>
      </c>
      <c r="G107" s="110">
        <v>6</v>
      </c>
      <c r="H107" s="110">
        <v>9</v>
      </c>
      <c r="I107" s="110">
        <v>12</v>
      </c>
      <c r="J107" s="110">
        <v>9</v>
      </c>
      <c r="K107" s="110">
        <v>13</v>
      </c>
      <c r="L107" s="110">
        <v>15</v>
      </c>
      <c r="M107" s="110">
        <v>24</v>
      </c>
      <c r="N107" s="110">
        <v>9</v>
      </c>
      <c r="O107" s="110">
        <v>6</v>
      </c>
      <c r="P107" s="110">
        <v>5</v>
      </c>
      <c r="Q107" s="110">
        <v>1</v>
      </c>
      <c r="R107" s="110">
        <v>3</v>
      </c>
      <c r="S107" s="110">
        <v>1</v>
      </c>
      <c r="T107" s="110">
        <v>0</v>
      </c>
    </row>
    <row r="108" spans="1:20" x14ac:dyDescent="0.2">
      <c r="A108" s="142">
        <v>2007</v>
      </c>
      <c r="B108" s="110">
        <v>131</v>
      </c>
      <c r="C108" s="110">
        <v>0</v>
      </c>
      <c r="D108" s="110">
        <v>0</v>
      </c>
      <c r="E108" s="110">
        <v>1</v>
      </c>
      <c r="F108" s="110">
        <v>8</v>
      </c>
      <c r="G108" s="110">
        <v>9</v>
      </c>
      <c r="H108" s="110">
        <v>5</v>
      </c>
      <c r="I108" s="110">
        <v>9</v>
      </c>
      <c r="J108" s="110">
        <v>16</v>
      </c>
      <c r="K108" s="110">
        <v>14</v>
      </c>
      <c r="L108" s="110">
        <v>15</v>
      </c>
      <c r="M108" s="110">
        <v>14</v>
      </c>
      <c r="N108" s="110">
        <v>13</v>
      </c>
      <c r="O108" s="110">
        <v>10</v>
      </c>
      <c r="P108" s="110">
        <v>4</v>
      </c>
      <c r="Q108" s="110">
        <v>8</v>
      </c>
      <c r="R108" s="110">
        <v>2</v>
      </c>
      <c r="S108" s="110">
        <v>2</v>
      </c>
      <c r="T108" s="110">
        <v>1</v>
      </c>
    </row>
    <row r="109" spans="1:20" x14ac:dyDescent="0.2">
      <c r="A109" s="141">
        <v>2008</v>
      </c>
      <c r="B109" s="150">
        <v>128</v>
      </c>
      <c r="C109" s="150">
        <v>0</v>
      </c>
      <c r="D109" s="150">
        <v>0</v>
      </c>
      <c r="E109" s="150">
        <v>0</v>
      </c>
      <c r="F109" s="150">
        <v>4</v>
      </c>
      <c r="G109" s="150">
        <v>11</v>
      </c>
      <c r="H109" s="150">
        <v>14</v>
      </c>
      <c r="I109" s="150">
        <v>13</v>
      </c>
      <c r="J109" s="150">
        <v>12</v>
      </c>
      <c r="K109" s="150">
        <v>21</v>
      </c>
      <c r="L109" s="150">
        <v>15</v>
      </c>
      <c r="M109" s="150">
        <v>19</v>
      </c>
      <c r="N109" s="150">
        <v>5</v>
      </c>
      <c r="O109" s="150">
        <v>5</v>
      </c>
      <c r="P109" s="150">
        <v>2</v>
      </c>
      <c r="Q109" s="150">
        <v>2</v>
      </c>
      <c r="R109" s="150">
        <v>2</v>
      </c>
      <c r="S109" s="150">
        <v>3</v>
      </c>
      <c r="T109" s="150">
        <v>0</v>
      </c>
    </row>
    <row r="110" spans="1:20" x14ac:dyDescent="0.2">
      <c r="A110" s="139">
        <v>2009</v>
      </c>
      <c r="B110" s="149">
        <v>139</v>
      </c>
      <c r="C110" s="149">
        <v>0</v>
      </c>
      <c r="D110" s="149">
        <v>0</v>
      </c>
      <c r="E110" s="149">
        <v>2</v>
      </c>
      <c r="F110" s="149">
        <v>7</v>
      </c>
      <c r="G110" s="149">
        <v>11</v>
      </c>
      <c r="H110" s="149">
        <v>11</v>
      </c>
      <c r="I110" s="149">
        <v>12</v>
      </c>
      <c r="J110" s="149">
        <v>16</v>
      </c>
      <c r="K110" s="149">
        <v>20</v>
      </c>
      <c r="L110" s="149">
        <v>6</v>
      </c>
      <c r="M110" s="149">
        <v>18</v>
      </c>
      <c r="N110" s="149">
        <v>14</v>
      </c>
      <c r="O110" s="149">
        <v>5</v>
      </c>
      <c r="P110" s="149">
        <v>6</v>
      </c>
      <c r="Q110" s="149">
        <v>6</v>
      </c>
      <c r="R110" s="149">
        <v>3</v>
      </c>
      <c r="S110" s="149">
        <v>2</v>
      </c>
      <c r="T110" s="149">
        <v>0</v>
      </c>
    </row>
    <row r="111" spans="1:20" x14ac:dyDescent="0.2">
      <c r="A111" s="148">
        <v>2010</v>
      </c>
      <c r="B111" s="147">
        <v>144</v>
      </c>
      <c r="C111" s="147">
        <v>0</v>
      </c>
      <c r="D111" s="147">
        <v>0</v>
      </c>
      <c r="E111" s="146">
        <v>1</v>
      </c>
      <c r="F111" s="146">
        <v>8</v>
      </c>
      <c r="G111" s="146">
        <v>10</v>
      </c>
      <c r="H111" s="146">
        <v>16</v>
      </c>
      <c r="I111" s="146">
        <v>15</v>
      </c>
      <c r="J111" s="146">
        <v>15</v>
      </c>
      <c r="K111" s="146">
        <v>17</v>
      </c>
      <c r="L111" s="146">
        <v>17</v>
      </c>
      <c r="M111" s="146">
        <v>12</v>
      </c>
      <c r="N111" s="146">
        <v>12</v>
      </c>
      <c r="O111" s="146">
        <v>5</v>
      </c>
      <c r="P111" s="146">
        <v>4</v>
      </c>
      <c r="Q111" s="146">
        <v>5</v>
      </c>
      <c r="R111" s="146">
        <v>3</v>
      </c>
      <c r="S111" s="146">
        <v>2</v>
      </c>
      <c r="T111" s="146">
        <v>2</v>
      </c>
    </row>
    <row r="112" spans="1:20" ht="12.75" customHeight="1" x14ac:dyDescent="0.2">
      <c r="A112" s="137" t="s">
        <v>143</v>
      </c>
      <c r="B112" s="145">
        <v>134</v>
      </c>
      <c r="C112" s="145">
        <v>0</v>
      </c>
      <c r="D112" s="145">
        <v>0</v>
      </c>
      <c r="E112" s="133">
        <v>0</v>
      </c>
      <c r="F112" s="133">
        <v>9</v>
      </c>
      <c r="G112" s="133">
        <v>7</v>
      </c>
      <c r="H112" s="133">
        <v>14</v>
      </c>
      <c r="I112" s="133">
        <v>11</v>
      </c>
      <c r="J112" s="133">
        <v>16</v>
      </c>
      <c r="K112" s="133">
        <v>17</v>
      </c>
      <c r="L112" s="133">
        <v>19</v>
      </c>
      <c r="M112" s="133">
        <v>13</v>
      </c>
      <c r="N112" s="133">
        <v>10</v>
      </c>
      <c r="O112" s="133">
        <v>4</v>
      </c>
      <c r="P112" s="133">
        <v>4</v>
      </c>
      <c r="Q112" s="133">
        <v>6</v>
      </c>
      <c r="R112" s="133">
        <v>2</v>
      </c>
      <c r="S112" s="133">
        <v>2</v>
      </c>
      <c r="T112" s="133">
        <v>0</v>
      </c>
    </row>
    <row r="113" spans="1:20" ht="12.75" customHeight="1" x14ac:dyDescent="0.2">
      <c r="A113" s="137" t="s">
        <v>144</v>
      </c>
      <c r="B113" s="145">
        <v>143</v>
      </c>
      <c r="C113" s="145">
        <v>0</v>
      </c>
      <c r="D113" s="145">
        <v>0</v>
      </c>
      <c r="E113" s="145">
        <v>0</v>
      </c>
      <c r="F113" s="145">
        <v>6</v>
      </c>
      <c r="G113" s="145">
        <v>10</v>
      </c>
      <c r="H113" s="145">
        <v>15</v>
      </c>
      <c r="I113" s="145">
        <v>11</v>
      </c>
      <c r="J113" s="145">
        <v>9</v>
      </c>
      <c r="K113" s="145">
        <v>18</v>
      </c>
      <c r="L113" s="145">
        <v>19</v>
      </c>
      <c r="M113" s="145">
        <v>24</v>
      </c>
      <c r="N113" s="145">
        <v>9</v>
      </c>
      <c r="O113" s="145">
        <v>7</v>
      </c>
      <c r="P113" s="145">
        <v>1</v>
      </c>
      <c r="Q113" s="145">
        <v>3</v>
      </c>
      <c r="R113" s="145">
        <v>5</v>
      </c>
      <c r="S113" s="145">
        <v>2</v>
      </c>
      <c r="T113" s="145">
        <v>4</v>
      </c>
    </row>
    <row r="114" spans="1:20" ht="12.75" customHeight="1" x14ac:dyDescent="0.2">
      <c r="A114" s="137" t="s">
        <v>145</v>
      </c>
      <c r="B114" s="145">
        <v>122</v>
      </c>
      <c r="C114" s="145">
        <v>0</v>
      </c>
      <c r="D114" s="145">
        <v>0</v>
      </c>
      <c r="E114" s="145">
        <v>2</v>
      </c>
      <c r="F114" s="145">
        <v>5</v>
      </c>
      <c r="G114" s="145">
        <v>7</v>
      </c>
      <c r="H114" s="145">
        <v>8</v>
      </c>
      <c r="I114" s="145">
        <v>9</v>
      </c>
      <c r="J114" s="145">
        <v>14</v>
      </c>
      <c r="K114" s="145">
        <v>15</v>
      </c>
      <c r="L114" s="145">
        <v>11</v>
      </c>
      <c r="M114" s="145">
        <v>17</v>
      </c>
      <c r="N114" s="145">
        <v>11</v>
      </c>
      <c r="O114" s="145">
        <v>7</v>
      </c>
      <c r="P114" s="145">
        <v>5</v>
      </c>
      <c r="Q114" s="145">
        <v>5</v>
      </c>
      <c r="R114" s="145">
        <v>3</v>
      </c>
      <c r="S114" s="145">
        <v>1</v>
      </c>
      <c r="T114" s="145">
        <v>2</v>
      </c>
    </row>
    <row r="115" spans="1:20" ht="12.75" customHeight="1" x14ac:dyDescent="0.2">
      <c r="A115" s="137" t="s">
        <v>146</v>
      </c>
      <c r="B115" s="145">
        <v>151</v>
      </c>
      <c r="C115" s="145">
        <v>0</v>
      </c>
      <c r="D115" s="145">
        <v>0</v>
      </c>
      <c r="E115" s="145">
        <v>2</v>
      </c>
      <c r="F115" s="145">
        <v>4</v>
      </c>
      <c r="G115" s="145">
        <v>15</v>
      </c>
      <c r="H115" s="145">
        <v>15</v>
      </c>
      <c r="I115" s="145">
        <v>13</v>
      </c>
      <c r="J115" s="145">
        <v>14</v>
      </c>
      <c r="K115" s="145">
        <v>16</v>
      </c>
      <c r="L115" s="145">
        <v>23</v>
      </c>
      <c r="M115" s="145">
        <v>16</v>
      </c>
      <c r="N115" s="145">
        <v>11</v>
      </c>
      <c r="O115" s="145">
        <v>6</v>
      </c>
      <c r="P115" s="145">
        <v>6</v>
      </c>
      <c r="Q115" s="145">
        <v>5</v>
      </c>
      <c r="R115" s="145">
        <v>1</v>
      </c>
      <c r="S115" s="145">
        <v>1</v>
      </c>
      <c r="T115" s="145">
        <v>3</v>
      </c>
    </row>
    <row r="116" spans="1:20" ht="12.75" customHeight="1" x14ac:dyDescent="0.2">
      <c r="A116" s="137" t="s">
        <v>153</v>
      </c>
      <c r="B116" s="145">
        <v>148</v>
      </c>
      <c r="C116" s="145">
        <v>0</v>
      </c>
      <c r="D116" s="145">
        <v>0</v>
      </c>
      <c r="E116" s="145">
        <v>1</v>
      </c>
      <c r="F116" s="145">
        <v>1</v>
      </c>
      <c r="G116" s="145">
        <v>7</v>
      </c>
      <c r="H116" s="145">
        <v>5</v>
      </c>
      <c r="I116" s="145">
        <v>14</v>
      </c>
      <c r="J116" s="145">
        <v>14</v>
      </c>
      <c r="K116" s="145">
        <v>17</v>
      </c>
      <c r="L116" s="145">
        <v>20</v>
      </c>
      <c r="M116" s="145">
        <v>19</v>
      </c>
      <c r="N116" s="145">
        <v>18</v>
      </c>
      <c r="O116" s="145">
        <v>17</v>
      </c>
      <c r="P116" s="145">
        <v>4</v>
      </c>
      <c r="Q116" s="145">
        <v>3</v>
      </c>
      <c r="R116" s="145">
        <v>5</v>
      </c>
      <c r="S116" s="145">
        <v>1</v>
      </c>
      <c r="T116" s="145">
        <v>2</v>
      </c>
    </row>
    <row r="117" spans="1:20" ht="12.75" customHeight="1" x14ac:dyDescent="0.2">
      <c r="A117" s="137" t="s">
        <v>197</v>
      </c>
      <c r="B117" s="145">
        <v>164</v>
      </c>
      <c r="C117" s="128">
        <v>0</v>
      </c>
      <c r="D117" s="145">
        <v>0</v>
      </c>
      <c r="E117" s="145">
        <v>1</v>
      </c>
      <c r="F117" s="145">
        <v>8</v>
      </c>
      <c r="G117" s="145">
        <v>15</v>
      </c>
      <c r="H117" s="145">
        <v>11</v>
      </c>
      <c r="I117" s="145">
        <v>12</v>
      </c>
      <c r="J117" s="145">
        <v>15</v>
      </c>
      <c r="K117" s="145">
        <v>13</v>
      </c>
      <c r="L117" s="145">
        <v>25</v>
      </c>
      <c r="M117" s="145">
        <v>14</v>
      </c>
      <c r="N117" s="145">
        <v>15</v>
      </c>
      <c r="O117" s="145">
        <v>12</v>
      </c>
      <c r="P117" s="145">
        <v>7</v>
      </c>
      <c r="Q117" s="145">
        <v>8</v>
      </c>
      <c r="R117" s="145">
        <v>3</v>
      </c>
      <c r="S117" s="145">
        <v>3</v>
      </c>
      <c r="T117" s="145">
        <v>2</v>
      </c>
    </row>
    <row r="118" spans="1:20" ht="12.75" customHeight="1" x14ac:dyDescent="0.2">
      <c r="A118" s="137" t="s">
        <v>210</v>
      </c>
      <c r="B118" s="145">
        <v>126</v>
      </c>
      <c r="C118" s="128">
        <v>0</v>
      </c>
      <c r="D118" s="145">
        <v>0</v>
      </c>
      <c r="E118" s="145">
        <v>3</v>
      </c>
      <c r="F118" s="145">
        <v>4</v>
      </c>
      <c r="G118" s="145">
        <v>7</v>
      </c>
      <c r="H118" s="145">
        <v>5</v>
      </c>
      <c r="I118" s="145">
        <v>8</v>
      </c>
      <c r="J118" s="145">
        <v>15</v>
      </c>
      <c r="K118" s="145">
        <v>16</v>
      </c>
      <c r="L118" s="145">
        <v>10</v>
      </c>
      <c r="M118" s="145">
        <v>19</v>
      </c>
      <c r="N118" s="145">
        <v>10</v>
      </c>
      <c r="O118" s="145">
        <v>9</v>
      </c>
      <c r="P118" s="145">
        <v>8</v>
      </c>
      <c r="Q118" s="145">
        <v>5</v>
      </c>
      <c r="R118" s="145">
        <v>4</v>
      </c>
      <c r="S118" s="145">
        <v>3</v>
      </c>
      <c r="T118" s="145">
        <v>0</v>
      </c>
    </row>
    <row r="119" spans="1:20" ht="12.75" customHeight="1" x14ac:dyDescent="0.2">
      <c r="A119" s="137" t="s">
        <v>226</v>
      </c>
      <c r="B119" s="145">
        <v>161</v>
      </c>
      <c r="C119" s="128">
        <v>0</v>
      </c>
      <c r="D119" s="145">
        <v>0</v>
      </c>
      <c r="E119" s="145">
        <v>2</v>
      </c>
      <c r="F119" s="145">
        <v>11</v>
      </c>
      <c r="G119" s="145">
        <v>11</v>
      </c>
      <c r="H119" s="145">
        <v>13</v>
      </c>
      <c r="I119" s="145">
        <v>11</v>
      </c>
      <c r="J119" s="145">
        <v>16</v>
      </c>
      <c r="K119" s="145">
        <v>17</v>
      </c>
      <c r="L119" s="145">
        <v>26</v>
      </c>
      <c r="M119" s="145">
        <v>16</v>
      </c>
      <c r="N119" s="145">
        <v>12</v>
      </c>
      <c r="O119" s="145">
        <v>10</v>
      </c>
      <c r="P119" s="145">
        <v>6</v>
      </c>
      <c r="Q119" s="145">
        <v>4</v>
      </c>
      <c r="R119" s="145">
        <v>3</v>
      </c>
      <c r="S119" s="145">
        <v>2</v>
      </c>
      <c r="T119" s="145">
        <v>1</v>
      </c>
    </row>
    <row r="120" spans="1:20" ht="12.75" customHeight="1" x14ac:dyDescent="0.2">
      <c r="A120" s="137" t="s">
        <v>234</v>
      </c>
      <c r="B120" s="145">
        <v>175</v>
      </c>
      <c r="C120" s="128">
        <v>0</v>
      </c>
      <c r="D120" s="145">
        <v>0</v>
      </c>
      <c r="E120" s="145">
        <v>1</v>
      </c>
      <c r="F120" s="145">
        <v>12</v>
      </c>
      <c r="G120" s="145">
        <v>19</v>
      </c>
      <c r="H120" s="145">
        <v>16</v>
      </c>
      <c r="I120" s="145">
        <v>15</v>
      </c>
      <c r="J120" s="145">
        <v>17</v>
      </c>
      <c r="K120" s="145">
        <v>13</v>
      </c>
      <c r="L120" s="145">
        <v>24</v>
      </c>
      <c r="M120" s="145">
        <v>16</v>
      </c>
      <c r="N120" s="145">
        <v>21</v>
      </c>
      <c r="O120" s="145">
        <v>11</v>
      </c>
      <c r="P120" s="145">
        <v>5</v>
      </c>
      <c r="Q120" s="145">
        <v>2</v>
      </c>
      <c r="R120" s="145">
        <v>0</v>
      </c>
      <c r="S120" s="145">
        <v>0</v>
      </c>
      <c r="T120" s="145">
        <v>3</v>
      </c>
    </row>
    <row r="121" spans="1:20" ht="15" thickBot="1" x14ac:dyDescent="0.25">
      <c r="A121" s="216" t="s">
        <v>254</v>
      </c>
      <c r="B121" s="144">
        <v>185</v>
      </c>
      <c r="C121" s="144">
        <v>0</v>
      </c>
      <c r="D121" s="144">
        <v>0</v>
      </c>
      <c r="E121" s="144">
        <v>0</v>
      </c>
      <c r="F121" s="144">
        <v>6</v>
      </c>
      <c r="G121" s="144">
        <v>17</v>
      </c>
      <c r="H121" s="144">
        <v>15</v>
      </c>
      <c r="I121" s="144">
        <v>14</v>
      </c>
      <c r="J121" s="144">
        <v>23</v>
      </c>
      <c r="K121" s="144">
        <v>21</v>
      </c>
      <c r="L121" s="144">
        <v>22</v>
      </c>
      <c r="M121" s="144">
        <v>24</v>
      </c>
      <c r="N121" s="144">
        <v>20</v>
      </c>
      <c r="O121" s="144">
        <v>8</v>
      </c>
      <c r="P121" s="144">
        <v>8</v>
      </c>
      <c r="Q121" s="144">
        <v>3</v>
      </c>
      <c r="R121" s="144">
        <v>1</v>
      </c>
      <c r="S121" s="144">
        <v>1</v>
      </c>
      <c r="T121" s="144">
        <v>2</v>
      </c>
    </row>
    <row r="122" spans="1:20" x14ac:dyDescent="0.2">
      <c r="A122" s="110"/>
      <c r="B122" s="110"/>
      <c r="C122" s="110"/>
      <c r="D122" s="110"/>
      <c r="E122" s="110"/>
      <c r="F122" s="110"/>
      <c r="G122" s="110"/>
      <c r="H122" s="110"/>
      <c r="I122" s="110"/>
      <c r="J122" s="110"/>
      <c r="K122" s="110"/>
      <c r="L122" s="110"/>
      <c r="M122" s="110"/>
      <c r="N122" s="110"/>
      <c r="O122" s="110"/>
      <c r="P122" s="110"/>
      <c r="Q122" s="110"/>
      <c r="R122" s="110"/>
      <c r="S122" s="110"/>
      <c r="T122" s="110"/>
    </row>
    <row r="123" spans="1:20" x14ac:dyDescent="0.2">
      <c r="A123" s="110"/>
      <c r="B123" s="110"/>
      <c r="C123" s="110"/>
      <c r="D123" s="110"/>
      <c r="E123" s="110"/>
      <c r="F123" s="110"/>
      <c r="G123" s="110"/>
      <c r="H123" s="110"/>
      <c r="I123" s="110"/>
      <c r="J123" s="110"/>
      <c r="K123" s="110"/>
      <c r="L123" s="110"/>
      <c r="M123" s="110"/>
      <c r="N123" s="110"/>
      <c r="O123" s="110"/>
      <c r="P123" s="110"/>
      <c r="Q123" s="110"/>
      <c r="R123" s="110"/>
      <c r="S123" s="110"/>
      <c r="T123" s="110"/>
    </row>
    <row r="124" spans="1:20" x14ac:dyDescent="0.2">
      <c r="A124" s="459" t="s">
        <v>180</v>
      </c>
      <c r="B124" s="459"/>
      <c r="C124" s="459"/>
    </row>
    <row r="125" spans="1:20" ht="14.25" x14ac:dyDescent="0.2">
      <c r="A125" s="458" t="s">
        <v>182</v>
      </c>
      <c r="B125" s="458"/>
      <c r="C125" s="458"/>
      <c r="D125" s="458"/>
      <c r="E125" s="458"/>
      <c r="F125" s="458"/>
      <c r="G125" s="458"/>
      <c r="H125" s="458"/>
      <c r="I125" s="458"/>
      <c r="J125" s="185"/>
      <c r="K125" s="185"/>
      <c r="L125" s="185"/>
    </row>
    <row r="126" spans="1:20" ht="12.75" customHeight="1" x14ac:dyDescent="0.25">
      <c r="A126" s="161"/>
      <c r="B126" s="161"/>
      <c r="C126" s="160"/>
      <c r="D126" s="160"/>
      <c r="T126" s="159"/>
    </row>
    <row r="127" spans="1:20" ht="15.75" customHeight="1" thickBot="1" x14ac:dyDescent="0.25">
      <c r="B127" s="457" t="s">
        <v>32</v>
      </c>
      <c r="C127" s="457"/>
      <c r="D127" s="457"/>
      <c r="E127" s="457"/>
      <c r="F127" s="457"/>
      <c r="G127" s="457"/>
      <c r="H127" s="457"/>
      <c r="I127" s="457"/>
      <c r="J127" s="457"/>
      <c r="K127" s="457"/>
      <c r="L127" s="457"/>
      <c r="M127" s="457"/>
      <c r="N127" s="457"/>
      <c r="O127" s="457"/>
      <c r="P127" s="457"/>
      <c r="Q127" s="457"/>
      <c r="R127" s="457"/>
      <c r="S127" s="457"/>
      <c r="T127" s="457"/>
    </row>
    <row r="128" spans="1:20" ht="15.75" customHeight="1" x14ac:dyDescent="0.2">
      <c r="B128" s="455" t="s">
        <v>142</v>
      </c>
      <c r="C128" s="209"/>
      <c r="D128" s="209"/>
      <c r="E128" s="209"/>
      <c r="F128" s="209"/>
      <c r="G128" s="209"/>
      <c r="H128" s="209"/>
      <c r="I128" s="209"/>
      <c r="J128" s="209"/>
      <c r="K128" s="209"/>
      <c r="L128" s="209"/>
      <c r="M128" s="209"/>
      <c r="N128" s="209"/>
      <c r="O128" s="209"/>
      <c r="P128" s="209"/>
      <c r="Q128" s="209"/>
      <c r="R128" s="209"/>
      <c r="S128" s="209"/>
      <c r="T128" s="209"/>
    </row>
    <row r="129" spans="1:20" ht="14.25" x14ac:dyDescent="0.2">
      <c r="A129" s="143" t="s">
        <v>3</v>
      </c>
      <c r="B129" s="456"/>
      <c r="C129" s="156" t="s">
        <v>166</v>
      </c>
      <c r="D129" s="158" t="s">
        <v>165</v>
      </c>
      <c r="E129" s="157" t="s">
        <v>16</v>
      </c>
      <c r="F129" s="156" t="s">
        <v>17</v>
      </c>
      <c r="G129" s="156" t="s">
        <v>18</v>
      </c>
      <c r="H129" s="156" t="s">
        <v>19</v>
      </c>
      <c r="I129" s="156" t="s">
        <v>20</v>
      </c>
      <c r="J129" s="156" t="s">
        <v>21</v>
      </c>
      <c r="K129" s="156" t="s">
        <v>22</v>
      </c>
      <c r="L129" s="156" t="s">
        <v>23</v>
      </c>
      <c r="M129" s="156" t="s">
        <v>24</v>
      </c>
      <c r="N129" s="156" t="s">
        <v>25</v>
      </c>
      <c r="O129" s="156" t="s">
        <v>26</v>
      </c>
      <c r="P129" s="156" t="s">
        <v>27</v>
      </c>
      <c r="Q129" s="156" t="s">
        <v>28</v>
      </c>
      <c r="R129" s="156" t="s">
        <v>29</v>
      </c>
      <c r="S129" s="156" t="s">
        <v>30</v>
      </c>
      <c r="T129" s="156" t="s">
        <v>31</v>
      </c>
    </row>
    <row r="130" spans="1:20" x14ac:dyDescent="0.2">
      <c r="A130" s="142">
        <v>1974</v>
      </c>
      <c r="B130" s="128">
        <v>87</v>
      </c>
      <c r="C130" s="128">
        <v>1</v>
      </c>
      <c r="D130" s="128">
        <v>0</v>
      </c>
      <c r="E130" s="128">
        <v>0</v>
      </c>
      <c r="F130" s="128">
        <v>3</v>
      </c>
      <c r="G130" s="128">
        <v>3</v>
      </c>
      <c r="H130" s="128">
        <v>8</v>
      </c>
      <c r="I130" s="128">
        <v>2</v>
      </c>
      <c r="J130" s="128">
        <v>5</v>
      </c>
      <c r="K130" s="128">
        <v>10</v>
      </c>
      <c r="L130" s="128">
        <v>14</v>
      </c>
      <c r="M130" s="128">
        <v>8</v>
      </c>
      <c r="N130" s="128">
        <v>9</v>
      </c>
      <c r="O130" s="128">
        <v>1</v>
      </c>
      <c r="P130" s="128">
        <v>8</v>
      </c>
      <c r="Q130" s="128">
        <v>10</v>
      </c>
      <c r="R130" s="128">
        <v>1</v>
      </c>
      <c r="S130" s="128">
        <v>2</v>
      </c>
      <c r="T130" s="128">
        <v>2</v>
      </c>
    </row>
    <row r="131" spans="1:20" x14ac:dyDescent="0.2">
      <c r="A131" s="142">
        <v>1975</v>
      </c>
      <c r="B131" s="128">
        <v>112</v>
      </c>
      <c r="C131" s="128">
        <v>1</v>
      </c>
      <c r="D131" s="128">
        <v>1</v>
      </c>
      <c r="E131" s="128">
        <v>1</v>
      </c>
      <c r="F131" s="128">
        <v>2</v>
      </c>
      <c r="G131" s="128">
        <v>6</v>
      </c>
      <c r="H131" s="128">
        <v>6</v>
      </c>
      <c r="I131" s="128">
        <v>6</v>
      </c>
      <c r="J131" s="128">
        <v>5</v>
      </c>
      <c r="K131" s="128">
        <v>10</v>
      </c>
      <c r="L131" s="128">
        <v>15</v>
      </c>
      <c r="M131" s="128">
        <v>17</v>
      </c>
      <c r="N131" s="128">
        <v>10</v>
      </c>
      <c r="O131" s="128">
        <v>9</v>
      </c>
      <c r="P131" s="128">
        <v>9</v>
      </c>
      <c r="Q131" s="128">
        <v>9</v>
      </c>
      <c r="R131" s="128">
        <v>3</v>
      </c>
      <c r="S131" s="128">
        <v>1</v>
      </c>
      <c r="T131" s="128">
        <v>1</v>
      </c>
    </row>
    <row r="132" spans="1:20" x14ac:dyDescent="0.2">
      <c r="A132" s="142">
        <v>1976</v>
      </c>
      <c r="B132" s="128">
        <v>99</v>
      </c>
      <c r="C132" s="128">
        <v>1</v>
      </c>
      <c r="D132" s="128">
        <v>0</v>
      </c>
      <c r="E132" s="128">
        <v>0</v>
      </c>
      <c r="F132" s="128">
        <v>4</v>
      </c>
      <c r="G132" s="128">
        <v>5</v>
      </c>
      <c r="H132" s="128">
        <v>2</v>
      </c>
      <c r="I132" s="128">
        <v>9</v>
      </c>
      <c r="J132" s="128">
        <v>10</v>
      </c>
      <c r="K132" s="128">
        <v>12</v>
      </c>
      <c r="L132" s="128">
        <v>13</v>
      </c>
      <c r="M132" s="128">
        <v>5</v>
      </c>
      <c r="N132" s="128">
        <v>10</v>
      </c>
      <c r="O132" s="128">
        <v>10</v>
      </c>
      <c r="P132" s="128">
        <v>9</v>
      </c>
      <c r="Q132" s="128">
        <v>5</v>
      </c>
      <c r="R132" s="128">
        <v>0</v>
      </c>
      <c r="S132" s="128">
        <v>4</v>
      </c>
      <c r="T132" s="128">
        <v>0</v>
      </c>
    </row>
    <row r="133" spans="1:20" x14ac:dyDescent="0.2">
      <c r="A133" s="142">
        <v>1977</v>
      </c>
      <c r="B133" s="128">
        <v>101</v>
      </c>
      <c r="C133" s="128">
        <v>1</v>
      </c>
      <c r="D133" s="128">
        <v>0</v>
      </c>
      <c r="E133" s="128">
        <v>0</v>
      </c>
      <c r="F133" s="128">
        <v>1</v>
      </c>
      <c r="G133" s="128">
        <v>5</v>
      </c>
      <c r="H133" s="128">
        <v>5</v>
      </c>
      <c r="I133" s="128">
        <v>7</v>
      </c>
      <c r="J133" s="128">
        <v>8</v>
      </c>
      <c r="K133" s="128">
        <v>16</v>
      </c>
      <c r="L133" s="128">
        <v>12</v>
      </c>
      <c r="M133" s="128">
        <v>15</v>
      </c>
      <c r="N133" s="128">
        <v>5</v>
      </c>
      <c r="O133" s="128">
        <v>6</v>
      </c>
      <c r="P133" s="128">
        <v>7</v>
      </c>
      <c r="Q133" s="128">
        <v>8</v>
      </c>
      <c r="R133" s="128">
        <v>4</v>
      </c>
      <c r="S133" s="128">
        <v>1</v>
      </c>
      <c r="T133" s="128">
        <v>0</v>
      </c>
    </row>
    <row r="134" spans="1:20" x14ac:dyDescent="0.2">
      <c r="A134" s="142">
        <v>1978</v>
      </c>
      <c r="B134" s="128">
        <v>119</v>
      </c>
      <c r="C134" s="128">
        <v>0</v>
      </c>
      <c r="D134" s="128">
        <v>0</v>
      </c>
      <c r="E134" s="128">
        <v>0</v>
      </c>
      <c r="F134" s="128">
        <v>8</v>
      </c>
      <c r="G134" s="128">
        <v>2</v>
      </c>
      <c r="H134" s="128">
        <v>7</v>
      </c>
      <c r="I134" s="128">
        <v>6</v>
      </c>
      <c r="J134" s="128">
        <v>12</v>
      </c>
      <c r="K134" s="128">
        <v>10</v>
      </c>
      <c r="L134" s="128">
        <v>11</v>
      </c>
      <c r="M134" s="128">
        <v>13</v>
      </c>
      <c r="N134" s="128">
        <v>20</v>
      </c>
      <c r="O134" s="128">
        <v>10</v>
      </c>
      <c r="P134" s="128">
        <v>8</v>
      </c>
      <c r="Q134" s="128">
        <v>8</v>
      </c>
      <c r="R134" s="128">
        <v>2</v>
      </c>
      <c r="S134" s="128">
        <v>1</v>
      </c>
      <c r="T134" s="128">
        <v>1</v>
      </c>
    </row>
    <row r="135" spans="1:20" x14ac:dyDescent="0.2">
      <c r="A135" s="142">
        <v>1979</v>
      </c>
      <c r="B135" s="128">
        <v>129</v>
      </c>
      <c r="C135" s="128">
        <v>0</v>
      </c>
      <c r="D135" s="128">
        <v>0</v>
      </c>
      <c r="E135" s="128">
        <v>1</v>
      </c>
      <c r="F135" s="128">
        <v>1</v>
      </c>
      <c r="G135" s="128">
        <v>4</v>
      </c>
      <c r="H135" s="128">
        <v>4</v>
      </c>
      <c r="I135" s="128">
        <v>6</v>
      </c>
      <c r="J135" s="128">
        <v>9</v>
      </c>
      <c r="K135" s="128">
        <v>13</v>
      </c>
      <c r="L135" s="128">
        <v>18</v>
      </c>
      <c r="M135" s="128">
        <v>18</v>
      </c>
      <c r="N135" s="128">
        <v>16</v>
      </c>
      <c r="O135" s="128">
        <v>17</v>
      </c>
      <c r="P135" s="128">
        <v>9</v>
      </c>
      <c r="Q135" s="128">
        <v>6</v>
      </c>
      <c r="R135" s="128">
        <v>5</v>
      </c>
      <c r="S135" s="128">
        <v>1</v>
      </c>
      <c r="T135" s="128">
        <v>1</v>
      </c>
    </row>
    <row r="136" spans="1:20" x14ac:dyDescent="0.2">
      <c r="A136" s="142">
        <v>1980</v>
      </c>
      <c r="B136" s="128">
        <v>102</v>
      </c>
      <c r="C136" s="128">
        <v>0</v>
      </c>
      <c r="D136" s="128">
        <v>0</v>
      </c>
      <c r="E136" s="128">
        <v>0</v>
      </c>
      <c r="F136" s="128">
        <v>1</v>
      </c>
      <c r="G136" s="128">
        <v>3</v>
      </c>
      <c r="H136" s="128">
        <v>7</v>
      </c>
      <c r="I136" s="128">
        <v>4</v>
      </c>
      <c r="J136" s="128">
        <v>5</v>
      </c>
      <c r="K136" s="128">
        <v>6</v>
      </c>
      <c r="L136" s="128">
        <v>11</v>
      </c>
      <c r="M136" s="128">
        <v>17</v>
      </c>
      <c r="N136" s="128">
        <v>10</v>
      </c>
      <c r="O136" s="128">
        <v>9</v>
      </c>
      <c r="P136" s="128">
        <v>12</v>
      </c>
      <c r="Q136" s="128">
        <v>9</v>
      </c>
      <c r="R136" s="128">
        <v>3</v>
      </c>
      <c r="S136" s="128">
        <v>2</v>
      </c>
      <c r="T136" s="128">
        <v>3</v>
      </c>
    </row>
    <row r="137" spans="1:20" x14ac:dyDescent="0.2">
      <c r="A137" s="142">
        <v>1981</v>
      </c>
      <c r="B137" s="128">
        <v>79</v>
      </c>
      <c r="C137" s="128">
        <v>0</v>
      </c>
      <c r="D137" s="128">
        <v>1</v>
      </c>
      <c r="E137" s="128">
        <v>0</v>
      </c>
      <c r="F137" s="128">
        <v>0</v>
      </c>
      <c r="G137" s="128">
        <v>1</v>
      </c>
      <c r="H137" s="128">
        <v>4</v>
      </c>
      <c r="I137" s="128">
        <v>8</v>
      </c>
      <c r="J137" s="128">
        <v>8</v>
      </c>
      <c r="K137" s="128">
        <v>7</v>
      </c>
      <c r="L137" s="128">
        <v>9</v>
      </c>
      <c r="M137" s="128">
        <v>12</v>
      </c>
      <c r="N137" s="128">
        <v>6</v>
      </c>
      <c r="O137" s="128">
        <v>8</v>
      </c>
      <c r="P137" s="128">
        <v>4</v>
      </c>
      <c r="Q137" s="128">
        <v>5</v>
      </c>
      <c r="R137" s="128">
        <v>3</v>
      </c>
      <c r="S137" s="128">
        <v>2</v>
      </c>
      <c r="T137" s="128">
        <v>1</v>
      </c>
    </row>
    <row r="138" spans="1:20" x14ac:dyDescent="0.2">
      <c r="A138" s="142">
        <v>1982</v>
      </c>
      <c r="B138" s="128">
        <v>61</v>
      </c>
      <c r="C138" s="128">
        <v>0</v>
      </c>
      <c r="D138" s="128">
        <v>0</v>
      </c>
      <c r="E138" s="128">
        <v>0</v>
      </c>
      <c r="F138" s="128">
        <v>2</v>
      </c>
      <c r="G138" s="128">
        <v>3</v>
      </c>
      <c r="H138" s="128">
        <v>2</v>
      </c>
      <c r="I138" s="128">
        <v>5</v>
      </c>
      <c r="J138" s="128">
        <v>9</v>
      </c>
      <c r="K138" s="128">
        <v>4</v>
      </c>
      <c r="L138" s="128">
        <v>9</v>
      </c>
      <c r="M138" s="128">
        <v>5</v>
      </c>
      <c r="N138" s="128">
        <v>8</v>
      </c>
      <c r="O138" s="128">
        <v>3</v>
      </c>
      <c r="P138" s="128">
        <v>0</v>
      </c>
      <c r="Q138" s="128">
        <v>6</v>
      </c>
      <c r="R138" s="128">
        <v>2</v>
      </c>
      <c r="S138" s="128">
        <v>1</v>
      </c>
      <c r="T138" s="128">
        <v>2</v>
      </c>
    </row>
    <row r="139" spans="1:20" x14ac:dyDescent="0.2">
      <c r="A139" s="142">
        <v>1983</v>
      </c>
      <c r="B139" s="128">
        <v>55</v>
      </c>
      <c r="C139" s="128">
        <v>0</v>
      </c>
      <c r="D139" s="128">
        <v>0</v>
      </c>
      <c r="E139" s="128">
        <v>1</v>
      </c>
      <c r="F139" s="128">
        <v>1</v>
      </c>
      <c r="G139" s="128">
        <v>0</v>
      </c>
      <c r="H139" s="128">
        <v>6</v>
      </c>
      <c r="I139" s="128">
        <v>2</v>
      </c>
      <c r="J139" s="128">
        <v>6</v>
      </c>
      <c r="K139" s="128">
        <v>2</v>
      </c>
      <c r="L139" s="128">
        <v>6</v>
      </c>
      <c r="M139" s="128">
        <v>3</v>
      </c>
      <c r="N139" s="128">
        <v>8</v>
      </c>
      <c r="O139" s="128">
        <v>6</v>
      </c>
      <c r="P139" s="128">
        <v>4</v>
      </c>
      <c r="Q139" s="128">
        <v>3</v>
      </c>
      <c r="R139" s="128">
        <v>1</v>
      </c>
      <c r="S139" s="128">
        <v>5</v>
      </c>
      <c r="T139" s="128">
        <v>1</v>
      </c>
    </row>
    <row r="140" spans="1:20" x14ac:dyDescent="0.2">
      <c r="A140" s="142">
        <v>1984</v>
      </c>
      <c r="B140" s="128">
        <v>61</v>
      </c>
      <c r="C140" s="128">
        <v>0</v>
      </c>
      <c r="D140" s="128">
        <v>0</v>
      </c>
      <c r="E140" s="128">
        <v>0</v>
      </c>
      <c r="F140" s="128">
        <v>4</v>
      </c>
      <c r="G140" s="128">
        <v>3</v>
      </c>
      <c r="H140" s="128">
        <v>4</v>
      </c>
      <c r="I140" s="128">
        <v>4</v>
      </c>
      <c r="J140" s="128">
        <v>6</v>
      </c>
      <c r="K140" s="128">
        <v>6</v>
      </c>
      <c r="L140" s="128">
        <v>1</v>
      </c>
      <c r="M140" s="128">
        <v>5</v>
      </c>
      <c r="N140" s="128">
        <v>6</v>
      </c>
      <c r="O140" s="128">
        <v>7</v>
      </c>
      <c r="P140" s="128">
        <v>3</v>
      </c>
      <c r="Q140" s="128">
        <v>6</v>
      </c>
      <c r="R140" s="128">
        <v>3</v>
      </c>
      <c r="S140" s="128">
        <v>3</v>
      </c>
      <c r="T140" s="128">
        <v>0</v>
      </c>
    </row>
    <row r="141" spans="1:20" x14ac:dyDescent="0.2">
      <c r="A141" s="142">
        <v>1985</v>
      </c>
      <c r="B141" s="128">
        <v>61</v>
      </c>
      <c r="C141" s="128">
        <v>0</v>
      </c>
      <c r="D141" s="128">
        <v>0</v>
      </c>
      <c r="E141" s="128">
        <v>2</v>
      </c>
      <c r="F141" s="128">
        <v>1</v>
      </c>
      <c r="G141" s="128">
        <v>3</v>
      </c>
      <c r="H141" s="128">
        <v>2</v>
      </c>
      <c r="I141" s="128">
        <v>5</v>
      </c>
      <c r="J141" s="128">
        <v>4</v>
      </c>
      <c r="K141" s="128">
        <v>3</v>
      </c>
      <c r="L141" s="128">
        <v>9</v>
      </c>
      <c r="M141" s="128">
        <v>7</v>
      </c>
      <c r="N141" s="128">
        <v>5</v>
      </c>
      <c r="O141" s="128">
        <v>4</v>
      </c>
      <c r="P141" s="128">
        <v>4</v>
      </c>
      <c r="Q141" s="128">
        <v>3</v>
      </c>
      <c r="R141" s="128">
        <v>5</v>
      </c>
      <c r="S141" s="128">
        <v>2</v>
      </c>
      <c r="T141" s="128">
        <v>2</v>
      </c>
    </row>
    <row r="142" spans="1:20" x14ac:dyDescent="0.2">
      <c r="A142" s="142">
        <v>1986</v>
      </c>
      <c r="B142" s="128">
        <v>64</v>
      </c>
      <c r="C142" s="128">
        <v>0</v>
      </c>
      <c r="D142" s="128">
        <v>0</v>
      </c>
      <c r="E142" s="128">
        <v>1</v>
      </c>
      <c r="F142" s="128">
        <v>1</v>
      </c>
      <c r="G142" s="128">
        <v>1</v>
      </c>
      <c r="H142" s="128">
        <v>3</v>
      </c>
      <c r="I142" s="128">
        <v>3</v>
      </c>
      <c r="J142" s="128">
        <v>6</v>
      </c>
      <c r="K142" s="128">
        <v>3</v>
      </c>
      <c r="L142" s="128">
        <v>7</v>
      </c>
      <c r="M142" s="128">
        <v>7</v>
      </c>
      <c r="N142" s="128">
        <v>8</v>
      </c>
      <c r="O142" s="128">
        <v>9</v>
      </c>
      <c r="P142" s="128">
        <v>3</v>
      </c>
      <c r="Q142" s="128">
        <v>3</v>
      </c>
      <c r="R142" s="128">
        <v>3</v>
      </c>
      <c r="S142" s="128">
        <v>0</v>
      </c>
      <c r="T142" s="128">
        <v>6</v>
      </c>
    </row>
    <row r="143" spans="1:20" x14ac:dyDescent="0.2">
      <c r="A143" s="142">
        <v>1987</v>
      </c>
      <c r="B143" s="128">
        <v>57</v>
      </c>
      <c r="C143" s="128">
        <v>1</v>
      </c>
      <c r="D143" s="128">
        <v>0</v>
      </c>
      <c r="E143" s="128">
        <v>1</v>
      </c>
      <c r="F143" s="128">
        <v>2</v>
      </c>
      <c r="G143" s="128">
        <v>4</v>
      </c>
      <c r="H143" s="128">
        <v>6</v>
      </c>
      <c r="I143" s="128">
        <v>2</v>
      </c>
      <c r="J143" s="128">
        <v>6</v>
      </c>
      <c r="K143" s="128">
        <v>4</v>
      </c>
      <c r="L143" s="128">
        <v>2</v>
      </c>
      <c r="M143" s="128">
        <v>2</v>
      </c>
      <c r="N143" s="128">
        <v>8</v>
      </c>
      <c r="O143" s="128">
        <v>4</v>
      </c>
      <c r="P143" s="128">
        <v>5</v>
      </c>
      <c r="Q143" s="128">
        <v>1</v>
      </c>
      <c r="R143" s="128">
        <v>4</v>
      </c>
      <c r="S143" s="128">
        <v>3</v>
      </c>
      <c r="T143" s="128">
        <v>2</v>
      </c>
    </row>
    <row r="144" spans="1:20" x14ac:dyDescent="0.2">
      <c r="A144" s="142">
        <v>1988</v>
      </c>
      <c r="B144" s="128">
        <v>50</v>
      </c>
      <c r="C144" s="128">
        <v>0</v>
      </c>
      <c r="D144" s="128">
        <v>0</v>
      </c>
      <c r="E144" s="128">
        <v>0</v>
      </c>
      <c r="F144" s="128">
        <v>1</v>
      </c>
      <c r="G144" s="128">
        <v>3</v>
      </c>
      <c r="H144" s="128">
        <v>4</v>
      </c>
      <c r="I144" s="128">
        <v>1</v>
      </c>
      <c r="J144" s="128">
        <v>5</v>
      </c>
      <c r="K144" s="128">
        <v>2</v>
      </c>
      <c r="L144" s="128">
        <v>4</v>
      </c>
      <c r="M144" s="128">
        <v>2</v>
      </c>
      <c r="N144" s="128">
        <v>3</v>
      </c>
      <c r="O144" s="128">
        <v>8</v>
      </c>
      <c r="P144" s="128">
        <v>6</v>
      </c>
      <c r="Q144" s="128">
        <v>2</v>
      </c>
      <c r="R144" s="128">
        <v>3</v>
      </c>
      <c r="S144" s="128">
        <v>2</v>
      </c>
      <c r="T144" s="128">
        <v>4</v>
      </c>
    </row>
    <row r="145" spans="1:20" x14ac:dyDescent="0.2">
      <c r="A145" s="142">
        <v>1989</v>
      </c>
      <c r="B145" s="128">
        <v>65</v>
      </c>
      <c r="C145" s="128">
        <v>1</v>
      </c>
      <c r="D145" s="128">
        <v>0</v>
      </c>
      <c r="E145" s="128">
        <v>0</v>
      </c>
      <c r="F145" s="128">
        <v>1</v>
      </c>
      <c r="G145" s="128">
        <v>3</v>
      </c>
      <c r="H145" s="128">
        <v>11</v>
      </c>
      <c r="I145" s="128">
        <v>6</v>
      </c>
      <c r="J145" s="128">
        <v>5</v>
      </c>
      <c r="K145" s="128">
        <v>6</v>
      </c>
      <c r="L145" s="128">
        <v>4</v>
      </c>
      <c r="M145" s="128">
        <v>4</v>
      </c>
      <c r="N145" s="128">
        <v>3</v>
      </c>
      <c r="O145" s="128">
        <v>5</v>
      </c>
      <c r="P145" s="128">
        <v>1</v>
      </c>
      <c r="Q145" s="128">
        <v>3</v>
      </c>
      <c r="R145" s="128">
        <v>6</v>
      </c>
      <c r="S145" s="128">
        <v>2</v>
      </c>
      <c r="T145" s="128">
        <v>4</v>
      </c>
    </row>
    <row r="146" spans="1:20" x14ac:dyDescent="0.2">
      <c r="A146" s="142">
        <v>1990</v>
      </c>
      <c r="B146" s="128">
        <v>63</v>
      </c>
      <c r="C146" s="128">
        <v>0</v>
      </c>
      <c r="D146" s="128">
        <v>0</v>
      </c>
      <c r="E146" s="128">
        <v>0</v>
      </c>
      <c r="F146" s="128">
        <v>3</v>
      </c>
      <c r="G146" s="128">
        <v>4</v>
      </c>
      <c r="H146" s="128">
        <v>8</v>
      </c>
      <c r="I146" s="128">
        <v>4</v>
      </c>
      <c r="J146" s="128">
        <v>3</v>
      </c>
      <c r="K146" s="128">
        <v>5</v>
      </c>
      <c r="L146" s="128">
        <v>5</v>
      </c>
      <c r="M146" s="128">
        <v>4</v>
      </c>
      <c r="N146" s="128">
        <v>2</v>
      </c>
      <c r="O146" s="128">
        <v>4</v>
      </c>
      <c r="P146" s="128">
        <v>7</v>
      </c>
      <c r="Q146" s="128">
        <v>6</v>
      </c>
      <c r="R146" s="128">
        <v>4</v>
      </c>
      <c r="S146" s="128">
        <v>3</v>
      </c>
      <c r="T146" s="128">
        <v>1</v>
      </c>
    </row>
    <row r="147" spans="1:20" x14ac:dyDescent="0.2">
      <c r="A147" s="142">
        <v>1991</v>
      </c>
      <c r="B147" s="128">
        <v>52</v>
      </c>
      <c r="C147" s="128">
        <v>1</v>
      </c>
      <c r="D147" s="128">
        <v>0</v>
      </c>
      <c r="E147" s="128">
        <v>0</v>
      </c>
      <c r="F147" s="128">
        <v>2</v>
      </c>
      <c r="G147" s="128">
        <v>2</v>
      </c>
      <c r="H147" s="128">
        <v>8</v>
      </c>
      <c r="I147" s="128">
        <v>3</v>
      </c>
      <c r="J147" s="128">
        <v>2</v>
      </c>
      <c r="K147" s="128">
        <v>4</v>
      </c>
      <c r="L147" s="128">
        <v>5</v>
      </c>
      <c r="M147" s="128">
        <v>8</v>
      </c>
      <c r="N147" s="128">
        <v>4</v>
      </c>
      <c r="O147" s="128">
        <v>3</v>
      </c>
      <c r="P147" s="128">
        <v>2</v>
      </c>
      <c r="Q147" s="128">
        <v>4</v>
      </c>
      <c r="R147" s="128">
        <v>1</v>
      </c>
      <c r="S147" s="128">
        <v>0</v>
      </c>
      <c r="T147" s="128">
        <v>3</v>
      </c>
    </row>
    <row r="148" spans="1:20" x14ac:dyDescent="0.2">
      <c r="A148" s="142">
        <v>1992</v>
      </c>
      <c r="B148" s="128">
        <v>66</v>
      </c>
      <c r="C148" s="128">
        <v>0</v>
      </c>
      <c r="D148" s="128">
        <v>0</v>
      </c>
      <c r="E148" s="128">
        <v>0</v>
      </c>
      <c r="F148" s="128">
        <v>1</v>
      </c>
      <c r="G148" s="128">
        <v>9</v>
      </c>
      <c r="H148" s="128">
        <v>9</v>
      </c>
      <c r="I148" s="128">
        <v>1</v>
      </c>
      <c r="J148" s="128">
        <v>4</v>
      </c>
      <c r="K148" s="128">
        <v>6</v>
      </c>
      <c r="L148" s="128">
        <v>10</v>
      </c>
      <c r="M148" s="128">
        <v>3</v>
      </c>
      <c r="N148" s="128">
        <v>3</v>
      </c>
      <c r="O148" s="128">
        <v>4</v>
      </c>
      <c r="P148" s="128">
        <v>1</v>
      </c>
      <c r="Q148" s="128">
        <v>2</v>
      </c>
      <c r="R148" s="128">
        <v>4</v>
      </c>
      <c r="S148" s="128">
        <v>7</v>
      </c>
      <c r="T148" s="128">
        <v>2</v>
      </c>
    </row>
    <row r="149" spans="1:20" x14ac:dyDescent="0.2">
      <c r="A149" s="142">
        <v>1993</v>
      </c>
      <c r="B149" s="128">
        <v>91</v>
      </c>
      <c r="C149" s="128">
        <v>2</v>
      </c>
      <c r="D149" s="128">
        <v>0</v>
      </c>
      <c r="E149" s="128">
        <v>1</v>
      </c>
      <c r="F149" s="128">
        <v>5</v>
      </c>
      <c r="G149" s="128">
        <v>4</v>
      </c>
      <c r="H149" s="128">
        <v>7</v>
      </c>
      <c r="I149" s="128">
        <v>10</v>
      </c>
      <c r="J149" s="128">
        <v>13</v>
      </c>
      <c r="K149" s="128">
        <v>9</v>
      </c>
      <c r="L149" s="128">
        <v>4</v>
      </c>
      <c r="M149" s="128">
        <v>6</v>
      </c>
      <c r="N149" s="128">
        <v>7</v>
      </c>
      <c r="O149" s="128">
        <v>7</v>
      </c>
      <c r="P149" s="128">
        <v>6</v>
      </c>
      <c r="Q149" s="128">
        <v>3</v>
      </c>
      <c r="R149" s="128">
        <v>0</v>
      </c>
      <c r="S149" s="128">
        <v>4</v>
      </c>
      <c r="T149" s="128">
        <v>3</v>
      </c>
    </row>
    <row r="150" spans="1:20" x14ac:dyDescent="0.2">
      <c r="A150" s="142">
        <v>1994</v>
      </c>
      <c r="B150" s="128">
        <v>62</v>
      </c>
      <c r="C150" s="128">
        <v>0</v>
      </c>
      <c r="D150" s="128">
        <v>0</v>
      </c>
      <c r="E150" s="128">
        <v>0</v>
      </c>
      <c r="F150" s="128">
        <v>1</v>
      </c>
      <c r="G150" s="128">
        <v>1</v>
      </c>
      <c r="H150" s="128">
        <v>5</v>
      </c>
      <c r="I150" s="128">
        <v>4</v>
      </c>
      <c r="J150" s="128">
        <v>5</v>
      </c>
      <c r="K150" s="128">
        <v>4</v>
      </c>
      <c r="L150" s="128">
        <v>4</v>
      </c>
      <c r="M150" s="128">
        <v>6</v>
      </c>
      <c r="N150" s="128">
        <v>7</v>
      </c>
      <c r="O150" s="128">
        <v>3</v>
      </c>
      <c r="P150" s="128">
        <v>10</v>
      </c>
      <c r="Q150" s="128">
        <v>2</v>
      </c>
      <c r="R150" s="128">
        <v>3</v>
      </c>
      <c r="S150" s="128">
        <v>4</v>
      </c>
      <c r="T150" s="128">
        <v>3</v>
      </c>
    </row>
    <row r="151" spans="1:20" x14ac:dyDescent="0.2">
      <c r="A151" s="142">
        <v>1995</v>
      </c>
      <c r="B151" s="128">
        <v>64</v>
      </c>
      <c r="C151" s="128">
        <v>1</v>
      </c>
      <c r="D151" s="128">
        <v>0</v>
      </c>
      <c r="E151" s="128">
        <v>1</v>
      </c>
      <c r="F151" s="128">
        <v>1</v>
      </c>
      <c r="G151" s="128">
        <v>6</v>
      </c>
      <c r="H151" s="128">
        <v>3</v>
      </c>
      <c r="I151" s="128">
        <v>6</v>
      </c>
      <c r="J151" s="128">
        <v>8</v>
      </c>
      <c r="K151" s="128">
        <v>4</v>
      </c>
      <c r="L151" s="128">
        <v>6</v>
      </c>
      <c r="M151" s="128">
        <v>6</v>
      </c>
      <c r="N151" s="128">
        <v>2</v>
      </c>
      <c r="O151" s="128">
        <v>3</v>
      </c>
      <c r="P151" s="128">
        <v>3</v>
      </c>
      <c r="Q151" s="128">
        <v>4</v>
      </c>
      <c r="R151" s="128">
        <v>4</v>
      </c>
      <c r="S151" s="128">
        <v>3</v>
      </c>
      <c r="T151" s="128">
        <v>3</v>
      </c>
    </row>
    <row r="152" spans="1:20" x14ac:dyDescent="0.2">
      <c r="A152" s="142">
        <v>1996</v>
      </c>
      <c r="B152" s="128">
        <v>64</v>
      </c>
      <c r="C152" s="128">
        <v>1</v>
      </c>
      <c r="D152" s="128">
        <v>0</v>
      </c>
      <c r="E152" s="128">
        <v>1</v>
      </c>
      <c r="F152" s="128">
        <v>3</v>
      </c>
      <c r="G152" s="128">
        <v>5</v>
      </c>
      <c r="H152" s="128">
        <v>3</v>
      </c>
      <c r="I152" s="128">
        <v>3</v>
      </c>
      <c r="J152" s="128">
        <v>6</v>
      </c>
      <c r="K152" s="128">
        <v>2</v>
      </c>
      <c r="L152" s="128">
        <v>6</v>
      </c>
      <c r="M152" s="128">
        <v>5</v>
      </c>
      <c r="N152" s="128">
        <v>2</v>
      </c>
      <c r="O152" s="128">
        <v>4</v>
      </c>
      <c r="P152" s="128">
        <v>4</v>
      </c>
      <c r="Q152" s="128">
        <v>1</v>
      </c>
      <c r="R152" s="128">
        <v>3</v>
      </c>
      <c r="S152" s="128">
        <v>5</v>
      </c>
      <c r="T152" s="128">
        <v>10</v>
      </c>
    </row>
    <row r="153" spans="1:20" x14ac:dyDescent="0.2">
      <c r="A153" s="142">
        <v>1997</v>
      </c>
      <c r="B153" s="128">
        <v>71</v>
      </c>
      <c r="C153" s="128">
        <v>0</v>
      </c>
      <c r="D153" s="128">
        <v>0</v>
      </c>
      <c r="E153" s="128">
        <v>1</v>
      </c>
      <c r="F153" s="128">
        <v>2</v>
      </c>
      <c r="G153" s="128">
        <v>7</v>
      </c>
      <c r="H153" s="128">
        <v>3</v>
      </c>
      <c r="I153" s="128">
        <v>7</v>
      </c>
      <c r="J153" s="128">
        <v>3</v>
      </c>
      <c r="K153" s="128">
        <v>7</v>
      </c>
      <c r="L153" s="128">
        <v>2</v>
      </c>
      <c r="M153" s="128">
        <v>8</v>
      </c>
      <c r="N153" s="128">
        <v>7</v>
      </c>
      <c r="O153" s="128">
        <v>7</v>
      </c>
      <c r="P153" s="128">
        <v>12</v>
      </c>
      <c r="Q153" s="128">
        <v>2</v>
      </c>
      <c r="R153" s="128">
        <v>2</v>
      </c>
      <c r="S153" s="128">
        <v>1</v>
      </c>
      <c r="T153" s="128">
        <v>0</v>
      </c>
    </row>
    <row r="154" spans="1:20" x14ac:dyDescent="0.2">
      <c r="A154" s="142">
        <v>1998</v>
      </c>
      <c r="B154" s="128">
        <v>65</v>
      </c>
      <c r="C154" s="128">
        <v>0</v>
      </c>
      <c r="D154" s="128">
        <v>0</v>
      </c>
      <c r="E154" s="128">
        <v>1</v>
      </c>
      <c r="F154" s="128">
        <v>6</v>
      </c>
      <c r="G154" s="128">
        <v>4</v>
      </c>
      <c r="H154" s="128">
        <v>2</v>
      </c>
      <c r="I154" s="128">
        <v>3</v>
      </c>
      <c r="J154" s="128">
        <v>5</v>
      </c>
      <c r="K154" s="128">
        <v>7</v>
      </c>
      <c r="L154" s="128">
        <v>7</v>
      </c>
      <c r="M154" s="128">
        <v>6</v>
      </c>
      <c r="N154" s="128">
        <v>2</v>
      </c>
      <c r="O154" s="128">
        <v>3</v>
      </c>
      <c r="P154" s="128">
        <v>4</v>
      </c>
      <c r="Q154" s="128">
        <v>8</v>
      </c>
      <c r="R154" s="128">
        <v>3</v>
      </c>
      <c r="S154" s="128">
        <v>2</v>
      </c>
      <c r="T154" s="128">
        <v>2</v>
      </c>
    </row>
    <row r="155" spans="1:20" x14ac:dyDescent="0.2">
      <c r="A155" s="142">
        <v>1999</v>
      </c>
      <c r="B155" s="128">
        <v>74</v>
      </c>
      <c r="C155" s="128">
        <v>1</v>
      </c>
      <c r="D155" s="128">
        <v>1</v>
      </c>
      <c r="E155" s="128">
        <v>0</v>
      </c>
      <c r="F155" s="128">
        <v>5</v>
      </c>
      <c r="G155" s="128">
        <v>2</v>
      </c>
      <c r="H155" s="128">
        <v>5</v>
      </c>
      <c r="I155" s="128">
        <v>10</v>
      </c>
      <c r="J155" s="128">
        <v>10</v>
      </c>
      <c r="K155" s="128">
        <v>10</v>
      </c>
      <c r="L155" s="128">
        <v>6</v>
      </c>
      <c r="M155" s="128">
        <v>3</v>
      </c>
      <c r="N155" s="128">
        <v>3</v>
      </c>
      <c r="O155" s="128">
        <v>6</v>
      </c>
      <c r="P155" s="128">
        <v>3</v>
      </c>
      <c r="Q155" s="128">
        <v>3</v>
      </c>
      <c r="R155" s="128">
        <v>2</v>
      </c>
      <c r="S155" s="128">
        <v>1</v>
      </c>
      <c r="T155" s="128">
        <v>3</v>
      </c>
    </row>
    <row r="156" spans="1:20" x14ac:dyDescent="0.2">
      <c r="A156" s="142">
        <v>2000</v>
      </c>
      <c r="B156" s="128">
        <v>68</v>
      </c>
      <c r="C156" s="128">
        <v>2</v>
      </c>
      <c r="D156" s="128">
        <v>0</v>
      </c>
      <c r="E156" s="128">
        <v>0</v>
      </c>
      <c r="F156" s="128">
        <v>5</v>
      </c>
      <c r="G156" s="128">
        <v>1</v>
      </c>
      <c r="H156" s="128">
        <v>2</v>
      </c>
      <c r="I156" s="128">
        <v>6</v>
      </c>
      <c r="J156" s="128">
        <v>4</v>
      </c>
      <c r="K156" s="128">
        <v>9</v>
      </c>
      <c r="L156" s="128">
        <v>5</v>
      </c>
      <c r="M156" s="128">
        <v>7</v>
      </c>
      <c r="N156" s="128">
        <v>4</v>
      </c>
      <c r="O156" s="128">
        <v>8</v>
      </c>
      <c r="P156" s="128">
        <v>5</v>
      </c>
      <c r="Q156" s="128">
        <v>2</v>
      </c>
      <c r="R156" s="128">
        <v>3</v>
      </c>
      <c r="S156" s="128">
        <v>3</v>
      </c>
      <c r="T156" s="128">
        <v>2</v>
      </c>
    </row>
    <row r="157" spans="1:20" x14ac:dyDescent="0.2">
      <c r="A157" s="142">
        <v>2001</v>
      </c>
      <c r="B157" s="128">
        <v>73</v>
      </c>
      <c r="C157" s="128">
        <v>0</v>
      </c>
      <c r="D157" s="128">
        <v>0</v>
      </c>
      <c r="E157" s="128">
        <v>0</v>
      </c>
      <c r="F157" s="128">
        <v>2</v>
      </c>
      <c r="G157" s="128">
        <v>7</v>
      </c>
      <c r="H157" s="128">
        <v>4</v>
      </c>
      <c r="I157" s="128">
        <v>8</v>
      </c>
      <c r="J157" s="128">
        <v>10</v>
      </c>
      <c r="K157" s="128">
        <v>6</v>
      </c>
      <c r="L157" s="128">
        <v>5</v>
      </c>
      <c r="M157" s="128">
        <v>6</v>
      </c>
      <c r="N157" s="128">
        <v>3</v>
      </c>
      <c r="O157" s="128">
        <v>7</v>
      </c>
      <c r="P157" s="128">
        <v>2</v>
      </c>
      <c r="Q157" s="128">
        <v>3</v>
      </c>
      <c r="R157" s="128">
        <v>6</v>
      </c>
      <c r="S157" s="128">
        <v>3</v>
      </c>
      <c r="T157" s="128">
        <v>1</v>
      </c>
    </row>
    <row r="158" spans="1:20" x14ac:dyDescent="0.2">
      <c r="A158" s="142">
        <v>2002</v>
      </c>
      <c r="B158" s="128">
        <v>68</v>
      </c>
      <c r="C158" s="128">
        <v>1</v>
      </c>
      <c r="D158" s="128">
        <v>0</v>
      </c>
      <c r="E158" s="128">
        <v>0</v>
      </c>
      <c r="F158" s="128">
        <v>2</v>
      </c>
      <c r="G158" s="128">
        <v>2</v>
      </c>
      <c r="H158" s="128">
        <v>4</v>
      </c>
      <c r="I158" s="128">
        <v>5</v>
      </c>
      <c r="J158" s="128">
        <v>7</v>
      </c>
      <c r="K158" s="128">
        <v>6</v>
      </c>
      <c r="L158" s="128">
        <v>3</v>
      </c>
      <c r="M158" s="128">
        <v>6</v>
      </c>
      <c r="N158" s="128">
        <v>6</v>
      </c>
      <c r="O158" s="128">
        <v>3</v>
      </c>
      <c r="P158" s="128">
        <v>8</v>
      </c>
      <c r="Q158" s="128">
        <v>4</v>
      </c>
      <c r="R158" s="128">
        <v>4</v>
      </c>
      <c r="S158" s="128">
        <v>5</v>
      </c>
      <c r="T158" s="128">
        <v>2</v>
      </c>
    </row>
    <row r="159" spans="1:20" x14ac:dyDescent="0.2">
      <c r="A159" s="142">
        <v>2003</v>
      </c>
      <c r="B159" s="128">
        <v>69</v>
      </c>
      <c r="C159" s="128">
        <v>0</v>
      </c>
      <c r="D159" s="128">
        <v>0</v>
      </c>
      <c r="E159" s="128">
        <v>0</v>
      </c>
      <c r="F159" s="128">
        <v>4</v>
      </c>
      <c r="G159" s="128">
        <v>1</v>
      </c>
      <c r="H159" s="128">
        <v>2</v>
      </c>
      <c r="I159" s="128">
        <v>6</v>
      </c>
      <c r="J159" s="128">
        <v>9</v>
      </c>
      <c r="K159" s="128">
        <v>8</v>
      </c>
      <c r="L159" s="128">
        <v>7</v>
      </c>
      <c r="M159" s="128">
        <v>10</v>
      </c>
      <c r="N159" s="128">
        <v>3</v>
      </c>
      <c r="O159" s="128">
        <v>7</v>
      </c>
      <c r="P159" s="128">
        <v>6</v>
      </c>
      <c r="Q159" s="128">
        <v>1</v>
      </c>
      <c r="R159" s="128">
        <v>2</v>
      </c>
      <c r="S159" s="128">
        <v>1</v>
      </c>
      <c r="T159" s="128">
        <v>2</v>
      </c>
    </row>
    <row r="160" spans="1:20" x14ac:dyDescent="0.2">
      <c r="A160" s="142">
        <v>2004</v>
      </c>
      <c r="B160" s="128">
        <v>68</v>
      </c>
      <c r="C160" s="128">
        <v>0</v>
      </c>
      <c r="D160" s="128">
        <v>0</v>
      </c>
      <c r="E160" s="128">
        <v>0</v>
      </c>
      <c r="F160" s="128">
        <v>0</v>
      </c>
      <c r="G160" s="128">
        <v>2</v>
      </c>
      <c r="H160" s="128">
        <v>4</v>
      </c>
      <c r="I160" s="128">
        <v>5</v>
      </c>
      <c r="J160" s="128">
        <v>10</v>
      </c>
      <c r="K160" s="128">
        <v>6</v>
      </c>
      <c r="L160" s="128">
        <v>5</v>
      </c>
      <c r="M160" s="128">
        <v>6</v>
      </c>
      <c r="N160" s="128">
        <v>7</v>
      </c>
      <c r="O160" s="128">
        <v>4</v>
      </c>
      <c r="P160" s="128">
        <v>4</v>
      </c>
      <c r="Q160" s="128">
        <v>5</v>
      </c>
      <c r="R160" s="128">
        <v>3</v>
      </c>
      <c r="S160" s="128">
        <v>3</v>
      </c>
      <c r="T160" s="128">
        <v>4</v>
      </c>
    </row>
    <row r="161" spans="1:20" x14ac:dyDescent="0.2">
      <c r="A161" s="142">
        <v>2005</v>
      </c>
      <c r="B161" s="128">
        <v>60</v>
      </c>
      <c r="C161" s="128">
        <v>0</v>
      </c>
      <c r="D161" s="128">
        <v>0</v>
      </c>
      <c r="E161" s="128">
        <v>0</v>
      </c>
      <c r="F161" s="128">
        <v>2</v>
      </c>
      <c r="G161" s="128">
        <v>3</v>
      </c>
      <c r="H161" s="128">
        <v>3</v>
      </c>
      <c r="I161" s="128">
        <v>2</v>
      </c>
      <c r="J161" s="128">
        <v>5</v>
      </c>
      <c r="K161" s="128">
        <v>3</v>
      </c>
      <c r="L161" s="128">
        <v>8</v>
      </c>
      <c r="M161" s="128">
        <v>13</v>
      </c>
      <c r="N161" s="128">
        <v>4</v>
      </c>
      <c r="O161" s="128">
        <v>3</v>
      </c>
      <c r="P161" s="128">
        <v>3</v>
      </c>
      <c r="Q161" s="128">
        <v>3</v>
      </c>
      <c r="R161" s="128">
        <v>3</v>
      </c>
      <c r="S161" s="128">
        <v>3</v>
      </c>
      <c r="T161" s="128">
        <v>2</v>
      </c>
    </row>
    <row r="162" spans="1:20" x14ac:dyDescent="0.2">
      <c r="A162" s="142">
        <v>2006</v>
      </c>
      <c r="B162" s="128">
        <v>58</v>
      </c>
      <c r="C162" s="128">
        <v>1</v>
      </c>
      <c r="D162" s="128">
        <v>0</v>
      </c>
      <c r="E162" s="128">
        <v>0</v>
      </c>
      <c r="F162" s="128">
        <v>3</v>
      </c>
      <c r="G162" s="128">
        <v>1</v>
      </c>
      <c r="H162" s="128">
        <v>2</v>
      </c>
      <c r="I162" s="128">
        <v>3</v>
      </c>
      <c r="J162" s="128">
        <v>6</v>
      </c>
      <c r="K162" s="128">
        <v>11</v>
      </c>
      <c r="L162" s="128">
        <v>9</v>
      </c>
      <c r="M162" s="128">
        <v>5</v>
      </c>
      <c r="N162" s="128">
        <v>4</v>
      </c>
      <c r="O162" s="128">
        <v>6</v>
      </c>
      <c r="P162" s="128">
        <v>3</v>
      </c>
      <c r="Q162" s="128">
        <v>1</v>
      </c>
      <c r="R162" s="128">
        <v>1</v>
      </c>
      <c r="S162" s="128">
        <v>0</v>
      </c>
      <c r="T162" s="128">
        <v>2</v>
      </c>
    </row>
    <row r="163" spans="1:20" x14ac:dyDescent="0.2">
      <c r="A163" s="142">
        <v>2007</v>
      </c>
      <c r="B163" s="128">
        <v>87</v>
      </c>
      <c r="C163" s="128">
        <v>0</v>
      </c>
      <c r="D163" s="128">
        <v>0</v>
      </c>
      <c r="E163" s="128">
        <v>1</v>
      </c>
      <c r="F163" s="128">
        <v>3</v>
      </c>
      <c r="G163" s="128">
        <v>2</v>
      </c>
      <c r="H163" s="128">
        <v>3</v>
      </c>
      <c r="I163" s="128">
        <v>3</v>
      </c>
      <c r="J163" s="128">
        <v>9</v>
      </c>
      <c r="K163" s="128">
        <v>8</v>
      </c>
      <c r="L163" s="128">
        <v>6</v>
      </c>
      <c r="M163" s="128">
        <v>14</v>
      </c>
      <c r="N163" s="128">
        <v>12</v>
      </c>
      <c r="O163" s="128">
        <v>3</v>
      </c>
      <c r="P163" s="128">
        <v>11</v>
      </c>
      <c r="Q163" s="128">
        <v>6</v>
      </c>
      <c r="R163" s="128">
        <v>2</v>
      </c>
      <c r="S163" s="128">
        <v>3</v>
      </c>
      <c r="T163" s="128">
        <v>1</v>
      </c>
    </row>
    <row r="164" spans="1:20" x14ac:dyDescent="0.2">
      <c r="A164" s="141">
        <v>2008</v>
      </c>
      <c r="B164" s="140">
        <v>85</v>
      </c>
      <c r="C164" s="140">
        <v>0</v>
      </c>
      <c r="D164" s="140">
        <v>0</v>
      </c>
      <c r="E164" s="140">
        <v>0</v>
      </c>
      <c r="F164" s="140">
        <v>4</v>
      </c>
      <c r="G164" s="140">
        <v>5</v>
      </c>
      <c r="H164" s="140">
        <v>2</v>
      </c>
      <c r="I164" s="140">
        <v>4</v>
      </c>
      <c r="J164" s="140">
        <v>5</v>
      </c>
      <c r="K164" s="140">
        <v>12</v>
      </c>
      <c r="L164" s="140">
        <v>15</v>
      </c>
      <c r="M164" s="140">
        <v>7</v>
      </c>
      <c r="N164" s="140">
        <v>13</v>
      </c>
      <c r="O164" s="140">
        <v>5</v>
      </c>
      <c r="P164" s="140">
        <v>4</v>
      </c>
      <c r="Q164" s="140">
        <v>2</v>
      </c>
      <c r="R164" s="140">
        <v>5</v>
      </c>
      <c r="S164" s="140">
        <v>1</v>
      </c>
      <c r="T164" s="140">
        <v>1</v>
      </c>
    </row>
    <row r="165" spans="1:20" x14ac:dyDescent="0.2">
      <c r="A165" s="139">
        <v>2009</v>
      </c>
      <c r="B165" s="138">
        <v>58</v>
      </c>
      <c r="C165" s="138">
        <v>0</v>
      </c>
      <c r="D165" s="138">
        <v>0</v>
      </c>
      <c r="E165" s="138">
        <v>1</v>
      </c>
      <c r="F165" s="138">
        <v>2</v>
      </c>
      <c r="G165" s="138">
        <v>1</v>
      </c>
      <c r="H165" s="138">
        <v>6</v>
      </c>
      <c r="I165" s="138">
        <v>4</v>
      </c>
      <c r="J165" s="138">
        <v>6</v>
      </c>
      <c r="K165" s="138">
        <v>13</v>
      </c>
      <c r="L165" s="138">
        <v>9</v>
      </c>
      <c r="M165" s="138">
        <v>3</v>
      </c>
      <c r="N165" s="138">
        <v>2</v>
      </c>
      <c r="O165" s="138">
        <v>4</v>
      </c>
      <c r="P165" s="138">
        <v>3</v>
      </c>
      <c r="Q165" s="138">
        <v>1</v>
      </c>
      <c r="R165" s="138">
        <v>3</v>
      </c>
      <c r="S165" s="138">
        <v>0</v>
      </c>
      <c r="T165" s="138">
        <v>0</v>
      </c>
    </row>
    <row r="166" spans="1:20" x14ac:dyDescent="0.2">
      <c r="A166" s="137">
        <v>2010</v>
      </c>
      <c r="B166" s="128">
        <v>56</v>
      </c>
      <c r="C166" s="128">
        <v>0</v>
      </c>
      <c r="D166" s="128">
        <v>0</v>
      </c>
      <c r="E166" s="128">
        <v>0</v>
      </c>
      <c r="F166" s="128">
        <v>4</v>
      </c>
      <c r="G166" s="128">
        <v>2</v>
      </c>
      <c r="H166" s="128">
        <v>3</v>
      </c>
      <c r="I166" s="128">
        <v>2</v>
      </c>
      <c r="J166" s="128">
        <v>2</v>
      </c>
      <c r="K166" s="128">
        <v>9</v>
      </c>
      <c r="L166" s="128">
        <v>7</v>
      </c>
      <c r="M166" s="128">
        <v>8</v>
      </c>
      <c r="N166" s="128">
        <v>5</v>
      </c>
      <c r="O166" s="128">
        <v>4</v>
      </c>
      <c r="P166" s="128">
        <v>4</v>
      </c>
      <c r="Q166" s="128">
        <v>1</v>
      </c>
      <c r="R166" s="128">
        <v>3</v>
      </c>
      <c r="S166" s="128">
        <v>2</v>
      </c>
      <c r="T166" s="128">
        <v>0</v>
      </c>
    </row>
    <row r="167" spans="1:20" x14ac:dyDescent="0.2">
      <c r="A167" s="134" t="s">
        <v>117</v>
      </c>
      <c r="B167" s="128">
        <v>83</v>
      </c>
      <c r="C167" s="128">
        <v>0</v>
      </c>
      <c r="D167" s="128">
        <v>0</v>
      </c>
      <c r="E167" s="128">
        <v>0</v>
      </c>
      <c r="F167" s="128">
        <v>4</v>
      </c>
      <c r="G167" s="128">
        <v>3</v>
      </c>
      <c r="H167" s="128">
        <v>4</v>
      </c>
      <c r="I167" s="128">
        <v>8</v>
      </c>
      <c r="J167" s="128">
        <v>8</v>
      </c>
      <c r="K167" s="128">
        <v>10</v>
      </c>
      <c r="L167" s="128">
        <v>4</v>
      </c>
      <c r="M167" s="128">
        <v>13</v>
      </c>
      <c r="N167" s="128">
        <v>7</v>
      </c>
      <c r="O167" s="128">
        <v>9</v>
      </c>
      <c r="P167" s="128">
        <v>6</v>
      </c>
      <c r="Q167" s="128">
        <v>1</v>
      </c>
      <c r="R167" s="128">
        <v>3</v>
      </c>
      <c r="S167" s="128">
        <v>1</v>
      </c>
      <c r="T167" s="128">
        <v>2</v>
      </c>
    </row>
    <row r="168" spans="1:20" x14ac:dyDescent="0.2">
      <c r="A168" s="134" t="s">
        <v>119</v>
      </c>
      <c r="B168" s="133">
        <v>62</v>
      </c>
      <c r="C168" s="133">
        <v>0</v>
      </c>
      <c r="D168" s="133">
        <v>0</v>
      </c>
      <c r="E168" s="133">
        <v>0</v>
      </c>
      <c r="F168" s="133">
        <v>0</v>
      </c>
      <c r="G168" s="133">
        <v>2</v>
      </c>
      <c r="H168" s="133">
        <v>4</v>
      </c>
      <c r="I168" s="133">
        <v>4</v>
      </c>
      <c r="J168" s="133">
        <v>7</v>
      </c>
      <c r="K168" s="133">
        <v>5</v>
      </c>
      <c r="L168" s="133">
        <v>10</v>
      </c>
      <c r="M168" s="133">
        <v>10</v>
      </c>
      <c r="N168" s="133">
        <v>6</v>
      </c>
      <c r="O168" s="133">
        <v>7</v>
      </c>
      <c r="P168" s="133">
        <v>4</v>
      </c>
      <c r="Q168" s="133">
        <v>1</v>
      </c>
      <c r="R168" s="133">
        <v>0</v>
      </c>
      <c r="S168" s="133">
        <v>2</v>
      </c>
      <c r="T168" s="133">
        <v>0</v>
      </c>
    </row>
    <row r="169" spans="1:20" x14ac:dyDescent="0.2">
      <c r="A169" s="134" t="s">
        <v>128</v>
      </c>
      <c r="B169" s="133">
        <v>54</v>
      </c>
      <c r="C169" s="133">
        <v>0</v>
      </c>
      <c r="D169" s="133">
        <v>0</v>
      </c>
      <c r="E169" s="133">
        <v>0</v>
      </c>
      <c r="F169" s="133">
        <v>1</v>
      </c>
      <c r="G169" s="133">
        <v>1</v>
      </c>
      <c r="H169" s="133">
        <v>4</v>
      </c>
      <c r="I169" s="133">
        <v>4</v>
      </c>
      <c r="J169" s="133">
        <v>7</v>
      </c>
      <c r="K169" s="133">
        <v>5</v>
      </c>
      <c r="L169" s="133">
        <v>10</v>
      </c>
      <c r="M169" s="133">
        <v>4</v>
      </c>
      <c r="N169" s="133">
        <v>5</v>
      </c>
      <c r="O169" s="133">
        <v>4</v>
      </c>
      <c r="P169" s="133">
        <v>3</v>
      </c>
      <c r="Q169" s="133">
        <v>1</v>
      </c>
      <c r="R169" s="133">
        <v>1</v>
      </c>
      <c r="S169" s="133">
        <v>2</v>
      </c>
      <c r="T169" s="133">
        <v>2</v>
      </c>
    </row>
    <row r="170" spans="1:20" x14ac:dyDescent="0.2">
      <c r="A170" s="134" t="s">
        <v>135</v>
      </c>
      <c r="B170" s="133">
        <v>41</v>
      </c>
      <c r="C170" s="133">
        <v>0</v>
      </c>
      <c r="D170" s="133">
        <v>0</v>
      </c>
      <c r="E170" s="133">
        <v>0</v>
      </c>
      <c r="F170" s="133">
        <v>1</v>
      </c>
      <c r="G170" s="133">
        <v>1</v>
      </c>
      <c r="H170" s="133">
        <v>2</v>
      </c>
      <c r="I170" s="133">
        <v>0</v>
      </c>
      <c r="J170" s="133">
        <v>5</v>
      </c>
      <c r="K170" s="133">
        <v>7</v>
      </c>
      <c r="L170" s="133">
        <v>5</v>
      </c>
      <c r="M170" s="133">
        <v>8</v>
      </c>
      <c r="N170" s="133">
        <v>5</v>
      </c>
      <c r="O170" s="133">
        <v>2</v>
      </c>
      <c r="P170" s="133">
        <v>1</v>
      </c>
      <c r="Q170" s="133">
        <v>1</v>
      </c>
      <c r="R170" s="133">
        <v>2</v>
      </c>
      <c r="S170" s="133">
        <v>1</v>
      </c>
      <c r="T170" s="133">
        <v>0</v>
      </c>
    </row>
    <row r="171" spans="1:20" x14ac:dyDescent="0.2">
      <c r="A171" s="134" t="s">
        <v>151</v>
      </c>
      <c r="B171" s="133">
        <v>41</v>
      </c>
      <c r="C171" s="133">
        <v>1</v>
      </c>
      <c r="D171" s="133">
        <v>0</v>
      </c>
      <c r="E171" s="133">
        <v>0</v>
      </c>
      <c r="F171" s="133">
        <v>0</v>
      </c>
      <c r="G171" s="133">
        <v>0</v>
      </c>
      <c r="H171" s="133">
        <v>3</v>
      </c>
      <c r="I171" s="133">
        <v>0</v>
      </c>
      <c r="J171" s="133">
        <v>6</v>
      </c>
      <c r="K171" s="133">
        <v>6</v>
      </c>
      <c r="L171" s="133">
        <v>3</v>
      </c>
      <c r="M171" s="133">
        <v>6</v>
      </c>
      <c r="N171" s="133">
        <v>4</v>
      </c>
      <c r="O171" s="133">
        <v>3</v>
      </c>
      <c r="P171" s="133">
        <v>4</v>
      </c>
      <c r="Q171" s="133">
        <v>2</v>
      </c>
      <c r="R171" s="133">
        <v>2</v>
      </c>
      <c r="S171" s="133">
        <v>1</v>
      </c>
      <c r="T171" s="133">
        <v>0</v>
      </c>
    </row>
    <row r="172" spans="1:20" x14ac:dyDescent="0.2">
      <c r="A172" s="134" t="s">
        <v>195</v>
      </c>
      <c r="B172" s="133">
        <v>37</v>
      </c>
      <c r="C172" s="133">
        <v>1</v>
      </c>
      <c r="D172" s="128">
        <v>0</v>
      </c>
      <c r="E172" s="133">
        <v>0</v>
      </c>
      <c r="F172" s="133">
        <v>0</v>
      </c>
      <c r="G172" s="133">
        <v>0</v>
      </c>
      <c r="H172" s="133">
        <v>3</v>
      </c>
      <c r="I172" s="133">
        <v>1</v>
      </c>
      <c r="J172" s="133">
        <v>1</v>
      </c>
      <c r="K172" s="133">
        <v>6</v>
      </c>
      <c r="L172" s="133">
        <v>3</v>
      </c>
      <c r="M172" s="133">
        <v>4</v>
      </c>
      <c r="N172" s="133">
        <v>3</v>
      </c>
      <c r="O172" s="133">
        <v>6</v>
      </c>
      <c r="P172" s="133">
        <v>4</v>
      </c>
      <c r="Q172" s="133">
        <v>2</v>
      </c>
      <c r="R172" s="133">
        <v>0</v>
      </c>
      <c r="S172" s="133">
        <v>1</v>
      </c>
      <c r="T172" s="133">
        <v>2</v>
      </c>
    </row>
    <row r="173" spans="1:20" x14ac:dyDescent="0.2">
      <c r="A173" s="134" t="s">
        <v>208</v>
      </c>
      <c r="B173" s="133">
        <v>27</v>
      </c>
      <c r="C173" s="133">
        <v>0</v>
      </c>
      <c r="D173" s="128">
        <v>0</v>
      </c>
      <c r="E173" s="133">
        <v>1</v>
      </c>
      <c r="F173" s="133">
        <v>0</v>
      </c>
      <c r="G173" s="133">
        <v>0</v>
      </c>
      <c r="H173" s="133">
        <v>1</v>
      </c>
      <c r="I173" s="133">
        <v>1</v>
      </c>
      <c r="J173" s="133">
        <v>1</v>
      </c>
      <c r="K173" s="133">
        <v>1</v>
      </c>
      <c r="L173" s="133">
        <v>4</v>
      </c>
      <c r="M173" s="133">
        <v>3</v>
      </c>
      <c r="N173" s="133">
        <v>6</v>
      </c>
      <c r="O173" s="133">
        <v>3</v>
      </c>
      <c r="P173" s="133">
        <v>0</v>
      </c>
      <c r="Q173" s="133">
        <v>2</v>
      </c>
      <c r="R173" s="133">
        <v>2</v>
      </c>
      <c r="S173" s="133">
        <v>1</v>
      </c>
      <c r="T173" s="133">
        <v>1</v>
      </c>
    </row>
    <row r="174" spans="1:20" x14ac:dyDescent="0.2">
      <c r="A174" s="134" t="s">
        <v>224</v>
      </c>
      <c r="B174" s="133">
        <v>34</v>
      </c>
      <c r="C174" s="133">
        <v>0</v>
      </c>
      <c r="D174" s="128">
        <v>0</v>
      </c>
      <c r="E174" s="133">
        <v>0</v>
      </c>
      <c r="F174" s="133">
        <v>0</v>
      </c>
      <c r="G174" s="133">
        <v>2</v>
      </c>
      <c r="H174" s="133">
        <v>2</v>
      </c>
      <c r="I174" s="133">
        <v>5</v>
      </c>
      <c r="J174" s="133">
        <v>3</v>
      </c>
      <c r="K174" s="133">
        <v>0</v>
      </c>
      <c r="L174" s="133">
        <v>1</v>
      </c>
      <c r="M174" s="133">
        <v>6</v>
      </c>
      <c r="N174" s="133">
        <v>6</v>
      </c>
      <c r="O174" s="133">
        <v>4</v>
      </c>
      <c r="P174" s="133">
        <v>2</v>
      </c>
      <c r="Q174" s="133">
        <v>0</v>
      </c>
      <c r="R174" s="133">
        <v>0</v>
      </c>
      <c r="S174" s="133">
        <v>1</v>
      </c>
      <c r="T174" s="133">
        <v>2</v>
      </c>
    </row>
    <row r="175" spans="1:20" x14ac:dyDescent="0.2">
      <c r="A175" s="134" t="s">
        <v>232</v>
      </c>
      <c r="B175" s="133">
        <v>36</v>
      </c>
      <c r="C175" s="133">
        <v>0</v>
      </c>
      <c r="D175" s="128">
        <v>0</v>
      </c>
      <c r="E175" s="133">
        <v>1</v>
      </c>
      <c r="F175" s="133">
        <v>0</v>
      </c>
      <c r="G175" s="133">
        <v>0</v>
      </c>
      <c r="H175" s="133">
        <v>1</v>
      </c>
      <c r="I175" s="133">
        <v>0</v>
      </c>
      <c r="J175" s="133">
        <v>2</v>
      </c>
      <c r="K175" s="133">
        <v>5</v>
      </c>
      <c r="L175" s="133">
        <v>7</v>
      </c>
      <c r="M175" s="133">
        <v>8</v>
      </c>
      <c r="N175" s="133">
        <v>2</v>
      </c>
      <c r="O175" s="133">
        <v>3</v>
      </c>
      <c r="P175" s="133">
        <v>3</v>
      </c>
      <c r="Q175" s="133">
        <v>3</v>
      </c>
      <c r="R175" s="133">
        <v>1</v>
      </c>
      <c r="S175" s="133">
        <v>0</v>
      </c>
      <c r="T175" s="133">
        <v>0</v>
      </c>
    </row>
    <row r="176" spans="1:20" ht="12.6" customHeight="1" thickBot="1" x14ac:dyDescent="0.25">
      <c r="A176" s="136" t="s">
        <v>252</v>
      </c>
      <c r="B176" s="135">
        <v>45</v>
      </c>
      <c r="C176" s="135">
        <v>0</v>
      </c>
      <c r="D176" s="135">
        <v>0</v>
      </c>
      <c r="E176" s="135">
        <v>0</v>
      </c>
      <c r="F176" s="135">
        <v>0</v>
      </c>
      <c r="G176" s="135">
        <v>0</v>
      </c>
      <c r="H176" s="135">
        <v>1</v>
      </c>
      <c r="I176" s="135">
        <v>2</v>
      </c>
      <c r="J176" s="135">
        <v>3</v>
      </c>
      <c r="K176" s="135">
        <v>5</v>
      </c>
      <c r="L176" s="135">
        <v>8</v>
      </c>
      <c r="M176" s="135">
        <v>4</v>
      </c>
      <c r="N176" s="135">
        <v>1</v>
      </c>
      <c r="O176" s="135">
        <v>3</v>
      </c>
      <c r="P176" s="135">
        <v>7</v>
      </c>
      <c r="Q176" s="135">
        <v>5</v>
      </c>
      <c r="R176" s="135">
        <v>3</v>
      </c>
      <c r="S176" s="135">
        <v>3</v>
      </c>
      <c r="T176" s="135">
        <v>0</v>
      </c>
    </row>
    <row r="177" spans="1:22" ht="6" customHeight="1" x14ac:dyDescent="0.2">
      <c r="A177" s="134"/>
      <c r="B177" s="133"/>
      <c r="C177" s="133"/>
      <c r="D177" s="133"/>
      <c r="E177" s="133"/>
      <c r="F177" s="133"/>
      <c r="G177" s="133"/>
      <c r="H177" s="133"/>
      <c r="I177" s="133"/>
      <c r="J177" s="133"/>
      <c r="K177" s="133"/>
      <c r="L177" s="133"/>
      <c r="M177" s="133"/>
      <c r="N177" s="133"/>
      <c r="O177" s="133"/>
      <c r="P177" s="133"/>
      <c r="Q177" s="133"/>
      <c r="R177" s="133"/>
      <c r="S177" s="133"/>
      <c r="T177" s="133"/>
    </row>
    <row r="178" spans="1:22" x14ac:dyDescent="0.2">
      <c r="A178" s="132" t="s">
        <v>118</v>
      </c>
      <c r="B178" s="128">
        <v>116</v>
      </c>
      <c r="C178" s="128">
        <v>0</v>
      </c>
      <c r="D178" s="128">
        <v>0</v>
      </c>
      <c r="E178" s="128">
        <v>0</v>
      </c>
      <c r="F178" s="128">
        <v>5</v>
      </c>
      <c r="G178" s="128">
        <v>7</v>
      </c>
      <c r="H178" s="128">
        <v>7</v>
      </c>
      <c r="I178" s="128">
        <v>17</v>
      </c>
      <c r="J178" s="128">
        <v>15</v>
      </c>
      <c r="K178" s="128">
        <v>14</v>
      </c>
      <c r="L178" s="128">
        <v>8</v>
      </c>
      <c r="M178" s="128">
        <v>14</v>
      </c>
      <c r="N178" s="128">
        <v>7</v>
      </c>
      <c r="O178" s="128">
        <v>9</v>
      </c>
      <c r="P178" s="128">
        <v>6</v>
      </c>
      <c r="Q178" s="128">
        <v>1</v>
      </c>
      <c r="R178" s="128">
        <v>3</v>
      </c>
      <c r="S178" s="128">
        <v>1</v>
      </c>
      <c r="T178" s="128">
        <v>2</v>
      </c>
    </row>
    <row r="179" spans="1:22" x14ac:dyDescent="0.2">
      <c r="A179" s="132" t="s">
        <v>120</v>
      </c>
      <c r="B179" s="131">
        <v>79</v>
      </c>
      <c r="C179" s="131">
        <v>0</v>
      </c>
      <c r="D179" s="131">
        <v>0</v>
      </c>
      <c r="E179" s="131">
        <v>0</v>
      </c>
      <c r="F179" s="130">
        <v>1</v>
      </c>
      <c r="G179" s="130">
        <v>3</v>
      </c>
      <c r="H179" s="130">
        <v>6</v>
      </c>
      <c r="I179" s="130">
        <v>5</v>
      </c>
      <c r="J179" s="130">
        <v>11</v>
      </c>
      <c r="K179" s="130">
        <v>10</v>
      </c>
      <c r="L179" s="130">
        <v>12</v>
      </c>
      <c r="M179" s="130">
        <v>11</v>
      </c>
      <c r="N179" s="130">
        <v>6</v>
      </c>
      <c r="O179" s="130">
        <v>7</v>
      </c>
      <c r="P179" s="130">
        <v>4</v>
      </c>
      <c r="Q179" s="130">
        <v>1</v>
      </c>
      <c r="R179" s="130">
        <v>0</v>
      </c>
      <c r="S179" s="130">
        <v>2</v>
      </c>
      <c r="T179" s="130">
        <v>0</v>
      </c>
    </row>
    <row r="180" spans="1:22" x14ac:dyDescent="0.2">
      <c r="A180" s="132" t="s">
        <v>129</v>
      </c>
      <c r="B180" s="131">
        <v>62</v>
      </c>
      <c r="C180" s="131">
        <v>0</v>
      </c>
      <c r="D180" s="131">
        <v>0</v>
      </c>
      <c r="E180" s="131">
        <v>0</v>
      </c>
      <c r="F180" s="130">
        <v>1</v>
      </c>
      <c r="G180" s="130">
        <v>1</v>
      </c>
      <c r="H180" s="130">
        <v>4</v>
      </c>
      <c r="I180" s="130">
        <v>5</v>
      </c>
      <c r="J180" s="130">
        <v>9</v>
      </c>
      <c r="K180" s="130">
        <v>6</v>
      </c>
      <c r="L180" s="130">
        <v>13</v>
      </c>
      <c r="M180" s="130">
        <v>5</v>
      </c>
      <c r="N180" s="130">
        <v>5</v>
      </c>
      <c r="O180" s="130">
        <v>4</v>
      </c>
      <c r="P180" s="130">
        <v>3</v>
      </c>
      <c r="Q180" s="130">
        <v>1</v>
      </c>
      <c r="R180" s="130">
        <v>1</v>
      </c>
      <c r="S180" s="130">
        <v>2</v>
      </c>
      <c r="T180" s="130">
        <v>2</v>
      </c>
    </row>
    <row r="181" spans="1:22" x14ac:dyDescent="0.2">
      <c r="A181" s="132" t="s">
        <v>136</v>
      </c>
      <c r="B181" s="131">
        <v>48</v>
      </c>
      <c r="C181" s="131">
        <v>0</v>
      </c>
      <c r="D181" s="131">
        <v>0</v>
      </c>
      <c r="E181" s="131">
        <v>0</v>
      </c>
      <c r="F181" s="130">
        <v>1</v>
      </c>
      <c r="G181" s="130">
        <v>1</v>
      </c>
      <c r="H181" s="130">
        <v>3</v>
      </c>
      <c r="I181" s="130">
        <v>1</v>
      </c>
      <c r="J181" s="130">
        <v>7</v>
      </c>
      <c r="K181" s="130">
        <v>8</v>
      </c>
      <c r="L181" s="130">
        <v>6</v>
      </c>
      <c r="M181" s="130">
        <v>8</v>
      </c>
      <c r="N181" s="130">
        <v>6</v>
      </c>
      <c r="O181" s="130">
        <v>2</v>
      </c>
      <c r="P181" s="130">
        <v>1</v>
      </c>
      <c r="Q181" s="130">
        <v>1</v>
      </c>
      <c r="R181" s="130">
        <v>2</v>
      </c>
      <c r="S181" s="130">
        <v>1</v>
      </c>
      <c r="T181" s="130">
        <v>0</v>
      </c>
    </row>
    <row r="182" spans="1:22" x14ac:dyDescent="0.2">
      <c r="A182" s="132" t="s">
        <v>152</v>
      </c>
      <c r="B182" s="131">
        <v>48</v>
      </c>
      <c r="C182" s="131">
        <v>1</v>
      </c>
      <c r="D182" s="131">
        <v>0</v>
      </c>
      <c r="E182" s="131">
        <v>0</v>
      </c>
      <c r="F182" s="130">
        <v>0</v>
      </c>
      <c r="G182" s="130">
        <v>0</v>
      </c>
      <c r="H182" s="130">
        <v>3</v>
      </c>
      <c r="I182" s="130">
        <v>3</v>
      </c>
      <c r="J182" s="130">
        <v>8</v>
      </c>
      <c r="K182" s="130">
        <v>7</v>
      </c>
      <c r="L182" s="130">
        <v>3</v>
      </c>
      <c r="M182" s="130">
        <v>7</v>
      </c>
      <c r="N182" s="130">
        <v>4</v>
      </c>
      <c r="O182" s="130">
        <v>3</v>
      </c>
      <c r="P182" s="130">
        <v>4</v>
      </c>
      <c r="Q182" s="130">
        <v>2</v>
      </c>
      <c r="R182" s="130">
        <v>2</v>
      </c>
      <c r="S182" s="130">
        <v>1</v>
      </c>
      <c r="T182" s="130">
        <v>0</v>
      </c>
    </row>
    <row r="183" spans="1:22" x14ac:dyDescent="0.2">
      <c r="A183" s="132" t="s">
        <v>196</v>
      </c>
      <c r="B183" s="131">
        <v>47</v>
      </c>
      <c r="C183" s="131">
        <v>1</v>
      </c>
      <c r="D183" s="128">
        <v>0</v>
      </c>
      <c r="E183" s="131">
        <v>0</v>
      </c>
      <c r="F183" s="131">
        <v>0</v>
      </c>
      <c r="G183" s="130">
        <v>1</v>
      </c>
      <c r="H183" s="130">
        <v>3</v>
      </c>
      <c r="I183" s="130">
        <v>4</v>
      </c>
      <c r="J183" s="130">
        <v>1</v>
      </c>
      <c r="K183" s="130">
        <v>9</v>
      </c>
      <c r="L183" s="130">
        <v>5</v>
      </c>
      <c r="M183" s="130">
        <v>5</v>
      </c>
      <c r="N183" s="130">
        <v>3</v>
      </c>
      <c r="O183" s="130">
        <v>6</v>
      </c>
      <c r="P183" s="130">
        <v>4</v>
      </c>
      <c r="Q183" s="130">
        <v>2</v>
      </c>
      <c r="R183" s="130">
        <v>0</v>
      </c>
      <c r="S183" s="130">
        <v>1</v>
      </c>
      <c r="T183" s="130">
        <v>2</v>
      </c>
    </row>
    <row r="184" spans="1:22" x14ac:dyDescent="0.2">
      <c r="A184" s="132" t="s">
        <v>209</v>
      </c>
      <c r="B184" s="131">
        <v>32</v>
      </c>
      <c r="C184" s="131">
        <v>0</v>
      </c>
      <c r="D184" s="128">
        <v>0</v>
      </c>
      <c r="E184" s="131">
        <v>1</v>
      </c>
      <c r="F184" s="131">
        <v>0</v>
      </c>
      <c r="G184" s="130">
        <v>0</v>
      </c>
      <c r="H184" s="130">
        <v>1</v>
      </c>
      <c r="I184" s="130">
        <v>2</v>
      </c>
      <c r="J184" s="130">
        <v>3</v>
      </c>
      <c r="K184" s="130">
        <v>1</v>
      </c>
      <c r="L184" s="130">
        <v>5</v>
      </c>
      <c r="M184" s="130">
        <v>4</v>
      </c>
      <c r="N184" s="130">
        <v>6</v>
      </c>
      <c r="O184" s="130">
        <v>3</v>
      </c>
      <c r="P184" s="130">
        <v>0</v>
      </c>
      <c r="Q184" s="130">
        <v>2</v>
      </c>
      <c r="R184" s="130">
        <v>2</v>
      </c>
      <c r="S184" s="130">
        <v>1</v>
      </c>
      <c r="T184" s="130">
        <v>1</v>
      </c>
    </row>
    <row r="185" spans="1:22" x14ac:dyDescent="0.2">
      <c r="A185" s="132" t="s">
        <v>225</v>
      </c>
      <c r="B185" s="131">
        <v>42</v>
      </c>
      <c r="C185" s="131">
        <v>0</v>
      </c>
      <c r="D185" s="128">
        <v>0</v>
      </c>
      <c r="E185" s="131">
        <v>0</v>
      </c>
      <c r="F185" s="131">
        <v>0</v>
      </c>
      <c r="G185" s="130">
        <v>2</v>
      </c>
      <c r="H185" s="130">
        <v>2</v>
      </c>
      <c r="I185" s="130">
        <v>8</v>
      </c>
      <c r="J185" s="130">
        <v>4</v>
      </c>
      <c r="K185" s="130">
        <v>2</v>
      </c>
      <c r="L185" s="130">
        <v>2</v>
      </c>
      <c r="M185" s="130">
        <v>6</v>
      </c>
      <c r="N185" s="130">
        <v>7</v>
      </c>
      <c r="O185" s="130">
        <v>4</v>
      </c>
      <c r="P185" s="130">
        <v>2</v>
      </c>
      <c r="Q185" s="130">
        <v>0</v>
      </c>
      <c r="R185" s="130">
        <v>0</v>
      </c>
      <c r="S185" s="130">
        <v>1</v>
      </c>
      <c r="T185" s="130">
        <v>2</v>
      </c>
    </row>
    <row r="186" spans="1:22" ht="13.5" customHeight="1" x14ac:dyDescent="0.2">
      <c r="A186" s="132" t="s">
        <v>233</v>
      </c>
      <c r="B186" s="131">
        <v>38</v>
      </c>
      <c r="C186" s="131">
        <v>0</v>
      </c>
      <c r="D186" s="128">
        <v>0</v>
      </c>
      <c r="E186" s="131">
        <v>1</v>
      </c>
      <c r="F186" s="131">
        <v>1</v>
      </c>
      <c r="G186" s="130">
        <v>1</v>
      </c>
      <c r="H186" s="130">
        <v>1</v>
      </c>
      <c r="I186" s="130">
        <v>0</v>
      </c>
      <c r="J186" s="130">
        <v>2</v>
      </c>
      <c r="K186" s="130">
        <v>5</v>
      </c>
      <c r="L186" s="130">
        <v>7</v>
      </c>
      <c r="M186" s="130">
        <v>8</v>
      </c>
      <c r="N186" s="130">
        <v>2</v>
      </c>
      <c r="O186" s="130">
        <v>3</v>
      </c>
      <c r="P186" s="130">
        <v>3</v>
      </c>
      <c r="Q186" s="130">
        <v>3</v>
      </c>
      <c r="R186" s="130">
        <v>1</v>
      </c>
      <c r="S186" s="130">
        <v>0</v>
      </c>
      <c r="T186" s="130">
        <v>0</v>
      </c>
    </row>
    <row r="187" spans="1:22" ht="14.45" customHeight="1" thickBot="1" x14ac:dyDescent="0.25">
      <c r="A187" s="129" t="s">
        <v>253</v>
      </c>
      <c r="B187" s="129">
        <v>45</v>
      </c>
      <c r="C187" s="129">
        <v>0</v>
      </c>
      <c r="D187" s="129">
        <v>0</v>
      </c>
      <c r="E187" s="129">
        <v>0</v>
      </c>
      <c r="F187" s="129">
        <v>0</v>
      </c>
      <c r="G187" s="129">
        <v>0</v>
      </c>
      <c r="H187" s="129">
        <v>1</v>
      </c>
      <c r="I187" s="129">
        <v>2</v>
      </c>
      <c r="J187" s="129">
        <v>3</v>
      </c>
      <c r="K187" s="129">
        <v>5</v>
      </c>
      <c r="L187" s="129">
        <v>8</v>
      </c>
      <c r="M187" s="129">
        <v>4</v>
      </c>
      <c r="N187" s="129">
        <v>1</v>
      </c>
      <c r="O187" s="129">
        <v>3</v>
      </c>
      <c r="P187" s="129">
        <v>7</v>
      </c>
      <c r="Q187" s="129">
        <v>5</v>
      </c>
      <c r="R187" s="129">
        <v>3</v>
      </c>
      <c r="S187" s="129">
        <v>3</v>
      </c>
      <c r="T187" s="129">
        <v>0</v>
      </c>
    </row>
    <row r="188" spans="1:22" ht="11.25" customHeight="1" x14ac:dyDescent="0.2"/>
    <row r="189" spans="1:22" ht="10.5" customHeight="1" x14ac:dyDescent="0.2">
      <c r="A189" s="468" t="s">
        <v>139</v>
      </c>
      <c r="B189" s="468"/>
      <c r="C189" s="124"/>
      <c r="D189" s="124"/>
      <c r="E189" s="124"/>
      <c r="F189" s="124"/>
      <c r="G189" s="124"/>
      <c r="H189" s="124"/>
      <c r="I189" s="124"/>
      <c r="J189" s="124"/>
      <c r="K189" s="124"/>
      <c r="L189" s="124"/>
      <c r="M189" s="124"/>
      <c r="N189" s="124"/>
      <c r="O189" s="124"/>
      <c r="P189" s="124"/>
      <c r="Q189" s="124"/>
      <c r="R189" s="124"/>
      <c r="S189" s="124"/>
      <c r="T189" s="124"/>
      <c r="U189" s="124"/>
      <c r="V189" s="124"/>
    </row>
    <row r="190" spans="1:22" ht="10.5" customHeight="1" x14ac:dyDescent="0.2">
      <c r="A190" s="469" t="s">
        <v>170</v>
      </c>
      <c r="B190" s="469"/>
      <c r="C190" s="469"/>
      <c r="D190" s="469"/>
      <c r="E190" s="469"/>
      <c r="F190" s="469"/>
      <c r="G190" s="469"/>
      <c r="H190" s="469"/>
      <c r="I190" s="469"/>
      <c r="J190" s="469"/>
      <c r="K190" s="469"/>
      <c r="L190" s="469"/>
      <c r="M190" s="469"/>
      <c r="N190" s="469"/>
      <c r="O190" s="177"/>
      <c r="P190" s="177"/>
      <c r="Q190" s="177"/>
      <c r="R190" s="177"/>
      <c r="S190" s="177"/>
      <c r="T190" s="177"/>
      <c r="U190" s="177"/>
      <c r="V190" s="124"/>
    </row>
    <row r="191" spans="1:22" ht="10.5" customHeight="1" x14ac:dyDescent="0.2">
      <c r="A191" s="467" t="s">
        <v>179</v>
      </c>
      <c r="B191" s="467"/>
      <c r="C191" s="467"/>
      <c r="D191" s="467"/>
      <c r="E191" s="467"/>
      <c r="F191" s="467"/>
      <c r="G191" s="467"/>
      <c r="H191" s="467"/>
      <c r="I191" s="467"/>
      <c r="J191" s="467"/>
      <c r="K191" s="467"/>
      <c r="L191" s="467"/>
      <c r="M191" s="467"/>
      <c r="N191" s="467"/>
      <c r="O191" s="467"/>
      <c r="P191" s="467"/>
      <c r="Q191" s="467"/>
      <c r="R191" s="467"/>
      <c r="S191" s="467"/>
      <c r="T191" s="467"/>
      <c r="U191" s="467"/>
      <c r="V191" s="124"/>
    </row>
    <row r="192" spans="1:22" ht="10.5" customHeight="1" x14ac:dyDescent="0.2">
      <c r="A192" s="467"/>
      <c r="B192" s="467"/>
      <c r="C192" s="467"/>
      <c r="D192" s="467"/>
      <c r="E192" s="467"/>
      <c r="F192" s="467"/>
      <c r="G192" s="467"/>
      <c r="H192" s="467"/>
      <c r="I192" s="467"/>
      <c r="J192" s="467"/>
      <c r="K192" s="467"/>
      <c r="L192" s="467"/>
      <c r="M192" s="467"/>
      <c r="N192" s="467"/>
      <c r="O192" s="467"/>
      <c r="P192" s="467"/>
      <c r="Q192" s="467"/>
      <c r="R192" s="467"/>
      <c r="S192" s="467"/>
      <c r="T192" s="467"/>
      <c r="U192" s="467"/>
      <c r="V192" s="124"/>
    </row>
    <row r="193" spans="1:22" ht="10.5" customHeight="1" x14ac:dyDescent="0.2">
      <c r="A193" s="470" t="s">
        <v>172</v>
      </c>
      <c r="B193" s="470"/>
      <c r="C193" s="470"/>
      <c r="D193" s="470"/>
      <c r="E193" s="470"/>
      <c r="F193" s="470"/>
      <c r="G193" s="470"/>
      <c r="H193" s="184"/>
      <c r="I193" s="184"/>
      <c r="J193" s="184"/>
      <c r="K193" s="184"/>
      <c r="L193" s="184"/>
      <c r="M193" s="184"/>
      <c r="N193" s="184"/>
      <c r="O193" s="184"/>
      <c r="P193" s="184"/>
      <c r="Q193" s="184"/>
      <c r="R193" s="184"/>
      <c r="S193" s="184"/>
      <c r="T193" s="184"/>
      <c r="U193" s="184"/>
      <c r="V193" s="124"/>
    </row>
    <row r="194" spans="1:22" ht="10.5" customHeight="1" x14ac:dyDescent="0.2">
      <c r="A194" s="469" t="s">
        <v>173</v>
      </c>
      <c r="B194" s="469"/>
      <c r="C194" s="469"/>
      <c r="D194" s="469"/>
      <c r="E194" s="469"/>
      <c r="F194" s="469"/>
      <c r="G194" s="469"/>
      <c r="H194" s="469"/>
      <c r="I194" s="469"/>
      <c r="J194" s="469"/>
      <c r="K194" s="469"/>
      <c r="L194" s="469"/>
      <c r="M194" s="469"/>
      <c r="N194" s="469"/>
      <c r="O194" s="469"/>
      <c r="P194" s="469"/>
      <c r="Q194" s="469"/>
      <c r="R194" s="177"/>
      <c r="S194" s="177"/>
      <c r="T194" s="177"/>
      <c r="U194" s="177"/>
      <c r="V194" s="177"/>
    </row>
    <row r="195" spans="1:22" ht="11.25" customHeight="1" x14ac:dyDescent="0.2">
      <c r="A195" s="467" t="s">
        <v>174</v>
      </c>
      <c r="B195" s="467"/>
      <c r="C195" s="467"/>
      <c r="D195" s="467"/>
      <c r="E195" s="467"/>
      <c r="F195" s="467"/>
      <c r="G195" s="467"/>
      <c r="H195" s="467"/>
      <c r="I195" s="467"/>
      <c r="J195" s="467"/>
      <c r="K195" s="467"/>
      <c r="L195" s="467"/>
      <c r="M195" s="467"/>
      <c r="N195" s="467"/>
      <c r="O195" s="467"/>
      <c r="P195" s="467"/>
      <c r="Q195" s="467"/>
      <c r="R195" s="467"/>
      <c r="S195" s="467"/>
      <c r="T195" s="467"/>
      <c r="U195" s="467"/>
      <c r="V195" s="124"/>
    </row>
    <row r="196" spans="1:22" ht="10.5" customHeight="1" x14ac:dyDescent="0.2">
      <c r="A196" s="467"/>
      <c r="B196" s="467"/>
      <c r="C196" s="467"/>
      <c r="D196" s="467"/>
      <c r="E196" s="467"/>
      <c r="F196" s="467"/>
      <c r="G196" s="467"/>
      <c r="H196" s="467"/>
      <c r="I196" s="467"/>
      <c r="J196" s="467"/>
      <c r="K196" s="467"/>
      <c r="L196" s="467"/>
      <c r="M196" s="467"/>
      <c r="N196" s="467"/>
      <c r="O196" s="467"/>
      <c r="P196" s="467"/>
      <c r="Q196" s="467"/>
      <c r="R196" s="467"/>
      <c r="S196" s="467"/>
      <c r="T196" s="467"/>
      <c r="U196" s="467"/>
      <c r="V196" s="124"/>
    </row>
    <row r="197" spans="1:22" ht="10.5" customHeight="1" x14ac:dyDescent="0.2"/>
    <row r="198" spans="1:22" ht="10.5" customHeight="1" x14ac:dyDescent="0.2">
      <c r="A198" s="361" t="s">
        <v>239</v>
      </c>
      <c r="B198" s="361"/>
      <c r="C198" s="361"/>
    </row>
  </sheetData>
  <mergeCells count="39">
    <mergeCell ref="A195:U196"/>
    <mergeCell ref="A198:C198"/>
    <mergeCell ref="A124:C124"/>
    <mergeCell ref="B127:T127"/>
    <mergeCell ref="A191:U192"/>
    <mergeCell ref="A125:I125"/>
    <mergeCell ref="A189:B189"/>
    <mergeCell ref="A190:N190"/>
    <mergeCell ref="A193:G193"/>
    <mergeCell ref="A194:Q194"/>
    <mergeCell ref="V1:X2"/>
    <mergeCell ref="B71:T71"/>
    <mergeCell ref="A4:E4"/>
    <mergeCell ref="B6:T6"/>
    <mergeCell ref="A68:C68"/>
    <mergeCell ref="A1:T2"/>
    <mergeCell ref="A69:H69"/>
    <mergeCell ref="A7:A8"/>
    <mergeCell ref="B7:B8"/>
    <mergeCell ref="C7:C8"/>
    <mergeCell ref="D7:D8"/>
    <mergeCell ref="E7:E8"/>
    <mergeCell ref="F7:F8"/>
    <mergeCell ref="G7:G8"/>
    <mergeCell ref="H7:H8"/>
    <mergeCell ref="I7:I8"/>
    <mergeCell ref="T7:T8"/>
    <mergeCell ref="B72:B73"/>
    <mergeCell ref="B128:B129"/>
    <mergeCell ref="O7:O8"/>
    <mergeCell ref="P7:P8"/>
    <mergeCell ref="Q7:Q8"/>
    <mergeCell ref="R7:R8"/>
    <mergeCell ref="S7:S8"/>
    <mergeCell ref="J7:J8"/>
    <mergeCell ref="K7:K8"/>
    <mergeCell ref="L7:L8"/>
    <mergeCell ref="M7:M8"/>
    <mergeCell ref="N7:N8"/>
  </mergeCells>
  <hyperlinks>
    <hyperlink ref="V1:X2" location="Contents!A1" display="back to contents"/>
  </hyperlinks>
  <pageMargins left="0.47244094488188981" right="0.47244094488188981" top="0.98425196850393704" bottom="0.98425196850393704" header="0.51181102362204722" footer="0.51181102362204722"/>
  <pageSetup paperSize="9" scale="69" fitToHeight="0" orientation="portrait" r:id="rId1"/>
  <headerFooter alignWithMargins="0"/>
  <rowBreaks count="2" manualBreakCount="2">
    <brk id="67" max="16383" man="1"/>
    <brk id="123"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97"/>
  <sheetViews>
    <sheetView zoomScaleNormal="100" workbookViewId="0">
      <selection sqref="A1:R2"/>
    </sheetView>
  </sheetViews>
  <sheetFormatPr defaultColWidth="9.140625" defaultRowHeight="12.75" x14ac:dyDescent="0.2"/>
  <cols>
    <col min="1" max="1" width="10.7109375" style="1" customWidth="1"/>
    <col min="2" max="2" width="5.28515625" style="1" customWidth="1"/>
    <col min="3" max="20" width="6.42578125" style="1" customWidth="1"/>
    <col min="21" max="21" width="5.7109375" style="1" customWidth="1"/>
    <col min="22" max="22" width="8.42578125" style="1" customWidth="1"/>
    <col min="23" max="16384" width="9.140625" style="1"/>
  </cols>
  <sheetData>
    <row r="1" spans="1:28" ht="18" customHeight="1" x14ac:dyDescent="0.2">
      <c r="A1" s="460" t="s">
        <v>245</v>
      </c>
      <c r="B1" s="460"/>
      <c r="C1" s="460"/>
      <c r="D1" s="460"/>
      <c r="E1" s="460"/>
      <c r="F1" s="460"/>
      <c r="G1" s="460"/>
      <c r="H1" s="460"/>
      <c r="I1" s="460"/>
      <c r="J1" s="460"/>
      <c r="K1" s="460"/>
      <c r="L1" s="460"/>
      <c r="M1" s="460"/>
      <c r="N1" s="460"/>
      <c r="O1" s="460"/>
      <c r="P1" s="460"/>
      <c r="Q1" s="460"/>
      <c r="R1" s="460"/>
      <c r="S1" s="205"/>
      <c r="T1" s="405" t="s">
        <v>219</v>
      </c>
      <c r="U1" s="405"/>
      <c r="V1" s="405"/>
    </row>
    <row r="2" spans="1:28" ht="18" customHeight="1" x14ac:dyDescent="0.2">
      <c r="A2" s="460"/>
      <c r="B2" s="460"/>
      <c r="C2" s="460"/>
      <c r="D2" s="460"/>
      <c r="E2" s="460"/>
      <c r="F2" s="460"/>
      <c r="G2" s="460"/>
      <c r="H2" s="460"/>
      <c r="I2" s="460"/>
      <c r="J2" s="460"/>
      <c r="K2" s="460"/>
      <c r="L2" s="460"/>
      <c r="M2" s="460"/>
      <c r="N2" s="460"/>
      <c r="O2" s="460"/>
      <c r="P2" s="460"/>
      <c r="Q2" s="460"/>
      <c r="R2" s="460"/>
      <c r="S2" s="205"/>
      <c r="T2" s="309"/>
      <c r="U2" s="309"/>
      <c r="V2" s="309"/>
    </row>
    <row r="3" spans="1:28" ht="18" customHeight="1" x14ac:dyDescent="0.25">
      <c r="A3" s="57"/>
    </row>
    <row r="4" spans="1:28" x14ac:dyDescent="0.2">
      <c r="A4" s="453" t="s">
        <v>175</v>
      </c>
      <c r="B4" s="453"/>
      <c r="C4" s="453"/>
      <c r="D4" s="453"/>
      <c r="E4" s="453"/>
      <c r="F4" s="453"/>
      <c r="G4" s="30"/>
      <c r="H4" s="30"/>
      <c r="I4" s="30"/>
      <c r="J4" s="30"/>
      <c r="K4" s="30"/>
      <c r="L4" s="30"/>
      <c r="M4" s="30"/>
      <c r="N4" s="30"/>
      <c r="O4" s="30"/>
      <c r="P4" s="30"/>
      <c r="Q4" s="30"/>
      <c r="R4" s="30"/>
      <c r="S4" s="30"/>
      <c r="T4" s="62"/>
      <c r="U4" s="30"/>
    </row>
    <row r="5" spans="1:28" x14ac:dyDescent="0.2">
      <c r="A5" s="125"/>
      <c r="B5" s="125"/>
      <c r="C5" s="125"/>
      <c r="D5" s="125"/>
      <c r="E5" s="125"/>
      <c r="F5" s="125"/>
      <c r="G5" s="30"/>
      <c r="H5" s="30"/>
      <c r="I5" s="30"/>
      <c r="J5" s="30"/>
      <c r="K5" s="30"/>
      <c r="L5" s="30"/>
      <c r="M5" s="30"/>
      <c r="N5" s="30"/>
      <c r="O5" s="30"/>
      <c r="P5" s="30"/>
      <c r="Q5" s="30"/>
      <c r="R5" s="30"/>
      <c r="S5" s="30"/>
      <c r="T5" s="62"/>
      <c r="U5" s="30"/>
    </row>
    <row r="6" spans="1:28" ht="15" customHeight="1" thickBot="1" x14ac:dyDescent="0.25">
      <c r="A6" s="30"/>
      <c r="B6" s="454" t="s">
        <v>32</v>
      </c>
      <c r="C6" s="454"/>
      <c r="D6" s="454"/>
      <c r="E6" s="454"/>
      <c r="F6" s="454"/>
      <c r="G6" s="454"/>
      <c r="H6" s="454"/>
      <c r="I6" s="454"/>
      <c r="J6" s="454"/>
      <c r="K6" s="454"/>
      <c r="L6" s="454"/>
      <c r="M6" s="454"/>
      <c r="N6" s="454"/>
      <c r="O6" s="454"/>
      <c r="P6" s="454"/>
      <c r="Q6" s="454"/>
      <c r="R6" s="454"/>
      <c r="S6" s="454"/>
      <c r="T6" s="454"/>
      <c r="U6" s="30"/>
    </row>
    <row r="7" spans="1:28" ht="15" customHeight="1" x14ac:dyDescent="0.2">
      <c r="A7" s="30"/>
      <c r="B7" s="441" t="s">
        <v>142</v>
      </c>
      <c r="C7" s="441" t="s">
        <v>166</v>
      </c>
      <c r="D7" s="443" t="s">
        <v>165</v>
      </c>
      <c r="E7" s="445" t="s">
        <v>16</v>
      </c>
      <c r="F7" s="441" t="s">
        <v>17</v>
      </c>
      <c r="G7" s="441" t="s">
        <v>18</v>
      </c>
      <c r="H7" s="441" t="s">
        <v>19</v>
      </c>
      <c r="I7" s="441" t="s">
        <v>20</v>
      </c>
      <c r="J7" s="441" t="s">
        <v>21</v>
      </c>
      <c r="K7" s="441" t="s">
        <v>22</v>
      </c>
      <c r="L7" s="441" t="s">
        <v>23</v>
      </c>
      <c r="M7" s="441" t="s">
        <v>24</v>
      </c>
      <c r="N7" s="441" t="s">
        <v>25</v>
      </c>
      <c r="O7" s="441" t="s">
        <v>26</v>
      </c>
      <c r="P7" s="441" t="s">
        <v>27</v>
      </c>
      <c r="Q7" s="441" t="s">
        <v>28</v>
      </c>
      <c r="R7" s="441" t="s">
        <v>29</v>
      </c>
      <c r="S7" s="441" t="s">
        <v>30</v>
      </c>
      <c r="T7" s="441" t="s">
        <v>31</v>
      </c>
      <c r="U7" s="30"/>
      <c r="X7" s="284"/>
    </row>
    <row r="8" spans="1:28" ht="13.5" thickBot="1" x14ac:dyDescent="0.25">
      <c r="A8" s="101" t="s">
        <v>3</v>
      </c>
      <c r="B8" s="442"/>
      <c r="C8" s="442"/>
      <c r="D8" s="444"/>
      <c r="E8" s="446"/>
      <c r="F8" s="442"/>
      <c r="G8" s="442"/>
      <c r="H8" s="442"/>
      <c r="I8" s="442"/>
      <c r="J8" s="442"/>
      <c r="K8" s="442"/>
      <c r="L8" s="442"/>
      <c r="M8" s="442"/>
      <c r="N8" s="442"/>
      <c r="O8" s="442"/>
      <c r="P8" s="442"/>
      <c r="Q8" s="442"/>
      <c r="R8" s="442"/>
      <c r="S8" s="442"/>
      <c r="T8" s="442"/>
      <c r="U8" s="30"/>
    </row>
    <row r="9" spans="1:28" x14ac:dyDescent="0.2">
      <c r="A9" s="58">
        <v>1974</v>
      </c>
      <c r="B9" s="30">
        <v>378</v>
      </c>
      <c r="C9" s="30">
        <v>2</v>
      </c>
      <c r="D9" s="30">
        <v>1</v>
      </c>
      <c r="E9" s="30">
        <v>3</v>
      </c>
      <c r="F9" s="30">
        <v>16</v>
      </c>
      <c r="G9" s="30">
        <v>27</v>
      </c>
      <c r="H9" s="30">
        <v>37</v>
      </c>
      <c r="I9" s="30">
        <v>34</v>
      </c>
      <c r="J9" s="30">
        <v>34</v>
      </c>
      <c r="K9" s="30">
        <v>30</v>
      </c>
      <c r="L9" s="30">
        <v>44</v>
      </c>
      <c r="M9" s="30">
        <v>25</v>
      </c>
      <c r="N9" s="30">
        <v>35</v>
      </c>
      <c r="O9" s="30">
        <v>23</v>
      </c>
      <c r="P9" s="30">
        <v>27</v>
      </c>
      <c r="Q9" s="30">
        <v>24</v>
      </c>
      <c r="R9" s="30">
        <v>9</v>
      </c>
      <c r="S9" s="30">
        <v>5</v>
      </c>
      <c r="T9" s="30">
        <v>2</v>
      </c>
      <c r="U9" s="30"/>
    </row>
    <row r="10" spans="1:28" x14ac:dyDescent="0.2">
      <c r="A10" s="58">
        <v>1975</v>
      </c>
      <c r="B10" s="64">
        <v>375</v>
      </c>
      <c r="C10" s="64">
        <v>0</v>
      </c>
      <c r="D10" s="64">
        <v>0</v>
      </c>
      <c r="E10" s="64">
        <v>6</v>
      </c>
      <c r="F10" s="64">
        <v>14</v>
      </c>
      <c r="G10" s="64">
        <v>35</v>
      </c>
      <c r="H10" s="64">
        <v>24</v>
      </c>
      <c r="I10" s="64">
        <v>22</v>
      </c>
      <c r="J10" s="64">
        <v>26</v>
      </c>
      <c r="K10" s="64">
        <v>38</v>
      </c>
      <c r="L10" s="64">
        <v>49</v>
      </c>
      <c r="M10" s="64">
        <v>35</v>
      </c>
      <c r="N10" s="64">
        <v>36</v>
      </c>
      <c r="O10" s="64">
        <v>29</v>
      </c>
      <c r="P10" s="64">
        <v>20</v>
      </c>
      <c r="Q10" s="64">
        <v>19</v>
      </c>
      <c r="R10" s="64">
        <v>16</v>
      </c>
      <c r="S10" s="64">
        <v>3</v>
      </c>
      <c r="T10" s="64">
        <v>3</v>
      </c>
      <c r="U10" s="30"/>
      <c r="W10" s="282"/>
      <c r="X10" s="282"/>
      <c r="Y10" s="282"/>
      <c r="Z10" s="282"/>
      <c r="AA10" s="282"/>
      <c r="AB10" s="282"/>
    </row>
    <row r="11" spans="1:28" x14ac:dyDescent="0.2">
      <c r="A11" s="58">
        <v>1976</v>
      </c>
      <c r="B11" s="65">
        <v>377</v>
      </c>
      <c r="C11" s="65">
        <v>1</v>
      </c>
      <c r="D11" s="65">
        <v>1</v>
      </c>
      <c r="E11" s="65">
        <v>2</v>
      </c>
      <c r="F11" s="65">
        <v>18</v>
      </c>
      <c r="G11" s="65">
        <v>34</v>
      </c>
      <c r="H11" s="65">
        <v>33</v>
      </c>
      <c r="I11" s="65">
        <v>34</v>
      </c>
      <c r="J11" s="65">
        <v>35</v>
      </c>
      <c r="K11" s="65">
        <v>35</v>
      </c>
      <c r="L11" s="65">
        <v>36</v>
      </c>
      <c r="M11" s="65">
        <v>34</v>
      </c>
      <c r="N11" s="65">
        <v>25</v>
      </c>
      <c r="O11" s="65">
        <v>35</v>
      </c>
      <c r="P11" s="65">
        <v>23</v>
      </c>
      <c r="Q11" s="65">
        <v>16</v>
      </c>
      <c r="R11" s="65">
        <v>10</v>
      </c>
      <c r="S11" s="65">
        <v>3</v>
      </c>
      <c r="T11" s="65">
        <v>2</v>
      </c>
      <c r="U11" s="30"/>
      <c r="W11" s="282"/>
      <c r="X11" s="282"/>
      <c r="Y11" s="282"/>
      <c r="Z11" s="282"/>
      <c r="AA11" s="282"/>
      <c r="AB11" s="282"/>
    </row>
    <row r="12" spans="1:28" x14ac:dyDescent="0.2">
      <c r="A12" s="58">
        <v>1977</v>
      </c>
      <c r="B12" s="65">
        <v>382</v>
      </c>
      <c r="C12" s="65">
        <v>1</v>
      </c>
      <c r="D12" s="65">
        <v>0</v>
      </c>
      <c r="E12" s="65">
        <v>1</v>
      </c>
      <c r="F12" s="65">
        <v>13</v>
      </c>
      <c r="G12" s="65">
        <v>34</v>
      </c>
      <c r="H12" s="65">
        <v>35</v>
      </c>
      <c r="I12" s="65">
        <v>41</v>
      </c>
      <c r="J12" s="65">
        <v>41</v>
      </c>
      <c r="K12" s="65">
        <v>30</v>
      </c>
      <c r="L12" s="65">
        <v>29</v>
      </c>
      <c r="M12" s="65">
        <v>39</v>
      </c>
      <c r="N12" s="65">
        <v>41</v>
      </c>
      <c r="O12" s="65">
        <v>25</v>
      </c>
      <c r="P12" s="65">
        <v>19</v>
      </c>
      <c r="Q12" s="65">
        <v>11</v>
      </c>
      <c r="R12" s="65">
        <v>11</v>
      </c>
      <c r="S12" s="65">
        <v>8</v>
      </c>
      <c r="T12" s="65">
        <v>3</v>
      </c>
      <c r="U12" s="30"/>
      <c r="W12" s="282"/>
      <c r="X12" s="282"/>
      <c r="Y12" s="282"/>
      <c r="Z12" s="282"/>
      <c r="AA12" s="282"/>
      <c r="AB12" s="282"/>
    </row>
    <row r="13" spans="1:28" x14ac:dyDescent="0.2">
      <c r="A13" s="58">
        <v>1978</v>
      </c>
      <c r="B13" s="65">
        <v>439</v>
      </c>
      <c r="C13" s="65">
        <v>0</v>
      </c>
      <c r="D13" s="65">
        <v>1</v>
      </c>
      <c r="E13" s="65">
        <v>2</v>
      </c>
      <c r="F13" s="65">
        <v>18</v>
      </c>
      <c r="G13" s="65">
        <v>40</v>
      </c>
      <c r="H13" s="65">
        <v>43</v>
      </c>
      <c r="I13" s="65">
        <v>38</v>
      </c>
      <c r="J13" s="65">
        <v>30</v>
      </c>
      <c r="K13" s="65">
        <v>46</v>
      </c>
      <c r="L13" s="65">
        <v>50</v>
      </c>
      <c r="M13" s="65">
        <v>33</v>
      </c>
      <c r="N13" s="65">
        <v>34</v>
      </c>
      <c r="O13" s="65">
        <v>37</v>
      </c>
      <c r="P13" s="65">
        <v>27</v>
      </c>
      <c r="Q13" s="65">
        <v>17</v>
      </c>
      <c r="R13" s="65">
        <v>18</v>
      </c>
      <c r="S13" s="65">
        <v>2</v>
      </c>
      <c r="T13" s="65">
        <v>3</v>
      </c>
      <c r="U13" s="30"/>
      <c r="W13" s="282"/>
      <c r="X13" s="282"/>
      <c r="Y13" s="282"/>
      <c r="Z13" s="282"/>
      <c r="AA13" s="282"/>
      <c r="AB13" s="282"/>
    </row>
    <row r="14" spans="1:28" x14ac:dyDescent="0.2">
      <c r="A14" s="58">
        <v>1979</v>
      </c>
      <c r="B14" s="65">
        <v>433</v>
      </c>
      <c r="C14" s="65">
        <v>1</v>
      </c>
      <c r="D14" s="65">
        <v>0</v>
      </c>
      <c r="E14" s="65">
        <v>3</v>
      </c>
      <c r="F14" s="65">
        <v>23</v>
      </c>
      <c r="G14" s="65">
        <v>40</v>
      </c>
      <c r="H14" s="65">
        <v>28</v>
      </c>
      <c r="I14" s="65">
        <v>40</v>
      </c>
      <c r="J14" s="65">
        <v>35</v>
      </c>
      <c r="K14" s="65">
        <v>34</v>
      </c>
      <c r="L14" s="65">
        <v>38</v>
      </c>
      <c r="M14" s="65">
        <v>50</v>
      </c>
      <c r="N14" s="65">
        <v>34</v>
      </c>
      <c r="O14" s="65">
        <v>34</v>
      </c>
      <c r="P14" s="65">
        <v>23</v>
      </c>
      <c r="Q14" s="65">
        <v>26</v>
      </c>
      <c r="R14" s="65">
        <v>14</v>
      </c>
      <c r="S14" s="65">
        <v>6</v>
      </c>
      <c r="T14" s="65">
        <v>4</v>
      </c>
      <c r="U14" s="30"/>
      <c r="W14" s="282"/>
      <c r="X14" s="282"/>
      <c r="Y14" s="282"/>
      <c r="Z14" s="282"/>
      <c r="AA14" s="282"/>
      <c r="AB14" s="282"/>
    </row>
    <row r="15" spans="1:28" x14ac:dyDescent="0.2">
      <c r="A15" s="58">
        <v>1980</v>
      </c>
      <c r="B15" s="65">
        <v>479</v>
      </c>
      <c r="C15" s="65">
        <v>0</v>
      </c>
      <c r="D15" s="65">
        <v>0</v>
      </c>
      <c r="E15" s="65">
        <v>0</v>
      </c>
      <c r="F15" s="65">
        <v>20</v>
      </c>
      <c r="G15" s="65">
        <v>43</v>
      </c>
      <c r="H15" s="65">
        <v>43</v>
      </c>
      <c r="I15" s="65">
        <v>38</v>
      </c>
      <c r="J15" s="65">
        <v>47</v>
      </c>
      <c r="K15" s="65">
        <v>45</v>
      </c>
      <c r="L15" s="65">
        <v>40</v>
      </c>
      <c r="M15" s="65">
        <v>47</v>
      </c>
      <c r="N15" s="65">
        <v>46</v>
      </c>
      <c r="O15" s="65">
        <v>25</v>
      </c>
      <c r="P15" s="65">
        <v>30</v>
      </c>
      <c r="Q15" s="65">
        <v>32</v>
      </c>
      <c r="R15" s="65">
        <v>11</v>
      </c>
      <c r="S15" s="65">
        <v>10</v>
      </c>
      <c r="T15" s="65">
        <v>2</v>
      </c>
      <c r="U15" s="30"/>
      <c r="W15" s="282"/>
      <c r="X15" s="282"/>
      <c r="Y15" s="282"/>
      <c r="Z15" s="282"/>
      <c r="AA15" s="282"/>
      <c r="AB15" s="282"/>
    </row>
    <row r="16" spans="1:28" x14ac:dyDescent="0.2">
      <c r="A16" s="58">
        <v>1981</v>
      </c>
      <c r="B16" s="65">
        <v>472</v>
      </c>
      <c r="C16" s="65">
        <v>1</v>
      </c>
      <c r="D16" s="65">
        <v>1</v>
      </c>
      <c r="E16" s="65">
        <v>0</v>
      </c>
      <c r="F16" s="65">
        <v>27</v>
      </c>
      <c r="G16" s="65">
        <v>43</v>
      </c>
      <c r="H16" s="65">
        <v>45</v>
      </c>
      <c r="I16" s="65">
        <v>40</v>
      </c>
      <c r="J16" s="65">
        <v>33</v>
      </c>
      <c r="K16" s="65">
        <v>59</v>
      </c>
      <c r="L16" s="65">
        <v>43</v>
      </c>
      <c r="M16" s="65">
        <v>35</v>
      </c>
      <c r="N16" s="65">
        <v>43</v>
      </c>
      <c r="O16" s="65">
        <v>33</v>
      </c>
      <c r="P16" s="65">
        <v>22</v>
      </c>
      <c r="Q16" s="65">
        <v>25</v>
      </c>
      <c r="R16" s="65">
        <v>14</v>
      </c>
      <c r="S16" s="65">
        <v>5</v>
      </c>
      <c r="T16" s="65">
        <v>3</v>
      </c>
      <c r="U16" s="30"/>
      <c r="W16" s="282"/>
      <c r="X16" s="282"/>
      <c r="Y16" s="282"/>
      <c r="Z16" s="282"/>
      <c r="AA16" s="282"/>
      <c r="AB16" s="282"/>
    </row>
    <row r="17" spans="1:28" x14ac:dyDescent="0.2">
      <c r="A17" s="58">
        <v>1982</v>
      </c>
      <c r="B17" s="65">
        <v>477</v>
      </c>
      <c r="C17" s="65">
        <v>0</v>
      </c>
      <c r="D17" s="65">
        <v>0</v>
      </c>
      <c r="E17" s="65">
        <v>0</v>
      </c>
      <c r="F17" s="65">
        <v>22</v>
      </c>
      <c r="G17" s="65">
        <v>42</v>
      </c>
      <c r="H17" s="65">
        <v>40</v>
      </c>
      <c r="I17" s="65">
        <v>44</v>
      </c>
      <c r="J17" s="65">
        <v>38</v>
      </c>
      <c r="K17" s="65">
        <v>36</v>
      </c>
      <c r="L17" s="65">
        <v>52</v>
      </c>
      <c r="M17" s="65">
        <v>46</v>
      </c>
      <c r="N17" s="65">
        <v>45</v>
      </c>
      <c r="O17" s="65">
        <v>35</v>
      </c>
      <c r="P17" s="65">
        <v>29</v>
      </c>
      <c r="Q17" s="65">
        <v>23</v>
      </c>
      <c r="R17" s="65">
        <v>15</v>
      </c>
      <c r="S17" s="65">
        <v>10</v>
      </c>
      <c r="T17" s="65">
        <v>0</v>
      </c>
      <c r="U17" s="30"/>
      <c r="W17" s="282"/>
      <c r="X17" s="282"/>
      <c r="Y17" s="282"/>
      <c r="Z17" s="282"/>
      <c r="AA17" s="282"/>
      <c r="AB17" s="282"/>
    </row>
    <row r="18" spans="1:28" x14ac:dyDescent="0.2">
      <c r="A18" s="58">
        <v>1983</v>
      </c>
      <c r="B18" s="65">
        <v>453</v>
      </c>
      <c r="C18" s="65">
        <v>1</v>
      </c>
      <c r="D18" s="65">
        <v>0</v>
      </c>
      <c r="E18" s="65">
        <v>0</v>
      </c>
      <c r="F18" s="65">
        <v>22</v>
      </c>
      <c r="G18" s="65">
        <v>33</v>
      </c>
      <c r="H18" s="65">
        <v>40</v>
      </c>
      <c r="I18" s="65">
        <v>40</v>
      </c>
      <c r="J18" s="65">
        <v>42</v>
      </c>
      <c r="K18" s="65">
        <v>44</v>
      </c>
      <c r="L18" s="65">
        <v>50</v>
      </c>
      <c r="M18" s="65">
        <v>43</v>
      </c>
      <c r="N18" s="65">
        <v>32</v>
      </c>
      <c r="O18" s="65">
        <v>42</v>
      </c>
      <c r="P18" s="65">
        <v>27</v>
      </c>
      <c r="Q18" s="65">
        <v>19</v>
      </c>
      <c r="R18" s="65">
        <v>8</v>
      </c>
      <c r="S18" s="65">
        <v>7</v>
      </c>
      <c r="T18" s="65">
        <v>3</v>
      </c>
      <c r="U18" s="30"/>
      <c r="W18" s="282"/>
      <c r="X18" s="282"/>
      <c r="Y18" s="282"/>
      <c r="Z18" s="282"/>
      <c r="AA18" s="282"/>
      <c r="AB18" s="282"/>
    </row>
    <row r="19" spans="1:28" x14ac:dyDescent="0.2">
      <c r="A19" s="58">
        <v>1984</v>
      </c>
      <c r="B19" s="65">
        <v>469</v>
      </c>
      <c r="C19" s="65">
        <v>1</v>
      </c>
      <c r="D19" s="65">
        <v>0</v>
      </c>
      <c r="E19" s="65">
        <v>2</v>
      </c>
      <c r="F19" s="65">
        <v>24</v>
      </c>
      <c r="G19" s="65">
        <v>40</v>
      </c>
      <c r="H19" s="65">
        <v>43</v>
      </c>
      <c r="I19" s="65">
        <v>51</v>
      </c>
      <c r="J19" s="65">
        <v>37</v>
      </c>
      <c r="K19" s="65">
        <v>42</v>
      </c>
      <c r="L19" s="65">
        <v>34</v>
      </c>
      <c r="M19" s="65">
        <v>39</v>
      </c>
      <c r="N19" s="65">
        <v>55</v>
      </c>
      <c r="O19" s="65">
        <v>33</v>
      </c>
      <c r="P19" s="65">
        <v>18</v>
      </c>
      <c r="Q19" s="65">
        <v>24</v>
      </c>
      <c r="R19" s="65">
        <v>14</v>
      </c>
      <c r="S19" s="65">
        <v>8</v>
      </c>
      <c r="T19" s="65">
        <v>4</v>
      </c>
      <c r="U19" s="30"/>
      <c r="W19" s="282"/>
      <c r="X19" s="282"/>
      <c r="Y19" s="282"/>
      <c r="Z19" s="282"/>
      <c r="AA19" s="282"/>
      <c r="AB19" s="282"/>
    </row>
    <row r="20" spans="1:28" x14ac:dyDescent="0.2">
      <c r="A20" s="58">
        <v>1985</v>
      </c>
      <c r="B20" s="65">
        <v>513</v>
      </c>
      <c r="C20" s="65">
        <v>3</v>
      </c>
      <c r="D20" s="65">
        <v>0</v>
      </c>
      <c r="E20" s="65">
        <v>2</v>
      </c>
      <c r="F20" s="65">
        <v>22</v>
      </c>
      <c r="G20" s="65">
        <v>50</v>
      </c>
      <c r="H20" s="65">
        <v>41</v>
      </c>
      <c r="I20" s="65">
        <v>49</v>
      </c>
      <c r="J20" s="65">
        <v>59</v>
      </c>
      <c r="K20" s="65">
        <v>42</v>
      </c>
      <c r="L20" s="65">
        <v>49</v>
      </c>
      <c r="M20" s="65">
        <v>55</v>
      </c>
      <c r="N20" s="65">
        <v>36</v>
      </c>
      <c r="O20" s="65">
        <v>34</v>
      </c>
      <c r="P20" s="65">
        <v>29</v>
      </c>
      <c r="Q20" s="65">
        <v>16</v>
      </c>
      <c r="R20" s="65">
        <v>18</v>
      </c>
      <c r="S20" s="65">
        <v>6</v>
      </c>
      <c r="T20" s="65">
        <v>2</v>
      </c>
      <c r="U20" s="30"/>
      <c r="W20" s="282"/>
      <c r="X20" s="282"/>
      <c r="Y20" s="282"/>
      <c r="Z20" s="282"/>
      <c r="AA20" s="282"/>
      <c r="AB20" s="282"/>
    </row>
    <row r="21" spans="1:28" x14ac:dyDescent="0.2">
      <c r="A21" s="58">
        <v>1986</v>
      </c>
      <c r="B21" s="65">
        <v>543</v>
      </c>
      <c r="C21" s="65">
        <v>1</v>
      </c>
      <c r="D21" s="65">
        <v>1</v>
      </c>
      <c r="E21" s="65">
        <v>0</v>
      </c>
      <c r="F21" s="65">
        <v>26</v>
      </c>
      <c r="G21" s="65">
        <v>63</v>
      </c>
      <c r="H21" s="65">
        <v>45</v>
      </c>
      <c r="I21" s="65">
        <v>55</v>
      </c>
      <c r="J21" s="65">
        <v>50</v>
      </c>
      <c r="K21" s="65">
        <v>54</v>
      </c>
      <c r="L21" s="65">
        <v>40</v>
      </c>
      <c r="M21" s="65">
        <v>42</v>
      </c>
      <c r="N21" s="65">
        <v>42</v>
      </c>
      <c r="O21" s="65">
        <v>41</v>
      </c>
      <c r="P21" s="65">
        <v>28</v>
      </c>
      <c r="Q21" s="65">
        <v>24</v>
      </c>
      <c r="R21" s="65">
        <v>19</v>
      </c>
      <c r="S21" s="65">
        <v>8</v>
      </c>
      <c r="T21" s="65">
        <v>4</v>
      </c>
      <c r="U21" s="30"/>
      <c r="W21" s="282"/>
      <c r="X21" s="282"/>
      <c r="Y21" s="282"/>
      <c r="Z21" s="282"/>
      <c r="AA21" s="282"/>
      <c r="AB21" s="282"/>
    </row>
    <row r="22" spans="1:28" x14ac:dyDescent="0.2">
      <c r="A22" s="58">
        <v>1987</v>
      </c>
      <c r="B22" s="65">
        <v>497</v>
      </c>
      <c r="C22" s="65">
        <v>0</v>
      </c>
      <c r="D22" s="65">
        <v>0</v>
      </c>
      <c r="E22" s="65">
        <v>4</v>
      </c>
      <c r="F22" s="65">
        <v>34</v>
      </c>
      <c r="G22" s="65">
        <v>55</v>
      </c>
      <c r="H22" s="65">
        <v>46</v>
      </c>
      <c r="I22" s="65">
        <v>49</v>
      </c>
      <c r="J22" s="65">
        <v>45</v>
      </c>
      <c r="K22" s="65">
        <v>56</v>
      </c>
      <c r="L22" s="65">
        <v>35</v>
      </c>
      <c r="M22" s="65">
        <v>40</v>
      </c>
      <c r="N22" s="65">
        <v>35</v>
      </c>
      <c r="O22" s="65">
        <v>29</v>
      </c>
      <c r="P22" s="65">
        <v>27</v>
      </c>
      <c r="Q22" s="65">
        <v>16</v>
      </c>
      <c r="R22" s="65">
        <v>14</v>
      </c>
      <c r="S22" s="65">
        <v>7</v>
      </c>
      <c r="T22" s="65">
        <v>5</v>
      </c>
      <c r="U22" s="30"/>
      <c r="W22" s="282"/>
      <c r="X22" s="282"/>
      <c r="Y22" s="282"/>
      <c r="Z22" s="282"/>
      <c r="AA22" s="282"/>
      <c r="AB22" s="282"/>
    </row>
    <row r="23" spans="1:28" x14ac:dyDescent="0.2">
      <c r="A23" s="58">
        <v>1988</v>
      </c>
      <c r="B23" s="65">
        <v>553</v>
      </c>
      <c r="C23" s="65">
        <v>0</v>
      </c>
      <c r="D23" s="65">
        <v>0</v>
      </c>
      <c r="E23" s="65">
        <v>1</v>
      </c>
      <c r="F23" s="65">
        <v>38</v>
      </c>
      <c r="G23" s="65">
        <v>66</v>
      </c>
      <c r="H23" s="65">
        <v>55</v>
      </c>
      <c r="I23" s="65">
        <v>59</v>
      </c>
      <c r="J23" s="65">
        <v>46</v>
      </c>
      <c r="K23" s="65">
        <v>52</v>
      </c>
      <c r="L23" s="65">
        <v>55</v>
      </c>
      <c r="M23" s="65">
        <v>38</v>
      </c>
      <c r="N23" s="65">
        <v>32</v>
      </c>
      <c r="O23" s="65">
        <v>37</v>
      </c>
      <c r="P23" s="65">
        <v>22</v>
      </c>
      <c r="Q23" s="65">
        <v>15</v>
      </c>
      <c r="R23" s="65">
        <v>28</v>
      </c>
      <c r="S23" s="65">
        <v>6</v>
      </c>
      <c r="T23" s="65">
        <v>3</v>
      </c>
      <c r="U23" s="30"/>
      <c r="W23" s="282"/>
      <c r="X23" s="282"/>
      <c r="Y23" s="282"/>
      <c r="Z23" s="282"/>
      <c r="AA23" s="282"/>
      <c r="AB23" s="282"/>
    </row>
    <row r="24" spans="1:28" x14ac:dyDescent="0.2">
      <c r="A24" s="58">
        <v>1989</v>
      </c>
      <c r="B24" s="65">
        <v>506</v>
      </c>
      <c r="C24" s="65">
        <v>1</v>
      </c>
      <c r="D24" s="65">
        <v>0</v>
      </c>
      <c r="E24" s="65">
        <v>0</v>
      </c>
      <c r="F24" s="65">
        <v>27</v>
      </c>
      <c r="G24" s="65">
        <v>56</v>
      </c>
      <c r="H24" s="65">
        <v>59</v>
      </c>
      <c r="I24" s="65">
        <v>45</v>
      </c>
      <c r="J24" s="65">
        <v>43</v>
      </c>
      <c r="K24" s="65">
        <v>54</v>
      </c>
      <c r="L24" s="65">
        <v>33</v>
      </c>
      <c r="M24" s="65">
        <v>49</v>
      </c>
      <c r="N24" s="65">
        <v>47</v>
      </c>
      <c r="O24" s="65">
        <v>25</v>
      </c>
      <c r="P24" s="65">
        <v>32</v>
      </c>
      <c r="Q24" s="65">
        <v>8</v>
      </c>
      <c r="R24" s="65">
        <v>19</v>
      </c>
      <c r="S24" s="65">
        <v>3</v>
      </c>
      <c r="T24" s="65">
        <v>5</v>
      </c>
      <c r="U24" s="30"/>
      <c r="W24" s="282"/>
      <c r="X24" s="282"/>
      <c r="Y24" s="282"/>
      <c r="Z24" s="282"/>
      <c r="AA24" s="282"/>
      <c r="AB24" s="282"/>
    </row>
    <row r="25" spans="1:28" x14ac:dyDescent="0.2">
      <c r="A25" s="58">
        <v>1990</v>
      </c>
      <c r="B25" s="65">
        <v>566</v>
      </c>
      <c r="C25" s="65">
        <v>1</v>
      </c>
      <c r="D25" s="65">
        <v>1</v>
      </c>
      <c r="E25" s="65">
        <v>1</v>
      </c>
      <c r="F25" s="65">
        <v>20</v>
      </c>
      <c r="G25" s="65">
        <v>70</v>
      </c>
      <c r="H25" s="65">
        <v>84</v>
      </c>
      <c r="I25" s="65">
        <v>59</v>
      </c>
      <c r="J25" s="65">
        <v>45</v>
      </c>
      <c r="K25" s="65">
        <v>48</v>
      </c>
      <c r="L25" s="65">
        <v>58</v>
      </c>
      <c r="M25" s="65">
        <v>37</v>
      </c>
      <c r="N25" s="65">
        <v>39</v>
      </c>
      <c r="O25" s="65">
        <v>23</v>
      </c>
      <c r="P25" s="65">
        <v>34</v>
      </c>
      <c r="Q25" s="65">
        <v>19</v>
      </c>
      <c r="R25" s="65">
        <v>11</v>
      </c>
      <c r="S25" s="65">
        <v>12</v>
      </c>
      <c r="T25" s="65">
        <v>4</v>
      </c>
      <c r="U25" s="30"/>
      <c r="W25" s="282"/>
      <c r="X25" s="282"/>
      <c r="Y25" s="282"/>
      <c r="Z25" s="282"/>
      <c r="AA25" s="282"/>
      <c r="AB25" s="282"/>
    </row>
    <row r="26" spans="1:28" x14ac:dyDescent="0.2">
      <c r="A26" s="58">
        <v>1991</v>
      </c>
      <c r="B26" s="65">
        <v>523</v>
      </c>
      <c r="C26" s="65">
        <v>1</v>
      </c>
      <c r="D26" s="65">
        <v>0</v>
      </c>
      <c r="E26" s="65">
        <v>1</v>
      </c>
      <c r="F26" s="65">
        <v>26</v>
      </c>
      <c r="G26" s="65">
        <v>54</v>
      </c>
      <c r="H26" s="65">
        <v>73</v>
      </c>
      <c r="I26" s="65">
        <v>58</v>
      </c>
      <c r="J26" s="65">
        <v>47</v>
      </c>
      <c r="K26" s="65">
        <v>58</v>
      </c>
      <c r="L26" s="65">
        <v>50</v>
      </c>
      <c r="M26" s="65">
        <v>34</v>
      </c>
      <c r="N26" s="65">
        <v>22</v>
      </c>
      <c r="O26" s="65">
        <v>31</v>
      </c>
      <c r="P26" s="65">
        <v>24</v>
      </c>
      <c r="Q26" s="65">
        <v>21</v>
      </c>
      <c r="R26" s="65">
        <v>13</v>
      </c>
      <c r="S26" s="65">
        <v>4</v>
      </c>
      <c r="T26" s="65">
        <v>6</v>
      </c>
      <c r="U26" s="30"/>
      <c r="W26" s="282"/>
      <c r="X26" s="282"/>
      <c r="Y26" s="282"/>
      <c r="Z26" s="282"/>
      <c r="AA26" s="282"/>
      <c r="AB26" s="282"/>
    </row>
    <row r="27" spans="1:28" x14ac:dyDescent="0.2">
      <c r="A27" s="58">
        <v>1992</v>
      </c>
      <c r="B27" s="65">
        <v>576</v>
      </c>
      <c r="C27" s="65">
        <v>0</v>
      </c>
      <c r="D27" s="65">
        <v>0</v>
      </c>
      <c r="E27" s="65">
        <v>1</v>
      </c>
      <c r="F27" s="65">
        <v>33</v>
      </c>
      <c r="G27" s="65">
        <v>64</v>
      </c>
      <c r="H27" s="65">
        <v>97</v>
      </c>
      <c r="I27" s="65">
        <v>56</v>
      </c>
      <c r="J27" s="65">
        <v>57</v>
      </c>
      <c r="K27" s="65">
        <v>62</v>
      </c>
      <c r="L27" s="65">
        <v>43</v>
      </c>
      <c r="M27" s="65">
        <v>40</v>
      </c>
      <c r="N27" s="65">
        <v>31</v>
      </c>
      <c r="O27" s="65">
        <v>29</v>
      </c>
      <c r="P27" s="65">
        <v>17</v>
      </c>
      <c r="Q27" s="65">
        <v>16</v>
      </c>
      <c r="R27" s="65">
        <v>15</v>
      </c>
      <c r="S27" s="65">
        <v>14</v>
      </c>
      <c r="T27" s="65">
        <v>1</v>
      </c>
      <c r="U27" s="30"/>
      <c r="W27" s="282"/>
      <c r="X27" s="282"/>
      <c r="Y27" s="282"/>
      <c r="Z27" s="282"/>
      <c r="AA27" s="282"/>
      <c r="AB27" s="282"/>
    </row>
    <row r="28" spans="1:28" x14ac:dyDescent="0.2">
      <c r="A28" s="58">
        <v>1993</v>
      </c>
      <c r="B28" s="65">
        <v>679</v>
      </c>
      <c r="C28" s="65">
        <v>5</v>
      </c>
      <c r="D28" s="65">
        <v>0</v>
      </c>
      <c r="E28" s="65">
        <v>6</v>
      </c>
      <c r="F28" s="65">
        <v>31</v>
      </c>
      <c r="G28" s="65">
        <v>81</v>
      </c>
      <c r="H28" s="65">
        <v>96</v>
      </c>
      <c r="I28" s="65">
        <v>72</v>
      </c>
      <c r="J28" s="65">
        <v>62</v>
      </c>
      <c r="K28" s="65">
        <v>72</v>
      </c>
      <c r="L28" s="65">
        <v>69</v>
      </c>
      <c r="M28" s="65">
        <v>42</v>
      </c>
      <c r="N28" s="65">
        <v>47</v>
      </c>
      <c r="O28" s="65">
        <v>25</v>
      </c>
      <c r="P28" s="65">
        <v>29</v>
      </c>
      <c r="Q28" s="65">
        <v>25</v>
      </c>
      <c r="R28" s="65">
        <v>8</v>
      </c>
      <c r="S28" s="65">
        <v>7</v>
      </c>
      <c r="T28" s="65">
        <v>2</v>
      </c>
      <c r="U28" s="30"/>
      <c r="W28" s="282"/>
      <c r="X28" s="282"/>
      <c r="Y28" s="282"/>
      <c r="Z28" s="282"/>
      <c r="AA28" s="282"/>
      <c r="AB28" s="282"/>
    </row>
    <row r="29" spans="1:28" x14ac:dyDescent="0.2">
      <c r="A29" s="58">
        <v>1994</v>
      </c>
      <c r="B29" s="65">
        <v>611</v>
      </c>
      <c r="C29" s="65">
        <v>0</v>
      </c>
      <c r="D29" s="65">
        <v>1</v>
      </c>
      <c r="E29" s="65">
        <v>3</v>
      </c>
      <c r="F29" s="65">
        <v>31</v>
      </c>
      <c r="G29" s="65">
        <v>69</v>
      </c>
      <c r="H29" s="65">
        <v>82</v>
      </c>
      <c r="I29" s="65">
        <v>69</v>
      </c>
      <c r="J29" s="65">
        <v>57</v>
      </c>
      <c r="K29" s="65">
        <v>76</v>
      </c>
      <c r="L29" s="65">
        <v>64</v>
      </c>
      <c r="M29" s="65">
        <v>36</v>
      </c>
      <c r="N29" s="65">
        <v>36</v>
      </c>
      <c r="O29" s="65">
        <v>27</v>
      </c>
      <c r="P29" s="65">
        <v>20</v>
      </c>
      <c r="Q29" s="65">
        <v>12</v>
      </c>
      <c r="R29" s="65">
        <v>11</v>
      </c>
      <c r="S29" s="65">
        <v>10</v>
      </c>
      <c r="T29" s="65">
        <v>7</v>
      </c>
      <c r="U29" s="30"/>
      <c r="W29" s="282"/>
      <c r="X29" s="282"/>
      <c r="Y29" s="282"/>
      <c r="Z29" s="282"/>
      <c r="AA29" s="282"/>
      <c r="AB29" s="282"/>
    </row>
    <row r="30" spans="1:28" x14ac:dyDescent="0.2">
      <c r="A30" s="58">
        <v>1995</v>
      </c>
      <c r="B30" s="65">
        <v>625</v>
      </c>
      <c r="C30" s="65">
        <v>2</v>
      </c>
      <c r="D30" s="65">
        <v>0</v>
      </c>
      <c r="E30" s="65">
        <v>5</v>
      </c>
      <c r="F30" s="65">
        <v>26</v>
      </c>
      <c r="G30" s="65">
        <v>61</v>
      </c>
      <c r="H30" s="65">
        <v>82</v>
      </c>
      <c r="I30" s="65">
        <v>74</v>
      </c>
      <c r="J30" s="65">
        <v>62</v>
      </c>
      <c r="K30" s="65">
        <v>62</v>
      </c>
      <c r="L30" s="65">
        <v>58</v>
      </c>
      <c r="M30" s="65">
        <v>49</v>
      </c>
      <c r="N30" s="65">
        <v>41</v>
      </c>
      <c r="O30" s="65">
        <v>23</v>
      </c>
      <c r="P30" s="65">
        <v>32</v>
      </c>
      <c r="Q30" s="65">
        <v>15</v>
      </c>
      <c r="R30" s="65">
        <v>18</v>
      </c>
      <c r="S30" s="65">
        <v>8</v>
      </c>
      <c r="T30" s="65">
        <v>7</v>
      </c>
      <c r="U30" s="30"/>
      <c r="W30" s="282"/>
      <c r="X30" s="282"/>
      <c r="Y30" s="282"/>
      <c r="Z30" s="282"/>
      <c r="AA30" s="282"/>
      <c r="AB30" s="282"/>
    </row>
    <row r="31" spans="1:28" x14ac:dyDescent="0.2">
      <c r="A31" s="58">
        <v>1996</v>
      </c>
      <c r="B31" s="65">
        <v>620</v>
      </c>
      <c r="C31" s="65">
        <v>1</v>
      </c>
      <c r="D31" s="65">
        <v>2</v>
      </c>
      <c r="E31" s="65">
        <v>4</v>
      </c>
      <c r="F31" s="65">
        <v>24</v>
      </c>
      <c r="G31" s="65">
        <v>62</v>
      </c>
      <c r="H31" s="65">
        <v>88</v>
      </c>
      <c r="I31" s="65">
        <v>75</v>
      </c>
      <c r="J31" s="65">
        <v>63</v>
      </c>
      <c r="K31" s="65">
        <v>57</v>
      </c>
      <c r="L31" s="65">
        <v>61</v>
      </c>
      <c r="M31" s="65">
        <v>37</v>
      </c>
      <c r="N31" s="65">
        <v>36</v>
      </c>
      <c r="O31" s="65">
        <v>17</v>
      </c>
      <c r="P31" s="65">
        <v>31</v>
      </c>
      <c r="Q31" s="65">
        <v>28</v>
      </c>
      <c r="R31" s="65">
        <v>16</v>
      </c>
      <c r="S31" s="65">
        <v>10</v>
      </c>
      <c r="T31" s="65">
        <v>8</v>
      </c>
      <c r="U31" s="30"/>
      <c r="W31" s="282"/>
      <c r="X31" s="282"/>
      <c r="Y31" s="282"/>
      <c r="Z31" s="282"/>
      <c r="AA31" s="282"/>
      <c r="AB31" s="282"/>
    </row>
    <row r="32" spans="1:28" x14ac:dyDescent="0.2">
      <c r="A32" s="58">
        <v>1997</v>
      </c>
      <c r="B32" s="65">
        <v>655</v>
      </c>
      <c r="C32" s="65">
        <v>3</v>
      </c>
      <c r="D32" s="65">
        <v>1</v>
      </c>
      <c r="E32" s="65">
        <v>3</v>
      </c>
      <c r="F32" s="65">
        <v>33</v>
      </c>
      <c r="G32" s="65">
        <v>68</v>
      </c>
      <c r="H32" s="65">
        <v>92</v>
      </c>
      <c r="I32" s="65">
        <v>82</v>
      </c>
      <c r="J32" s="65">
        <v>67</v>
      </c>
      <c r="K32" s="65">
        <v>63</v>
      </c>
      <c r="L32" s="65">
        <v>56</v>
      </c>
      <c r="M32" s="65">
        <v>57</v>
      </c>
      <c r="N32" s="65">
        <v>29</v>
      </c>
      <c r="O32" s="65">
        <v>24</v>
      </c>
      <c r="P32" s="65">
        <v>23</v>
      </c>
      <c r="Q32" s="65">
        <v>18</v>
      </c>
      <c r="R32" s="65">
        <v>22</v>
      </c>
      <c r="S32" s="65">
        <v>10</v>
      </c>
      <c r="T32" s="65">
        <v>4</v>
      </c>
      <c r="U32" s="30"/>
      <c r="W32" s="282"/>
      <c r="X32" s="282"/>
      <c r="Y32" s="282"/>
      <c r="Z32" s="282"/>
      <c r="AA32" s="282"/>
      <c r="AB32" s="282"/>
    </row>
    <row r="33" spans="1:28" x14ac:dyDescent="0.2">
      <c r="A33" s="58">
        <v>1998</v>
      </c>
      <c r="B33" s="65">
        <v>650</v>
      </c>
      <c r="C33" s="65">
        <v>0</v>
      </c>
      <c r="D33" s="65">
        <v>0</v>
      </c>
      <c r="E33" s="65">
        <v>2</v>
      </c>
      <c r="F33" s="65">
        <v>24</v>
      </c>
      <c r="G33" s="65">
        <v>59</v>
      </c>
      <c r="H33" s="65">
        <v>99</v>
      </c>
      <c r="I33" s="65">
        <v>84</v>
      </c>
      <c r="J33" s="65">
        <v>83</v>
      </c>
      <c r="K33" s="65">
        <v>61</v>
      </c>
      <c r="L33" s="65">
        <v>56</v>
      </c>
      <c r="M33" s="65">
        <v>38</v>
      </c>
      <c r="N33" s="65">
        <v>43</v>
      </c>
      <c r="O33" s="65">
        <v>21</v>
      </c>
      <c r="P33" s="65">
        <v>30</v>
      </c>
      <c r="Q33" s="65">
        <v>23</v>
      </c>
      <c r="R33" s="65">
        <v>13</v>
      </c>
      <c r="S33" s="65">
        <v>10</v>
      </c>
      <c r="T33" s="65">
        <v>4</v>
      </c>
      <c r="U33" s="30"/>
      <c r="W33" s="282"/>
      <c r="X33" s="282"/>
      <c r="Y33" s="282"/>
      <c r="Z33" s="282"/>
      <c r="AA33" s="282"/>
      <c r="AB33" s="282"/>
    </row>
    <row r="34" spans="1:28" x14ac:dyDescent="0.2">
      <c r="A34" s="58">
        <v>1999</v>
      </c>
      <c r="B34" s="65">
        <v>663</v>
      </c>
      <c r="C34" s="65">
        <v>0</v>
      </c>
      <c r="D34" s="65">
        <v>0</v>
      </c>
      <c r="E34" s="65">
        <v>3</v>
      </c>
      <c r="F34" s="65">
        <v>40</v>
      </c>
      <c r="G34" s="65">
        <v>68</v>
      </c>
      <c r="H34" s="65">
        <v>78</v>
      </c>
      <c r="I34" s="65">
        <v>96</v>
      </c>
      <c r="J34" s="65">
        <v>79</v>
      </c>
      <c r="K34" s="65">
        <v>57</v>
      </c>
      <c r="L34" s="65">
        <v>45</v>
      </c>
      <c r="M34" s="65">
        <v>46</v>
      </c>
      <c r="N34" s="65">
        <v>37</v>
      </c>
      <c r="O34" s="65">
        <v>28</v>
      </c>
      <c r="P34" s="65">
        <v>32</v>
      </c>
      <c r="Q34" s="65">
        <v>21</v>
      </c>
      <c r="R34" s="65">
        <v>20</v>
      </c>
      <c r="S34" s="65">
        <v>7</v>
      </c>
      <c r="T34" s="65">
        <v>6</v>
      </c>
      <c r="U34" s="30"/>
      <c r="W34" s="282"/>
      <c r="X34" s="282"/>
      <c r="Y34" s="282"/>
      <c r="Z34" s="282"/>
      <c r="AA34" s="282"/>
      <c r="AB34" s="282"/>
    </row>
    <row r="35" spans="1:28" x14ac:dyDescent="0.2">
      <c r="A35" s="58">
        <v>2000</v>
      </c>
      <c r="B35" s="65">
        <v>674</v>
      </c>
      <c r="C35" s="65">
        <v>0</v>
      </c>
      <c r="D35" s="65">
        <v>0</v>
      </c>
      <c r="E35" s="65">
        <v>3</v>
      </c>
      <c r="F35" s="65">
        <v>43</v>
      </c>
      <c r="G35" s="65">
        <v>76</v>
      </c>
      <c r="H35" s="65">
        <v>83</v>
      </c>
      <c r="I35" s="65">
        <v>74</v>
      </c>
      <c r="J35" s="65">
        <v>94</v>
      </c>
      <c r="K35" s="65">
        <v>60</v>
      </c>
      <c r="L35" s="65">
        <v>50</v>
      </c>
      <c r="M35" s="65">
        <v>56</v>
      </c>
      <c r="N35" s="65">
        <v>28</v>
      </c>
      <c r="O35" s="65">
        <v>35</v>
      </c>
      <c r="P35" s="65">
        <v>23</v>
      </c>
      <c r="Q35" s="65">
        <v>18</v>
      </c>
      <c r="R35" s="65">
        <v>12</v>
      </c>
      <c r="S35" s="65">
        <v>10</v>
      </c>
      <c r="T35" s="65">
        <v>9</v>
      </c>
      <c r="U35" s="30"/>
      <c r="W35" s="282"/>
      <c r="X35" s="282"/>
      <c r="Y35" s="282"/>
      <c r="Z35" s="282"/>
      <c r="AA35" s="282"/>
      <c r="AB35" s="282"/>
    </row>
    <row r="36" spans="1:28" x14ac:dyDescent="0.2">
      <c r="A36" s="58">
        <v>2001</v>
      </c>
      <c r="B36" s="65">
        <v>646</v>
      </c>
      <c r="C36" s="65">
        <v>1</v>
      </c>
      <c r="D36" s="65">
        <v>0</v>
      </c>
      <c r="E36" s="65">
        <v>1</v>
      </c>
      <c r="F36" s="65">
        <v>33</v>
      </c>
      <c r="G36" s="65">
        <v>64</v>
      </c>
      <c r="H36" s="65">
        <v>70</v>
      </c>
      <c r="I36" s="65">
        <v>64</v>
      </c>
      <c r="J36" s="65">
        <v>86</v>
      </c>
      <c r="K36" s="65">
        <v>82</v>
      </c>
      <c r="L36" s="65">
        <v>60</v>
      </c>
      <c r="M36" s="65">
        <v>47</v>
      </c>
      <c r="N36" s="65">
        <v>44</v>
      </c>
      <c r="O36" s="65">
        <v>28</v>
      </c>
      <c r="P36" s="65">
        <v>24</v>
      </c>
      <c r="Q36" s="65">
        <v>18</v>
      </c>
      <c r="R36" s="65">
        <v>12</v>
      </c>
      <c r="S36" s="65">
        <v>7</v>
      </c>
      <c r="T36" s="65">
        <v>5</v>
      </c>
      <c r="U36" s="30"/>
      <c r="W36" s="282"/>
      <c r="X36" s="282"/>
      <c r="Y36" s="282"/>
      <c r="Z36" s="282"/>
      <c r="AA36" s="282"/>
      <c r="AB36" s="282"/>
    </row>
    <row r="37" spans="1:28" x14ac:dyDescent="0.2">
      <c r="A37" s="58">
        <v>2002</v>
      </c>
      <c r="B37" s="65">
        <v>676</v>
      </c>
      <c r="C37" s="65">
        <v>1</v>
      </c>
      <c r="D37" s="65">
        <v>0</v>
      </c>
      <c r="E37" s="65">
        <v>2</v>
      </c>
      <c r="F37" s="65">
        <v>34</v>
      </c>
      <c r="G37" s="65">
        <v>63</v>
      </c>
      <c r="H37" s="65">
        <v>79</v>
      </c>
      <c r="I37" s="65">
        <v>97</v>
      </c>
      <c r="J37" s="65">
        <v>81</v>
      </c>
      <c r="K37" s="65">
        <v>74</v>
      </c>
      <c r="L37" s="65">
        <v>52</v>
      </c>
      <c r="M37" s="65">
        <v>47</v>
      </c>
      <c r="N37" s="65">
        <v>45</v>
      </c>
      <c r="O37" s="65">
        <v>35</v>
      </c>
      <c r="P37" s="65">
        <v>25</v>
      </c>
      <c r="Q37" s="65">
        <v>21</v>
      </c>
      <c r="R37" s="65">
        <v>9</v>
      </c>
      <c r="S37" s="65">
        <v>7</v>
      </c>
      <c r="T37" s="65">
        <v>4</v>
      </c>
      <c r="U37" s="30"/>
      <c r="W37" s="282"/>
      <c r="X37" s="282"/>
      <c r="Y37" s="282"/>
      <c r="Z37" s="282"/>
      <c r="AA37" s="282"/>
      <c r="AB37" s="282"/>
    </row>
    <row r="38" spans="1:28" x14ac:dyDescent="0.2">
      <c r="A38" s="58">
        <v>2003</v>
      </c>
      <c r="B38" s="65">
        <v>578</v>
      </c>
      <c r="C38" s="65">
        <v>0</v>
      </c>
      <c r="D38" s="65">
        <v>0</v>
      </c>
      <c r="E38" s="65">
        <v>1</v>
      </c>
      <c r="F38" s="65">
        <v>20</v>
      </c>
      <c r="G38" s="65">
        <v>52</v>
      </c>
      <c r="H38" s="65">
        <v>50</v>
      </c>
      <c r="I38" s="65">
        <v>74</v>
      </c>
      <c r="J38" s="65">
        <v>86</v>
      </c>
      <c r="K38" s="65">
        <v>61</v>
      </c>
      <c r="L38" s="65">
        <v>52</v>
      </c>
      <c r="M38" s="65">
        <v>45</v>
      </c>
      <c r="N38" s="65">
        <v>40</v>
      </c>
      <c r="O38" s="65">
        <v>26</v>
      </c>
      <c r="P38" s="65">
        <v>27</v>
      </c>
      <c r="Q38" s="65">
        <v>16</v>
      </c>
      <c r="R38" s="65">
        <v>12</v>
      </c>
      <c r="S38" s="65">
        <v>9</v>
      </c>
      <c r="T38" s="65">
        <v>6</v>
      </c>
      <c r="U38" s="30"/>
      <c r="W38" s="282"/>
      <c r="X38" s="282"/>
      <c r="Y38" s="282"/>
      <c r="Z38" s="282"/>
      <c r="AA38" s="282"/>
      <c r="AB38" s="282"/>
    </row>
    <row r="39" spans="1:28" x14ac:dyDescent="0.2">
      <c r="A39" s="58">
        <v>2004</v>
      </c>
      <c r="B39" s="65">
        <v>609</v>
      </c>
      <c r="C39" s="65">
        <v>0</v>
      </c>
      <c r="D39" s="65">
        <v>0</v>
      </c>
      <c r="E39" s="65">
        <v>2</v>
      </c>
      <c r="F39" s="65">
        <v>25</v>
      </c>
      <c r="G39" s="65">
        <v>53</v>
      </c>
      <c r="H39" s="65">
        <v>39</v>
      </c>
      <c r="I39" s="65">
        <v>70</v>
      </c>
      <c r="J39" s="65">
        <v>106</v>
      </c>
      <c r="K39" s="65">
        <v>76</v>
      </c>
      <c r="L39" s="65">
        <v>61</v>
      </c>
      <c r="M39" s="65">
        <v>45</v>
      </c>
      <c r="N39" s="65">
        <v>42</v>
      </c>
      <c r="O39" s="65">
        <v>26</v>
      </c>
      <c r="P39" s="65">
        <v>16</v>
      </c>
      <c r="Q39" s="65">
        <v>16</v>
      </c>
      <c r="R39" s="65">
        <v>19</v>
      </c>
      <c r="S39" s="65">
        <v>9</v>
      </c>
      <c r="T39" s="65">
        <v>4</v>
      </c>
      <c r="U39" s="30"/>
      <c r="W39" s="282"/>
      <c r="X39" s="282"/>
      <c r="Y39" s="282"/>
      <c r="Z39" s="282"/>
      <c r="AA39" s="282"/>
      <c r="AB39" s="282"/>
    </row>
    <row r="40" spans="1:28" x14ac:dyDescent="0.2">
      <c r="A40" s="58">
        <v>2005</v>
      </c>
      <c r="B40" s="65">
        <v>549</v>
      </c>
      <c r="C40" s="65">
        <v>1</v>
      </c>
      <c r="D40" s="65">
        <v>0</v>
      </c>
      <c r="E40" s="65">
        <v>2</v>
      </c>
      <c r="F40" s="65">
        <v>19</v>
      </c>
      <c r="G40" s="65">
        <v>51</v>
      </c>
      <c r="H40" s="65">
        <v>50</v>
      </c>
      <c r="I40" s="65">
        <v>62</v>
      </c>
      <c r="J40" s="65">
        <v>75</v>
      </c>
      <c r="K40" s="65">
        <v>77</v>
      </c>
      <c r="L40" s="65">
        <v>49</v>
      </c>
      <c r="M40" s="65">
        <v>32</v>
      </c>
      <c r="N40" s="65">
        <v>35</v>
      </c>
      <c r="O40" s="65">
        <v>34</v>
      </c>
      <c r="P40" s="65">
        <v>24</v>
      </c>
      <c r="Q40" s="65">
        <v>16</v>
      </c>
      <c r="R40" s="65">
        <v>7</v>
      </c>
      <c r="S40" s="65">
        <v>12</v>
      </c>
      <c r="T40" s="65">
        <v>3</v>
      </c>
      <c r="U40" s="30"/>
      <c r="W40" s="282"/>
      <c r="X40" s="282"/>
      <c r="Y40" s="282"/>
      <c r="Z40" s="282"/>
      <c r="AA40" s="282"/>
      <c r="AB40" s="282"/>
    </row>
    <row r="41" spans="1:28" x14ac:dyDescent="0.2">
      <c r="A41" s="58">
        <v>2006</v>
      </c>
      <c r="B41" s="65">
        <v>592</v>
      </c>
      <c r="C41" s="65">
        <v>0</v>
      </c>
      <c r="D41" s="65">
        <v>0</v>
      </c>
      <c r="E41" s="65">
        <v>2</v>
      </c>
      <c r="F41" s="65">
        <v>29</v>
      </c>
      <c r="G41" s="65">
        <v>46</v>
      </c>
      <c r="H41" s="65">
        <v>51</v>
      </c>
      <c r="I41" s="65">
        <v>68</v>
      </c>
      <c r="J41" s="65">
        <v>73</v>
      </c>
      <c r="K41" s="65">
        <v>91</v>
      </c>
      <c r="L41" s="65">
        <v>56</v>
      </c>
      <c r="M41" s="65">
        <v>45</v>
      </c>
      <c r="N41" s="65">
        <v>38</v>
      </c>
      <c r="O41" s="65">
        <v>40</v>
      </c>
      <c r="P41" s="65">
        <v>16</v>
      </c>
      <c r="Q41" s="65">
        <v>16</v>
      </c>
      <c r="R41" s="65">
        <v>9</v>
      </c>
      <c r="S41" s="65">
        <v>8</v>
      </c>
      <c r="T41" s="65">
        <v>4</v>
      </c>
      <c r="U41" s="30"/>
      <c r="W41" s="282"/>
      <c r="X41" s="282"/>
      <c r="Y41" s="282"/>
      <c r="Z41" s="282"/>
      <c r="AA41" s="282"/>
      <c r="AB41" s="282"/>
    </row>
    <row r="42" spans="1:28" x14ac:dyDescent="0.2">
      <c r="A42" s="58">
        <v>2007</v>
      </c>
      <c r="B42" s="65">
        <v>620</v>
      </c>
      <c r="C42" s="65">
        <v>0</v>
      </c>
      <c r="D42" s="65">
        <v>0</v>
      </c>
      <c r="E42" s="65">
        <v>3</v>
      </c>
      <c r="F42" s="65">
        <v>31</v>
      </c>
      <c r="G42" s="65">
        <v>62</v>
      </c>
      <c r="H42" s="65">
        <v>56</v>
      </c>
      <c r="I42" s="65">
        <v>68</v>
      </c>
      <c r="J42" s="65">
        <v>75</v>
      </c>
      <c r="K42" s="65">
        <v>72</v>
      </c>
      <c r="L42" s="65">
        <v>78</v>
      </c>
      <c r="M42" s="65">
        <v>41</v>
      </c>
      <c r="N42" s="65">
        <v>33</v>
      </c>
      <c r="O42" s="65">
        <v>35</v>
      </c>
      <c r="P42" s="65">
        <v>20</v>
      </c>
      <c r="Q42" s="65">
        <v>19</v>
      </c>
      <c r="R42" s="65">
        <v>15</v>
      </c>
      <c r="S42" s="65">
        <v>6</v>
      </c>
      <c r="T42" s="65">
        <v>6</v>
      </c>
      <c r="U42" s="30"/>
      <c r="W42" s="282"/>
      <c r="X42" s="282"/>
      <c r="Y42" s="282"/>
      <c r="Z42" s="282"/>
      <c r="AA42" s="282"/>
      <c r="AB42" s="282"/>
    </row>
    <row r="43" spans="1:28" x14ac:dyDescent="0.2">
      <c r="A43" s="58">
        <v>2008</v>
      </c>
      <c r="B43" s="65">
        <v>630</v>
      </c>
      <c r="C43" s="65">
        <v>0</v>
      </c>
      <c r="D43" s="65">
        <v>1</v>
      </c>
      <c r="E43" s="65">
        <v>2</v>
      </c>
      <c r="F43" s="65">
        <v>26</v>
      </c>
      <c r="G43" s="65">
        <v>45</v>
      </c>
      <c r="H43" s="65">
        <v>59</v>
      </c>
      <c r="I43" s="65">
        <v>87</v>
      </c>
      <c r="J43" s="65">
        <v>80</v>
      </c>
      <c r="K43" s="65">
        <v>76</v>
      </c>
      <c r="L43" s="65">
        <v>61</v>
      </c>
      <c r="M43" s="65">
        <v>48</v>
      </c>
      <c r="N43" s="65">
        <v>35</v>
      </c>
      <c r="O43" s="65">
        <v>39</v>
      </c>
      <c r="P43" s="65">
        <v>26</v>
      </c>
      <c r="Q43" s="65">
        <v>14</v>
      </c>
      <c r="R43" s="65">
        <v>15</v>
      </c>
      <c r="S43" s="65">
        <v>13</v>
      </c>
      <c r="T43" s="65">
        <v>3</v>
      </c>
      <c r="U43" s="30"/>
      <c r="W43" s="282"/>
      <c r="X43" s="282"/>
      <c r="Y43" s="282"/>
      <c r="Z43" s="282"/>
      <c r="AA43" s="282"/>
      <c r="AB43" s="282"/>
    </row>
    <row r="44" spans="1:28" x14ac:dyDescent="0.2">
      <c r="A44" s="58">
        <v>2009</v>
      </c>
      <c r="B44" s="65">
        <v>549</v>
      </c>
      <c r="C44" s="65">
        <v>0</v>
      </c>
      <c r="D44" s="65">
        <v>0</v>
      </c>
      <c r="E44" s="65">
        <v>2</v>
      </c>
      <c r="F44" s="65">
        <v>25</v>
      </c>
      <c r="G44" s="65">
        <v>49</v>
      </c>
      <c r="H44" s="65">
        <v>58</v>
      </c>
      <c r="I44" s="65">
        <v>45</v>
      </c>
      <c r="J44" s="65">
        <v>70</v>
      </c>
      <c r="K44" s="65">
        <v>76</v>
      </c>
      <c r="L44" s="65">
        <v>58</v>
      </c>
      <c r="M44" s="65">
        <v>54</v>
      </c>
      <c r="N44" s="65">
        <v>44</v>
      </c>
      <c r="O44" s="65">
        <v>33</v>
      </c>
      <c r="P44" s="65">
        <v>9</v>
      </c>
      <c r="Q44" s="65">
        <v>11</v>
      </c>
      <c r="R44" s="65">
        <v>6</v>
      </c>
      <c r="S44" s="65">
        <v>5</v>
      </c>
      <c r="T44" s="65">
        <v>4</v>
      </c>
      <c r="U44" s="30"/>
      <c r="W44" s="282"/>
      <c r="X44" s="282"/>
      <c r="Y44" s="282"/>
      <c r="Z44" s="282"/>
      <c r="AA44" s="282"/>
      <c r="AB44" s="282"/>
    </row>
    <row r="45" spans="1:28" x14ac:dyDescent="0.2">
      <c r="A45" s="66">
        <v>2010</v>
      </c>
      <c r="B45" s="65">
        <v>581</v>
      </c>
      <c r="C45" s="65">
        <v>1</v>
      </c>
      <c r="D45" s="65">
        <v>0</v>
      </c>
      <c r="E45" s="65">
        <v>0</v>
      </c>
      <c r="F45" s="65">
        <v>24</v>
      </c>
      <c r="G45" s="65">
        <v>46</v>
      </c>
      <c r="H45" s="65">
        <v>49</v>
      </c>
      <c r="I45" s="65">
        <v>62</v>
      </c>
      <c r="J45" s="65">
        <v>59</v>
      </c>
      <c r="K45" s="65">
        <v>80</v>
      </c>
      <c r="L45" s="65">
        <v>74</v>
      </c>
      <c r="M45" s="65">
        <v>62</v>
      </c>
      <c r="N45" s="65">
        <v>40</v>
      </c>
      <c r="O45" s="65">
        <v>30</v>
      </c>
      <c r="P45" s="65">
        <v>13</v>
      </c>
      <c r="Q45" s="65">
        <v>17</v>
      </c>
      <c r="R45" s="65">
        <v>8</v>
      </c>
      <c r="S45" s="65">
        <v>10</v>
      </c>
      <c r="T45" s="65">
        <v>6</v>
      </c>
      <c r="U45" s="30"/>
      <c r="W45" s="282"/>
      <c r="X45" s="282"/>
      <c r="Y45" s="282"/>
      <c r="Z45" s="282"/>
      <c r="AA45" s="282"/>
      <c r="AB45" s="282"/>
    </row>
    <row r="46" spans="1:28" x14ac:dyDescent="0.2">
      <c r="A46" s="67" t="s">
        <v>117</v>
      </c>
      <c r="B46" s="68">
        <v>555</v>
      </c>
      <c r="C46" s="68">
        <v>1</v>
      </c>
      <c r="D46" s="68">
        <v>0</v>
      </c>
      <c r="E46" s="61">
        <v>0</v>
      </c>
      <c r="F46" s="61">
        <v>15</v>
      </c>
      <c r="G46" s="61">
        <v>49</v>
      </c>
      <c r="H46" s="61">
        <v>49</v>
      </c>
      <c r="I46" s="61">
        <v>55</v>
      </c>
      <c r="J46" s="61">
        <v>73</v>
      </c>
      <c r="K46" s="61">
        <v>68</v>
      </c>
      <c r="L46" s="61">
        <v>75</v>
      </c>
      <c r="M46" s="61">
        <v>54</v>
      </c>
      <c r="N46" s="61">
        <v>37</v>
      </c>
      <c r="O46" s="61">
        <v>29</v>
      </c>
      <c r="P46" s="61">
        <v>14</v>
      </c>
      <c r="Q46" s="61">
        <v>11</v>
      </c>
      <c r="R46" s="61">
        <v>15</v>
      </c>
      <c r="S46" s="61">
        <v>5</v>
      </c>
      <c r="T46" s="61">
        <v>5</v>
      </c>
      <c r="U46" s="30"/>
      <c r="W46" s="282"/>
      <c r="X46" s="282"/>
      <c r="Y46" s="282"/>
      <c r="Z46" s="282"/>
      <c r="AA46" s="282"/>
      <c r="AB46" s="282"/>
    </row>
    <row r="47" spans="1:28" x14ac:dyDescent="0.2">
      <c r="A47" s="67" t="s">
        <v>119</v>
      </c>
      <c r="B47" s="61">
        <v>557</v>
      </c>
      <c r="C47" s="61">
        <v>0</v>
      </c>
      <c r="D47" s="61">
        <v>0</v>
      </c>
      <c r="E47" s="61">
        <v>3</v>
      </c>
      <c r="F47" s="61">
        <v>18</v>
      </c>
      <c r="G47" s="61">
        <v>39</v>
      </c>
      <c r="H47" s="61">
        <v>49</v>
      </c>
      <c r="I47" s="61">
        <v>54</v>
      </c>
      <c r="J47" s="61">
        <v>53</v>
      </c>
      <c r="K47" s="61">
        <v>71</v>
      </c>
      <c r="L47" s="61">
        <v>70</v>
      </c>
      <c r="M47" s="61">
        <v>60</v>
      </c>
      <c r="N47" s="61">
        <v>46</v>
      </c>
      <c r="O47" s="61">
        <v>32</v>
      </c>
      <c r="P47" s="61">
        <v>18</v>
      </c>
      <c r="Q47" s="61">
        <v>15</v>
      </c>
      <c r="R47" s="61">
        <v>15</v>
      </c>
      <c r="S47" s="61">
        <v>6</v>
      </c>
      <c r="T47" s="61">
        <v>8</v>
      </c>
      <c r="U47" s="30"/>
      <c r="W47" s="282"/>
      <c r="X47" s="282"/>
      <c r="Y47" s="282"/>
      <c r="Z47" s="282"/>
      <c r="AA47" s="282"/>
      <c r="AB47" s="282"/>
    </row>
    <row r="48" spans="1:28" ht="12" customHeight="1" x14ac:dyDescent="0.2">
      <c r="A48" s="67" t="s">
        <v>128</v>
      </c>
      <c r="B48" s="61">
        <v>570</v>
      </c>
      <c r="C48" s="61">
        <v>0</v>
      </c>
      <c r="D48" s="61">
        <v>0</v>
      </c>
      <c r="E48" s="61">
        <v>1</v>
      </c>
      <c r="F48" s="61">
        <v>15</v>
      </c>
      <c r="G48" s="61">
        <v>35</v>
      </c>
      <c r="H48" s="61">
        <v>43</v>
      </c>
      <c r="I48" s="61">
        <v>63</v>
      </c>
      <c r="J48" s="61">
        <v>54</v>
      </c>
      <c r="K48" s="61">
        <v>66</v>
      </c>
      <c r="L48" s="61">
        <v>82</v>
      </c>
      <c r="M48" s="61">
        <v>57</v>
      </c>
      <c r="N48" s="61">
        <v>58</v>
      </c>
      <c r="O48" s="61">
        <v>32</v>
      </c>
      <c r="P48" s="61">
        <v>19</v>
      </c>
      <c r="Q48" s="61">
        <v>18</v>
      </c>
      <c r="R48" s="61">
        <v>13</v>
      </c>
      <c r="S48" s="61">
        <v>6</v>
      </c>
      <c r="T48" s="61">
        <v>8</v>
      </c>
      <c r="U48" s="30"/>
      <c r="W48" s="282"/>
      <c r="X48" s="282"/>
      <c r="Y48" s="282"/>
      <c r="Z48" s="282"/>
      <c r="AA48" s="282"/>
      <c r="AB48" s="282"/>
    </row>
    <row r="49" spans="1:28" ht="12" customHeight="1" x14ac:dyDescent="0.2">
      <c r="A49" s="67" t="s">
        <v>135</v>
      </c>
      <c r="B49" s="61">
        <v>467</v>
      </c>
      <c r="C49" s="61">
        <v>0</v>
      </c>
      <c r="D49" s="61">
        <v>0</v>
      </c>
      <c r="E49" s="61">
        <v>1</v>
      </c>
      <c r="F49" s="61">
        <v>11</v>
      </c>
      <c r="G49" s="61">
        <v>32</v>
      </c>
      <c r="H49" s="61">
        <v>37</v>
      </c>
      <c r="I49" s="61">
        <v>27</v>
      </c>
      <c r="J49" s="61">
        <v>46</v>
      </c>
      <c r="K49" s="61">
        <v>63</v>
      </c>
      <c r="L49" s="61">
        <v>66</v>
      </c>
      <c r="M49" s="61">
        <v>55</v>
      </c>
      <c r="N49" s="61">
        <v>41</v>
      </c>
      <c r="O49" s="61">
        <v>23</v>
      </c>
      <c r="P49" s="61">
        <v>22</v>
      </c>
      <c r="Q49" s="61">
        <v>19</v>
      </c>
      <c r="R49" s="61">
        <v>13</v>
      </c>
      <c r="S49" s="61">
        <v>4</v>
      </c>
      <c r="T49" s="61">
        <v>7</v>
      </c>
      <c r="U49" s="30"/>
      <c r="W49" s="282"/>
      <c r="X49" s="282"/>
      <c r="Y49" s="282"/>
      <c r="Z49" s="282"/>
      <c r="AA49" s="282"/>
      <c r="AB49" s="282"/>
    </row>
    <row r="50" spans="1:28" ht="12" customHeight="1" x14ac:dyDescent="0.2">
      <c r="A50" s="67" t="s">
        <v>151</v>
      </c>
      <c r="B50" s="61">
        <v>467</v>
      </c>
      <c r="C50" s="61">
        <v>0</v>
      </c>
      <c r="D50" s="61">
        <v>0</v>
      </c>
      <c r="E50" s="61">
        <v>0</v>
      </c>
      <c r="F50" s="61">
        <v>17</v>
      </c>
      <c r="G50" s="61">
        <v>29</v>
      </c>
      <c r="H50" s="61">
        <v>41</v>
      </c>
      <c r="I50" s="61">
        <v>45</v>
      </c>
      <c r="J50" s="61">
        <v>42</v>
      </c>
      <c r="K50" s="61">
        <v>59</v>
      </c>
      <c r="L50" s="61">
        <v>58</v>
      </c>
      <c r="M50" s="61">
        <v>40</v>
      </c>
      <c r="N50" s="61">
        <v>43</v>
      </c>
      <c r="O50" s="61">
        <v>27</v>
      </c>
      <c r="P50" s="61">
        <v>24</v>
      </c>
      <c r="Q50" s="61">
        <v>17</v>
      </c>
      <c r="R50" s="61">
        <v>11</v>
      </c>
      <c r="S50" s="61">
        <v>6</v>
      </c>
      <c r="T50" s="61">
        <v>8</v>
      </c>
      <c r="U50" s="30"/>
      <c r="W50" s="282"/>
      <c r="X50" s="282"/>
      <c r="Y50" s="282"/>
      <c r="Z50" s="282"/>
      <c r="AA50" s="282"/>
      <c r="AB50" s="282"/>
    </row>
    <row r="51" spans="1:28" ht="12" customHeight="1" x14ac:dyDescent="0.2">
      <c r="A51" s="67" t="s">
        <v>195</v>
      </c>
      <c r="B51" s="61">
        <v>496</v>
      </c>
      <c r="C51" s="61">
        <v>0</v>
      </c>
      <c r="D51" s="1">
        <v>0</v>
      </c>
      <c r="E51" s="61">
        <v>1</v>
      </c>
      <c r="F51" s="61">
        <v>17</v>
      </c>
      <c r="G51" s="61">
        <v>29</v>
      </c>
      <c r="H51" s="61">
        <v>55</v>
      </c>
      <c r="I51" s="61">
        <v>41</v>
      </c>
      <c r="J51" s="61">
        <v>43</v>
      </c>
      <c r="K51" s="61">
        <v>59</v>
      </c>
      <c r="L51" s="61">
        <v>61</v>
      </c>
      <c r="M51" s="61">
        <v>63</v>
      </c>
      <c r="N51" s="61">
        <v>38</v>
      </c>
      <c r="O51" s="61">
        <v>32</v>
      </c>
      <c r="P51" s="61">
        <v>23</v>
      </c>
      <c r="Q51" s="61">
        <v>14</v>
      </c>
      <c r="R51" s="61">
        <v>8</v>
      </c>
      <c r="S51" s="61">
        <v>8</v>
      </c>
      <c r="T51" s="61">
        <v>4</v>
      </c>
      <c r="U51" s="30"/>
      <c r="W51" s="282"/>
      <c r="X51" s="282"/>
      <c r="Y51" s="282"/>
      <c r="Z51" s="282"/>
      <c r="AA51" s="282"/>
      <c r="AB51" s="282"/>
    </row>
    <row r="52" spans="1:28" ht="12" customHeight="1" x14ac:dyDescent="0.2">
      <c r="A52" s="67" t="s">
        <v>208</v>
      </c>
      <c r="B52" s="61">
        <v>511</v>
      </c>
      <c r="C52" s="61">
        <v>1</v>
      </c>
      <c r="D52" s="1">
        <v>0</v>
      </c>
      <c r="E52" s="61">
        <v>3</v>
      </c>
      <c r="F52" s="61">
        <v>16</v>
      </c>
      <c r="G52" s="61">
        <v>37</v>
      </c>
      <c r="H52" s="61">
        <v>52</v>
      </c>
      <c r="I52" s="61">
        <v>45</v>
      </c>
      <c r="J52" s="61">
        <v>44</v>
      </c>
      <c r="K52" s="61">
        <v>52</v>
      </c>
      <c r="L52" s="61">
        <v>66</v>
      </c>
      <c r="M52" s="61">
        <v>66</v>
      </c>
      <c r="N52" s="61">
        <v>47</v>
      </c>
      <c r="O52" s="61">
        <v>26</v>
      </c>
      <c r="P52" s="61">
        <v>18</v>
      </c>
      <c r="Q52" s="61">
        <v>14</v>
      </c>
      <c r="R52" s="61">
        <v>14</v>
      </c>
      <c r="S52" s="61">
        <v>4</v>
      </c>
      <c r="T52" s="61">
        <v>6</v>
      </c>
      <c r="U52" s="30"/>
      <c r="W52" s="282"/>
      <c r="X52" s="282"/>
      <c r="Y52" s="282"/>
      <c r="Z52" s="282"/>
      <c r="AA52" s="282"/>
      <c r="AB52" s="282"/>
    </row>
    <row r="53" spans="1:28" ht="12" customHeight="1" x14ac:dyDescent="0.2">
      <c r="A53" s="67" t="s">
        <v>224</v>
      </c>
      <c r="B53" s="61">
        <v>558</v>
      </c>
      <c r="C53" s="61">
        <v>0</v>
      </c>
      <c r="D53" s="1">
        <v>0</v>
      </c>
      <c r="E53" s="61">
        <v>3</v>
      </c>
      <c r="F53" s="61">
        <v>28</v>
      </c>
      <c r="G53" s="61">
        <v>41</v>
      </c>
      <c r="H53" s="61">
        <v>49</v>
      </c>
      <c r="I53" s="61">
        <v>54</v>
      </c>
      <c r="J53" s="61">
        <v>58</v>
      </c>
      <c r="K53" s="61">
        <v>49</v>
      </c>
      <c r="L53" s="61">
        <v>65</v>
      </c>
      <c r="M53" s="61">
        <v>63</v>
      </c>
      <c r="N53" s="61">
        <v>49</v>
      </c>
      <c r="O53" s="61">
        <v>34</v>
      </c>
      <c r="P53" s="61">
        <v>30</v>
      </c>
      <c r="Q53" s="61">
        <v>17</v>
      </c>
      <c r="R53" s="61">
        <v>12</v>
      </c>
      <c r="S53" s="61">
        <v>2</v>
      </c>
      <c r="T53" s="61">
        <v>4</v>
      </c>
      <c r="U53" s="30"/>
      <c r="W53" s="282"/>
      <c r="X53" s="282"/>
      <c r="Y53" s="282"/>
      <c r="Z53" s="282"/>
      <c r="AA53" s="282"/>
      <c r="AB53" s="282"/>
    </row>
    <row r="54" spans="1:28" ht="12" customHeight="1" x14ac:dyDescent="0.2">
      <c r="A54" s="67" t="s">
        <v>232</v>
      </c>
      <c r="B54" s="61">
        <v>608</v>
      </c>
      <c r="C54" s="61">
        <v>1</v>
      </c>
      <c r="D54" s="1">
        <v>0</v>
      </c>
      <c r="E54" s="61">
        <v>2</v>
      </c>
      <c r="F54" s="61">
        <v>21</v>
      </c>
      <c r="G54" s="61">
        <v>54</v>
      </c>
      <c r="H54" s="61">
        <v>58</v>
      </c>
      <c r="I54" s="61">
        <v>58</v>
      </c>
      <c r="J54" s="61">
        <v>60</v>
      </c>
      <c r="K54" s="61">
        <v>53</v>
      </c>
      <c r="L54" s="61">
        <v>61</v>
      </c>
      <c r="M54" s="61">
        <v>65</v>
      </c>
      <c r="N54" s="61">
        <v>57</v>
      </c>
      <c r="O54" s="61">
        <v>37</v>
      </c>
      <c r="P54" s="61">
        <v>28</v>
      </c>
      <c r="Q54" s="61">
        <v>20</v>
      </c>
      <c r="R54" s="61">
        <v>20</v>
      </c>
      <c r="S54" s="61">
        <v>7</v>
      </c>
      <c r="T54" s="61">
        <v>6</v>
      </c>
      <c r="U54" s="30"/>
      <c r="W54" s="282"/>
      <c r="X54" s="282"/>
      <c r="Y54" s="282"/>
      <c r="Z54" s="282"/>
      <c r="AA54" s="282"/>
      <c r="AB54" s="282"/>
    </row>
    <row r="55" spans="1:28" ht="12" customHeight="1" thickBot="1" x14ac:dyDescent="0.25">
      <c r="A55" s="83" t="s">
        <v>252</v>
      </c>
      <c r="B55" s="69">
        <v>572</v>
      </c>
      <c r="C55" s="69">
        <v>0</v>
      </c>
      <c r="D55" s="69">
        <v>0</v>
      </c>
      <c r="E55" s="69">
        <v>2</v>
      </c>
      <c r="F55" s="69">
        <v>25</v>
      </c>
      <c r="G55" s="69">
        <v>42</v>
      </c>
      <c r="H55" s="69">
        <v>50</v>
      </c>
      <c r="I55" s="69">
        <v>63</v>
      </c>
      <c r="J55" s="69">
        <v>71</v>
      </c>
      <c r="K55" s="69">
        <v>46</v>
      </c>
      <c r="L55" s="69">
        <v>60</v>
      </c>
      <c r="M55" s="69">
        <v>56</v>
      </c>
      <c r="N55" s="69">
        <v>57</v>
      </c>
      <c r="O55" s="69">
        <v>35</v>
      </c>
      <c r="P55" s="69">
        <v>20</v>
      </c>
      <c r="Q55" s="69">
        <v>19</v>
      </c>
      <c r="R55" s="69">
        <v>11</v>
      </c>
      <c r="S55" s="69">
        <v>8</v>
      </c>
      <c r="T55" s="69">
        <v>7</v>
      </c>
      <c r="U55" s="30"/>
      <c r="W55" s="282"/>
      <c r="X55" s="282"/>
      <c r="Y55" s="282"/>
      <c r="Z55" s="282"/>
      <c r="AA55" s="282"/>
      <c r="AB55" s="282"/>
    </row>
    <row r="56" spans="1:28" x14ac:dyDescent="0.2">
      <c r="A56" s="67"/>
      <c r="B56" s="61"/>
      <c r="C56" s="61"/>
      <c r="D56" s="61"/>
      <c r="E56" s="61"/>
      <c r="F56" s="61"/>
      <c r="G56" s="61"/>
      <c r="H56" s="61"/>
      <c r="I56" s="61"/>
      <c r="J56" s="61"/>
      <c r="K56" s="61"/>
      <c r="L56" s="61"/>
      <c r="M56" s="61"/>
      <c r="N56" s="61"/>
      <c r="O56" s="61"/>
      <c r="P56" s="61"/>
      <c r="Q56" s="61"/>
      <c r="R56" s="61"/>
      <c r="S56" s="61"/>
      <c r="T56" s="61"/>
      <c r="U56" s="30"/>
      <c r="W56" s="282"/>
      <c r="X56" s="282"/>
      <c r="Y56" s="282"/>
      <c r="Z56" s="282"/>
      <c r="AA56" s="282"/>
      <c r="AB56" s="282"/>
    </row>
    <row r="57" spans="1:28" ht="12.75" customHeight="1" x14ac:dyDescent="0.2">
      <c r="A57" s="70" t="s">
        <v>118</v>
      </c>
      <c r="B57" s="71">
        <v>639</v>
      </c>
      <c r="C57" s="71">
        <v>1</v>
      </c>
      <c r="D57" s="71">
        <v>0</v>
      </c>
      <c r="E57" s="72">
        <v>0</v>
      </c>
      <c r="F57" s="72">
        <v>17</v>
      </c>
      <c r="G57" s="72">
        <v>56</v>
      </c>
      <c r="H57" s="72">
        <v>66</v>
      </c>
      <c r="I57" s="72">
        <v>69</v>
      </c>
      <c r="J57" s="72">
        <v>96</v>
      </c>
      <c r="K57" s="72">
        <v>82</v>
      </c>
      <c r="L57" s="72">
        <v>78</v>
      </c>
      <c r="M57" s="72">
        <v>56</v>
      </c>
      <c r="N57" s="72">
        <v>37</v>
      </c>
      <c r="O57" s="72">
        <v>30</v>
      </c>
      <c r="P57" s="72">
        <v>15</v>
      </c>
      <c r="Q57" s="72">
        <v>11</v>
      </c>
      <c r="R57" s="72">
        <v>15</v>
      </c>
      <c r="S57" s="72">
        <v>5</v>
      </c>
      <c r="T57" s="72">
        <v>5</v>
      </c>
      <c r="U57" s="30"/>
      <c r="W57" s="282"/>
      <c r="X57" s="282"/>
      <c r="Y57" s="282"/>
      <c r="Z57" s="282"/>
      <c r="AA57" s="282"/>
      <c r="AB57" s="282"/>
    </row>
    <row r="58" spans="1:28" ht="12.75" customHeight="1" x14ac:dyDescent="0.2">
      <c r="A58" s="70" t="s">
        <v>120</v>
      </c>
      <c r="B58" s="71">
        <v>608</v>
      </c>
      <c r="C58" s="71">
        <v>0</v>
      </c>
      <c r="D58" s="71">
        <v>0</v>
      </c>
      <c r="E58" s="72">
        <v>3</v>
      </c>
      <c r="F58" s="72">
        <v>18</v>
      </c>
      <c r="G58" s="72">
        <v>43</v>
      </c>
      <c r="H58" s="72">
        <v>56</v>
      </c>
      <c r="I58" s="72">
        <v>64</v>
      </c>
      <c r="J58" s="72">
        <v>65</v>
      </c>
      <c r="K58" s="72">
        <v>77</v>
      </c>
      <c r="L58" s="72">
        <v>79</v>
      </c>
      <c r="M58" s="72">
        <v>63</v>
      </c>
      <c r="N58" s="72">
        <v>46</v>
      </c>
      <c r="O58" s="72">
        <v>32</v>
      </c>
      <c r="P58" s="72">
        <v>18</v>
      </c>
      <c r="Q58" s="72">
        <v>15</v>
      </c>
      <c r="R58" s="72">
        <v>15</v>
      </c>
      <c r="S58" s="72">
        <v>6</v>
      </c>
      <c r="T58" s="72">
        <v>8</v>
      </c>
      <c r="U58" s="30"/>
      <c r="W58" s="282"/>
      <c r="X58" s="282"/>
      <c r="Y58" s="282"/>
      <c r="Z58" s="282"/>
      <c r="AA58" s="282"/>
      <c r="AB58" s="282"/>
    </row>
    <row r="59" spans="1:28" ht="12.75" customHeight="1" x14ac:dyDescent="0.2">
      <c r="A59" s="70" t="s">
        <v>129</v>
      </c>
      <c r="B59" s="71">
        <v>611</v>
      </c>
      <c r="C59" s="71">
        <v>0</v>
      </c>
      <c r="D59" s="71">
        <v>0</v>
      </c>
      <c r="E59" s="72">
        <v>1</v>
      </c>
      <c r="F59" s="72">
        <v>16</v>
      </c>
      <c r="G59" s="72">
        <v>36</v>
      </c>
      <c r="H59" s="72">
        <v>49</v>
      </c>
      <c r="I59" s="72">
        <v>69</v>
      </c>
      <c r="J59" s="72">
        <v>61</v>
      </c>
      <c r="K59" s="72">
        <v>76</v>
      </c>
      <c r="L59" s="72">
        <v>86</v>
      </c>
      <c r="M59" s="72">
        <v>61</v>
      </c>
      <c r="N59" s="72">
        <v>59</v>
      </c>
      <c r="O59" s="72">
        <v>33</v>
      </c>
      <c r="P59" s="72">
        <v>19</v>
      </c>
      <c r="Q59" s="72">
        <v>18</v>
      </c>
      <c r="R59" s="72">
        <v>13</v>
      </c>
      <c r="S59" s="72">
        <v>6</v>
      </c>
      <c r="T59" s="72">
        <v>8</v>
      </c>
      <c r="U59" s="30"/>
      <c r="W59" s="282"/>
      <c r="X59" s="282"/>
      <c r="Y59" s="282"/>
      <c r="Z59" s="282"/>
      <c r="AA59" s="282"/>
      <c r="AB59" s="282"/>
    </row>
    <row r="60" spans="1:28" ht="12.75" customHeight="1" x14ac:dyDescent="0.2">
      <c r="A60" s="70" t="s">
        <v>136</v>
      </c>
      <c r="B60" s="71">
        <v>497</v>
      </c>
      <c r="C60" s="71">
        <v>0</v>
      </c>
      <c r="D60" s="71">
        <v>0</v>
      </c>
      <c r="E60" s="72">
        <v>1</v>
      </c>
      <c r="F60" s="72">
        <v>12</v>
      </c>
      <c r="G60" s="72">
        <v>33</v>
      </c>
      <c r="H60" s="72">
        <v>39</v>
      </c>
      <c r="I60" s="72">
        <v>33</v>
      </c>
      <c r="J60" s="72">
        <v>52</v>
      </c>
      <c r="K60" s="72">
        <v>69</v>
      </c>
      <c r="L60" s="72">
        <v>70</v>
      </c>
      <c r="M60" s="72">
        <v>58</v>
      </c>
      <c r="N60" s="72">
        <v>41</v>
      </c>
      <c r="O60" s="72">
        <v>24</v>
      </c>
      <c r="P60" s="72">
        <v>22</v>
      </c>
      <c r="Q60" s="72">
        <v>19</v>
      </c>
      <c r="R60" s="72">
        <v>13</v>
      </c>
      <c r="S60" s="72">
        <v>4</v>
      </c>
      <c r="T60" s="72">
        <v>7</v>
      </c>
      <c r="U60" s="30"/>
      <c r="W60" s="282"/>
      <c r="X60" s="282"/>
      <c r="Y60" s="282"/>
      <c r="Z60" s="282"/>
      <c r="AA60" s="282"/>
      <c r="AB60" s="282"/>
    </row>
    <row r="61" spans="1:28" ht="12.75" customHeight="1" x14ac:dyDescent="0.2">
      <c r="A61" s="70" t="s">
        <v>152</v>
      </c>
      <c r="B61" s="71">
        <v>476</v>
      </c>
      <c r="C61" s="71">
        <v>0</v>
      </c>
      <c r="D61" s="71">
        <v>0</v>
      </c>
      <c r="E61" s="72">
        <v>0</v>
      </c>
      <c r="F61" s="72">
        <v>17</v>
      </c>
      <c r="G61" s="72">
        <v>29</v>
      </c>
      <c r="H61" s="72">
        <v>42</v>
      </c>
      <c r="I61" s="72">
        <v>47</v>
      </c>
      <c r="J61" s="72">
        <v>42</v>
      </c>
      <c r="K61" s="72">
        <v>63</v>
      </c>
      <c r="L61" s="72">
        <v>59</v>
      </c>
      <c r="M61" s="72">
        <v>41</v>
      </c>
      <c r="N61" s="72">
        <v>43</v>
      </c>
      <c r="O61" s="72">
        <v>27</v>
      </c>
      <c r="P61" s="72">
        <v>24</v>
      </c>
      <c r="Q61" s="72">
        <v>17</v>
      </c>
      <c r="R61" s="72">
        <v>11</v>
      </c>
      <c r="S61" s="72">
        <v>6</v>
      </c>
      <c r="T61" s="72">
        <v>8</v>
      </c>
      <c r="U61" s="30"/>
      <c r="W61" s="282"/>
      <c r="X61" s="282"/>
      <c r="Y61" s="282"/>
      <c r="Z61" s="282"/>
      <c r="AA61" s="282"/>
      <c r="AB61" s="282"/>
    </row>
    <row r="62" spans="1:28" ht="12.75" customHeight="1" x14ac:dyDescent="0.2">
      <c r="A62" s="70" t="s">
        <v>196</v>
      </c>
      <c r="B62" s="71">
        <v>517</v>
      </c>
      <c r="C62" s="71">
        <v>0</v>
      </c>
      <c r="D62" s="1">
        <v>0</v>
      </c>
      <c r="E62" s="71">
        <v>1</v>
      </c>
      <c r="F62" s="72">
        <v>18</v>
      </c>
      <c r="G62" s="72">
        <v>30</v>
      </c>
      <c r="H62" s="72">
        <v>55</v>
      </c>
      <c r="I62" s="72">
        <v>45</v>
      </c>
      <c r="J62" s="72">
        <v>46</v>
      </c>
      <c r="K62" s="72">
        <v>64</v>
      </c>
      <c r="L62" s="72">
        <v>63</v>
      </c>
      <c r="M62" s="72">
        <v>66</v>
      </c>
      <c r="N62" s="72">
        <v>39</v>
      </c>
      <c r="O62" s="72">
        <v>33</v>
      </c>
      <c r="P62" s="72">
        <v>23</v>
      </c>
      <c r="Q62" s="72">
        <v>14</v>
      </c>
      <c r="R62" s="72">
        <v>8</v>
      </c>
      <c r="S62" s="72">
        <v>8</v>
      </c>
      <c r="T62" s="72">
        <v>4</v>
      </c>
      <c r="U62" s="30"/>
      <c r="W62" s="282"/>
      <c r="X62" s="282"/>
      <c r="Y62" s="282"/>
      <c r="Z62" s="282"/>
      <c r="AA62" s="282"/>
      <c r="AB62" s="282"/>
    </row>
    <row r="63" spans="1:28" ht="12.75" customHeight="1" x14ac:dyDescent="0.2">
      <c r="A63" s="70" t="s">
        <v>209</v>
      </c>
      <c r="B63" s="71">
        <v>522</v>
      </c>
      <c r="C63" s="71">
        <v>1</v>
      </c>
      <c r="D63" s="1">
        <v>0</v>
      </c>
      <c r="E63" s="71">
        <v>3</v>
      </c>
      <c r="F63" s="72">
        <v>16</v>
      </c>
      <c r="G63" s="72">
        <v>37</v>
      </c>
      <c r="H63" s="72">
        <v>52</v>
      </c>
      <c r="I63" s="72">
        <v>47</v>
      </c>
      <c r="J63" s="72">
        <v>46</v>
      </c>
      <c r="K63" s="72">
        <v>56</v>
      </c>
      <c r="L63" s="72">
        <v>68</v>
      </c>
      <c r="M63" s="72">
        <v>66</v>
      </c>
      <c r="N63" s="72">
        <v>48</v>
      </c>
      <c r="O63" s="72">
        <v>26</v>
      </c>
      <c r="P63" s="72">
        <v>18</v>
      </c>
      <c r="Q63" s="72">
        <v>14</v>
      </c>
      <c r="R63" s="72">
        <v>14</v>
      </c>
      <c r="S63" s="72">
        <v>4</v>
      </c>
      <c r="T63" s="72">
        <v>6</v>
      </c>
      <c r="U63" s="30"/>
      <c r="W63" s="282"/>
      <c r="X63" s="282"/>
      <c r="Y63" s="282"/>
      <c r="Z63" s="282"/>
      <c r="AA63" s="282"/>
      <c r="AB63" s="282"/>
    </row>
    <row r="64" spans="1:28" ht="12.75" customHeight="1" x14ac:dyDescent="0.2">
      <c r="A64" s="70" t="s">
        <v>225</v>
      </c>
      <c r="B64" s="71">
        <v>581</v>
      </c>
      <c r="C64" s="71">
        <v>0</v>
      </c>
      <c r="D64" s="1">
        <v>0</v>
      </c>
      <c r="E64" s="71">
        <v>3</v>
      </c>
      <c r="F64" s="72">
        <v>28</v>
      </c>
      <c r="G64" s="72">
        <v>44</v>
      </c>
      <c r="H64" s="72">
        <v>53</v>
      </c>
      <c r="I64" s="72">
        <v>55</v>
      </c>
      <c r="J64" s="72">
        <v>61</v>
      </c>
      <c r="K64" s="72">
        <v>58</v>
      </c>
      <c r="L64" s="72">
        <v>66</v>
      </c>
      <c r="M64" s="72">
        <v>64</v>
      </c>
      <c r="N64" s="72">
        <v>49</v>
      </c>
      <c r="O64" s="72">
        <v>35</v>
      </c>
      <c r="P64" s="72">
        <v>30</v>
      </c>
      <c r="Q64" s="72">
        <v>17</v>
      </c>
      <c r="R64" s="72">
        <v>12</v>
      </c>
      <c r="S64" s="72">
        <v>2</v>
      </c>
      <c r="T64" s="72">
        <v>4</v>
      </c>
      <c r="U64" s="30"/>
      <c r="W64" s="282"/>
      <c r="X64" s="282"/>
      <c r="Y64" s="282"/>
      <c r="Z64" s="282"/>
      <c r="AA64" s="282"/>
      <c r="AB64" s="282"/>
    </row>
    <row r="65" spans="1:28" ht="12.75" customHeight="1" x14ac:dyDescent="0.2">
      <c r="A65" s="70" t="s">
        <v>233</v>
      </c>
      <c r="B65" s="71">
        <v>620</v>
      </c>
      <c r="C65" s="71">
        <v>1</v>
      </c>
      <c r="D65" s="1">
        <v>0</v>
      </c>
      <c r="E65" s="71">
        <v>2</v>
      </c>
      <c r="F65" s="72">
        <v>21</v>
      </c>
      <c r="G65" s="72">
        <v>56</v>
      </c>
      <c r="H65" s="72">
        <v>60</v>
      </c>
      <c r="I65" s="72">
        <v>59</v>
      </c>
      <c r="J65" s="72">
        <v>60</v>
      </c>
      <c r="K65" s="72">
        <v>53</v>
      </c>
      <c r="L65" s="72">
        <v>65</v>
      </c>
      <c r="M65" s="72">
        <v>67</v>
      </c>
      <c r="N65" s="72">
        <v>58</v>
      </c>
      <c r="O65" s="72">
        <v>37</v>
      </c>
      <c r="P65" s="72">
        <v>28</v>
      </c>
      <c r="Q65" s="72">
        <v>20</v>
      </c>
      <c r="R65" s="72">
        <v>20</v>
      </c>
      <c r="S65" s="72">
        <v>7</v>
      </c>
      <c r="T65" s="72">
        <v>6</v>
      </c>
      <c r="U65" s="30"/>
      <c r="W65" s="282"/>
      <c r="X65" s="282"/>
      <c r="Y65" s="282"/>
      <c r="Z65" s="282"/>
      <c r="AA65" s="282"/>
      <c r="AB65" s="282"/>
    </row>
    <row r="66" spans="1:28" ht="15" customHeight="1" thickBot="1" x14ac:dyDescent="0.25">
      <c r="A66" s="73" t="s">
        <v>253</v>
      </c>
      <c r="B66" s="74">
        <v>575</v>
      </c>
      <c r="C66" s="74">
        <v>0</v>
      </c>
      <c r="D66" s="74">
        <v>0</v>
      </c>
      <c r="E66" s="74">
        <v>2</v>
      </c>
      <c r="F66" s="74">
        <v>25</v>
      </c>
      <c r="G66" s="74">
        <v>43</v>
      </c>
      <c r="H66" s="74">
        <v>51</v>
      </c>
      <c r="I66" s="74">
        <v>63</v>
      </c>
      <c r="J66" s="74">
        <v>71</v>
      </c>
      <c r="K66" s="74">
        <v>46</v>
      </c>
      <c r="L66" s="74">
        <v>60</v>
      </c>
      <c r="M66" s="74">
        <v>56</v>
      </c>
      <c r="N66" s="74">
        <v>57</v>
      </c>
      <c r="O66" s="74">
        <v>36</v>
      </c>
      <c r="P66" s="74">
        <v>20</v>
      </c>
      <c r="Q66" s="74">
        <v>19</v>
      </c>
      <c r="R66" s="74">
        <v>11</v>
      </c>
      <c r="S66" s="74">
        <v>8</v>
      </c>
      <c r="T66" s="74">
        <v>7</v>
      </c>
      <c r="U66" s="30"/>
      <c r="W66" s="282"/>
      <c r="X66" s="282"/>
      <c r="Y66" s="282"/>
      <c r="Z66" s="282"/>
      <c r="AA66" s="282"/>
      <c r="AB66" s="282"/>
    </row>
    <row r="67" spans="1:28" ht="12" customHeight="1" x14ac:dyDescent="0.2">
      <c r="A67" s="58"/>
      <c r="B67" s="65"/>
      <c r="C67" s="65"/>
      <c r="D67" s="65"/>
      <c r="E67" s="65"/>
      <c r="F67" s="65"/>
      <c r="G67" s="65"/>
      <c r="H67" s="65"/>
      <c r="I67" s="65"/>
      <c r="J67" s="65"/>
      <c r="K67" s="65"/>
      <c r="L67" s="65"/>
      <c r="M67" s="65"/>
      <c r="N67" s="65"/>
      <c r="O67" s="65"/>
      <c r="P67" s="65"/>
      <c r="Q67" s="65"/>
      <c r="R67" s="65"/>
      <c r="S67" s="65"/>
      <c r="T67" s="65"/>
      <c r="U67" s="30"/>
    </row>
    <row r="68" spans="1:28" ht="12" customHeight="1" x14ac:dyDescent="0.2">
      <c r="A68" s="30"/>
      <c r="B68" s="30"/>
      <c r="C68" s="30"/>
      <c r="D68" s="30"/>
      <c r="E68" s="30"/>
      <c r="F68" s="30"/>
      <c r="G68" s="30"/>
      <c r="H68" s="30"/>
      <c r="I68" s="30"/>
      <c r="J68" s="30"/>
      <c r="K68" s="30"/>
      <c r="L68" s="30"/>
      <c r="M68" s="30"/>
      <c r="N68" s="30"/>
      <c r="O68" s="30"/>
      <c r="P68" s="30"/>
      <c r="Q68" s="30"/>
      <c r="R68" s="30"/>
      <c r="S68" s="30"/>
      <c r="T68" s="30"/>
      <c r="U68" s="30"/>
    </row>
    <row r="69" spans="1:28" ht="12.75" customHeight="1" x14ac:dyDescent="0.2">
      <c r="A69" s="459" t="s">
        <v>176</v>
      </c>
      <c r="B69" s="459"/>
      <c r="C69" s="459"/>
      <c r="D69" s="186"/>
      <c r="E69" s="186"/>
      <c r="F69" s="186"/>
      <c r="G69" s="186"/>
      <c r="H69" s="186"/>
      <c r="I69" s="111"/>
      <c r="J69" s="30"/>
      <c r="K69" s="251">
        <f>134/805</f>
        <v>0.16645962732919253</v>
      </c>
      <c r="L69" s="30"/>
      <c r="M69" s="30"/>
      <c r="N69" s="30"/>
      <c r="O69" s="30"/>
      <c r="P69" s="30"/>
      <c r="Q69" s="30"/>
      <c r="R69" s="30"/>
      <c r="S69" s="30"/>
      <c r="T69" s="30"/>
      <c r="U69" s="30"/>
    </row>
    <row r="70" spans="1:28" ht="12.75" customHeight="1" x14ac:dyDescent="0.2">
      <c r="A70" s="458" t="s">
        <v>177</v>
      </c>
      <c r="B70" s="458"/>
      <c r="C70" s="458"/>
      <c r="D70" s="458"/>
      <c r="E70" s="458"/>
      <c r="F70" s="458"/>
      <c r="G70" s="458"/>
      <c r="H70" s="185"/>
      <c r="I70" s="185"/>
      <c r="J70" s="30"/>
      <c r="K70" s="30"/>
      <c r="L70" s="30"/>
      <c r="M70" s="30"/>
      <c r="N70" s="30"/>
      <c r="O70" s="30"/>
      <c r="P70" s="30"/>
      <c r="Q70" s="30"/>
      <c r="R70" s="30"/>
      <c r="S70" s="30"/>
      <c r="T70" s="30"/>
      <c r="U70" s="30"/>
    </row>
    <row r="71" spans="1:28" ht="12.75" customHeight="1" x14ac:dyDescent="0.2">
      <c r="A71" s="2"/>
      <c r="B71" s="30"/>
      <c r="C71" s="30"/>
      <c r="D71" s="30"/>
      <c r="E71" s="30"/>
      <c r="F71" s="30"/>
      <c r="G71" s="30"/>
      <c r="H71" s="30"/>
      <c r="I71" s="30"/>
      <c r="J71" s="30"/>
      <c r="K71" s="30"/>
      <c r="L71" s="30"/>
      <c r="M71" s="30"/>
      <c r="N71" s="30"/>
      <c r="O71" s="30"/>
      <c r="P71" s="30"/>
      <c r="Q71" s="30"/>
      <c r="R71" s="30"/>
      <c r="S71" s="30"/>
      <c r="T71" s="30"/>
      <c r="U71" s="30"/>
    </row>
    <row r="72" spans="1:28" ht="15" customHeight="1" thickBot="1" x14ac:dyDescent="0.25">
      <c r="B72" s="454" t="s">
        <v>32</v>
      </c>
      <c r="C72" s="454"/>
      <c r="D72" s="454"/>
      <c r="E72" s="454"/>
      <c r="F72" s="454"/>
      <c r="G72" s="454"/>
      <c r="H72" s="454"/>
      <c r="I72" s="454"/>
      <c r="J72" s="454"/>
      <c r="K72" s="454"/>
      <c r="L72" s="454"/>
      <c r="M72" s="454"/>
      <c r="N72" s="454"/>
      <c r="O72" s="454"/>
      <c r="P72" s="454"/>
      <c r="Q72" s="454"/>
      <c r="R72" s="454"/>
      <c r="S72" s="454"/>
      <c r="T72" s="454"/>
      <c r="U72" s="30"/>
    </row>
    <row r="73" spans="1:28" ht="15" customHeight="1" x14ac:dyDescent="0.2">
      <c r="B73" s="441" t="s">
        <v>142</v>
      </c>
      <c r="C73" s="441" t="s">
        <v>169</v>
      </c>
      <c r="D73" s="443" t="s">
        <v>165</v>
      </c>
      <c r="E73" s="445" t="s">
        <v>16</v>
      </c>
      <c r="F73" s="441" t="s">
        <v>17</v>
      </c>
      <c r="G73" s="441" t="s">
        <v>18</v>
      </c>
      <c r="H73" s="441" t="s">
        <v>19</v>
      </c>
      <c r="I73" s="441" t="s">
        <v>20</v>
      </c>
      <c r="J73" s="441" t="s">
        <v>21</v>
      </c>
      <c r="K73" s="441" t="s">
        <v>22</v>
      </c>
      <c r="L73" s="441" t="s">
        <v>23</v>
      </c>
      <c r="M73" s="441" t="s">
        <v>24</v>
      </c>
      <c r="N73" s="441" t="s">
        <v>25</v>
      </c>
      <c r="O73" s="441" t="s">
        <v>26</v>
      </c>
      <c r="P73" s="441" t="s">
        <v>27</v>
      </c>
      <c r="Q73" s="441" t="s">
        <v>28</v>
      </c>
      <c r="R73" s="441" t="s">
        <v>29</v>
      </c>
      <c r="S73" s="441" t="s">
        <v>30</v>
      </c>
      <c r="T73" s="441" t="s">
        <v>31</v>
      </c>
      <c r="U73" s="30"/>
    </row>
    <row r="74" spans="1:28" ht="13.5" thickBot="1" x14ac:dyDescent="0.25">
      <c r="A74" s="101" t="s">
        <v>3</v>
      </c>
      <c r="B74" s="442"/>
      <c r="C74" s="442"/>
      <c r="D74" s="444"/>
      <c r="E74" s="446"/>
      <c r="F74" s="442"/>
      <c r="G74" s="442"/>
      <c r="H74" s="442"/>
      <c r="I74" s="442"/>
      <c r="J74" s="442"/>
      <c r="K74" s="442"/>
      <c r="L74" s="442"/>
      <c r="M74" s="442"/>
      <c r="N74" s="442"/>
      <c r="O74" s="442"/>
      <c r="P74" s="442"/>
      <c r="Q74" s="442"/>
      <c r="R74" s="442"/>
      <c r="S74" s="442"/>
      <c r="T74" s="442"/>
      <c r="U74" s="30"/>
    </row>
    <row r="75" spans="1:28" ht="15" customHeight="1" x14ac:dyDescent="0.2">
      <c r="A75" s="75">
        <v>1974</v>
      </c>
      <c r="B75" s="65">
        <v>260</v>
      </c>
      <c r="C75" s="65">
        <v>0</v>
      </c>
      <c r="D75" s="65">
        <v>0</v>
      </c>
      <c r="E75" s="65">
        <v>1</v>
      </c>
      <c r="F75" s="65">
        <v>12</v>
      </c>
      <c r="G75" s="65">
        <v>19</v>
      </c>
      <c r="H75" s="65">
        <v>26</v>
      </c>
      <c r="I75" s="65">
        <v>22</v>
      </c>
      <c r="J75" s="65">
        <v>20</v>
      </c>
      <c r="K75" s="65">
        <v>20</v>
      </c>
      <c r="L75" s="65">
        <v>31</v>
      </c>
      <c r="M75" s="65">
        <v>19</v>
      </c>
      <c r="N75" s="65">
        <v>22</v>
      </c>
      <c r="O75" s="65">
        <v>16</v>
      </c>
      <c r="P75" s="65">
        <v>18</v>
      </c>
      <c r="Q75" s="65">
        <v>22</v>
      </c>
      <c r="R75" s="65">
        <v>8</v>
      </c>
      <c r="S75" s="65">
        <v>4</v>
      </c>
      <c r="T75" s="65">
        <v>0</v>
      </c>
      <c r="U75" s="30"/>
    </row>
    <row r="76" spans="1:28" x14ac:dyDescent="0.2">
      <c r="A76" s="75">
        <v>1975</v>
      </c>
      <c r="B76" s="65">
        <v>226</v>
      </c>
      <c r="C76" s="65">
        <v>0</v>
      </c>
      <c r="D76" s="65">
        <v>0</v>
      </c>
      <c r="E76" s="65">
        <v>2</v>
      </c>
      <c r="F76" s="65">
        <v>6</v>
      </c>
      <c r="G76" s="65">
        <v>21</v>
      </c>
      <c r="H76" s="65">
        <v>21</v>
      </c>
      <c r="I76" s="65">
        <v>12</v>
      </c>
      <c r="J76" s="65">
        <v>14</v>
      </c>
      <c r="K76" s="65">
        <v>23</v>
      </c>
      <c r="L76" s="65">
        <v>31</v>
      </c>
      <c r="M76" s="65">
        <v>16</v>
      </c>
      <c r="N76" s="65">
        <v>21</v>
      </c>
      <c r="O76" s="65">
        <v>21</v>
      </c>
      <c r="P76" s="65">
        <v>13</v>
      </c>
      <c r="Q76" s="65">
        <v>13</v>
      </c>
      <c r="R76" s="65">
        <v>8</v>
      </c>
      <c r="S76" s="65">
        <v>2</v>
      </c>
      <c r="T76" s="65">
        <v>2</v>
      </c>
      <c r="U76" s="30"/>
    </row>
    <row r="77" spans="1:28" x14ac:dyDescent="0.2">
      <c r="A77" s="75">
        <v>1976</v>
      </c>
      <c r="B77" s="65">
        <v>249</v>
      </c>
      <c r="C77" s="65">
        <v>0</v>
      </c>
      <c r="D77" s="65">
        <v>0</v>
      </c>
      <c r="E77" s="65">
        <v>2</v>
      </c>
      <c r="F77" s="65">
        <v>10</v>
      </c>
      <c r="G77" s="65">
        <v>20</v>
      </c>
      <c r="H77" s="65">
        <v>21</v>
      </c>
      <c r="I77" s="65">
        <v>23</v>
      </c>
      <c r="J77" s="65">
        <v>26</v>
      </c>
      <c r="K77" s="65">
        <v>27</v>
      </c>
      <c r="L77" s="65">
        <v>18</v>
      </c>
      <c r="M77" s="65">
        <v>18</v>
      </c>
      <c r="N77" s="65">
        <v>19</v>
      </c>
      <c r="O77" s="65">
        <v>26</v>
      </c>
      <c r="P77" s="65">
        <v>15</v>
      </c>
      <c r="Q77" s="65">
        <v>13</v>
      </c>
      <c r="R77" s="65">
        <v>7</v>
      </c>
      <c r="S77" s="65">
        <v>3</v>
      </c>
      <c r="T77" s="65">
        <v>1</v>
      </c>
      <c r="U77" s="30"/>
    </row>
    <row r="78" spans="1:28" x14ac:dyDescent="0.2">
      <c r="A78" s="75">
        <v>1977</v>
      </c>
      <c r="B78" s="65">
        <v>246</v>
      </c>
      <c r="C78" s="65">
        <v>0</v>
      </c>
      <c r="D78" s="65">
        <v>0</v>
      </c>
      <c r="E78" s="65">
        <v>1</v>
      </c>
      <c r="F78" s="65">
        <v>10</v>
      </c>
      <c r="G78" s="65">
        <v>23</v>
      </c>
      <c r="H78" s="65">
        <v>23</v>
      </c>
      <c r="I78" s="65">
        <v>23</v>
      </c>
      <c r="J78" s="65">
        <v>24</v>
      </c>
      <c r="K78" s="65">
        <v>19</v>
      </c>
      <c r="L78" s="65">
        <v>20</v>
      </c>
      <c r="M78" s="65">
        <v>22</v>
      </c>
      <c r="N78" s="65">
        <v>31</v>
      </c>
      <c r="O78" s="65">
        <v>18</v>
      </c>
      <c r="P78" s="65">
        <v>11</v>
      </c>
      <c r="Q78" s="65">
        <v>8</v>
      </c>
      <c r="R78" s="65">
        <v>5</v>
      </c>
      <c r="S78" s="65">
        <v>6</v>
      </c>
      <c r="T78" s="65">
        <v>2</v>
      </c>
      <c r="U78" s="30"/>
    </row>
    <row r="79" spans="1:28" x14ac:dyDescent="0.2">
      <c r="A79" s="75">
        <v>1978</v>
      </c>
      <c r="B79" s="65">
        <v>274</v>
      </c>
      <c r="C79" s="65">
        <v>0</v>
      </c>
      <c r="D79" s="65">
        <v>0</v>
      </c>
      <c r="E79" s="65">
        <v>1</v>
      </c>
      <c r="F79" s="65">
        <v>12</v>
      </c>
      <c r="G79" s="65">
        <v>25</v>
      </c>
      <c r="H79" s="65">
        <v>28</v>
      </c>
      <c r="I79" s="65">
        <v>27</v>
      </c>
      <c r="J79" s="65">
        <v>22</v>
      </c>
      <c r="K79" s="65">
        <v>25</v>
      </c>
      <c r="L79" s="65">
        <v>27</v>
      </c>
      <c r="M79" s="65">
        <v>20</v>
      </c>
      <c r="N79" s="65">
        <v>24</v>
      </c>
      <c r="O79" s="65">
        <v>22</v>
      </c>
      <c r="P79" s="65">
        <v>18</v>
      </c>
      <c r="Q79" s="65">
        <v>10</v>
      </c>
      <c r="R79" s="65">
        <v>10</v>
      </c>
      <c r="S79" s="65">
        <v>1</v>
      </c>
      <c r="T79" s="65">
        <v>2</v>
      </c>
      <c r="U79" s="30"/>
    </row>
    <row r="80" spans="1:28" x14ac:dyDescent="0.2">
      <c r="A80" s="75">
        <v>1979</v>
      </c>
      <c r="B80" s="65">
        <v>292</v>
      </c>
      <c r="C80" s="65">
        <v>0</v>
      </c>
      <c r="D80" s="65">
        <v>0</v>
      </c>
      <c r="E80" s="65">
        <v>3</v>
      </c>
      <c r="F80" s="65">
        <v>14</v>
      </c>
      <c r="G80" s="65">
        <v>23</v>
      </c>
      <c r="H80" s="65">
        <v>19</v>
      </c>
      <c r="I80" s="65">
        <v>26</v>
      </c>
      <c r="J80" s="65">
        <v>23</v>
      </c>
      <c r="K80" s="65">
        <v>26</v>
      </c>
      <c r="L80" s="65">
        <v>24</v>
      </c>
      <c r="M80" s="65">
        <v>31</v>
      </c>
      <c r="N80" s="65">
        <v>22</v>
      </c>
      <c r="O80" s="65">
        <v>26</v>
      </c>
      <c r="P80" s="65">
        <v>18</v>
      </c>
      <c r="Q80" s="65">
        <v>20</v>
      </c>
      <c r="R80" s="65">
        <v>10</v>
      </c>
      <c r="S80" s="65">
        <v>4</v>
      </c>
      <c r="T80" s="65">
        <v>3</v>
      </c>
      <c r="U80" s="30"/>
    </row>
    <row r="81" spans="1:21" x14ac:dyDescent="0.2">
      <c r="A81" s="75">
        <v>1980</v>
      </c>
      <c r="B81" s="65">
        <v>319</v>
      </c>
      <c r="C81" s="65">
        <v>0</v>
      </c>
      <c r="D81" s="65">
        <v>0</v>
      </c>
      <c r="E81" s="65">
        <v>0</v>
      </c>
      <c r="F81" s="65">
        <v>12</v>
      </c>
      <c r="G81" s="65">
        <v>30</v>
      </c>
      <c r="H81" s="65">
        <v>28</v>
      </c>
      <c r="I81" s="65">
        <v>27</v>
      </c>
      <c r="J81" s="65">
        <v>28</v>
      </c>
      <c r="K81" s="65">
        <v>28</v>
      </c>
      <c r="L81" s="65">
        <v>31</v>
      </c>
      <c r="M81" s="65">
        <v>35</v>
      </c>
      <c r="N81" s="65">
        <v>28</v>
      </c>
      <c r="O81" s="65">
        <v>17</v>
      </c>
      <c r="P81" s="65">
        <v>18</v>
      </c>
      <c r="Q81" s="65">
        <v>18</v>
      </c>
      <c r="R81" s="65">
        <v>10</v>
      </c>
      <c r="S81" s="65">
        <v>8</v>
      </c>
      <c r="T81" s="65">
        <v>1</v>
      </c>
      <c r="U81" s="30"/>
    </row>
    <row r="82" spans="1:21" x14ac:dyDescent="0.2">
      <c r="A82" s="75">
        <v>1981</v>
      </c>
      <c r="B82" s="65">
        <v>340</v>
      </c>
      <c r="C82" s="65">
        <v>0</v>
      </c>
      <c r="D82" s="65">
        <v>0</v>
      </c>
      <c r="E82" s="65">
        <v>0</v>
      </c>
      <c r="F82" s="65">
        <v>19</v>
      </c>
      <c r="G82" s="65">
        <v>32</v>
      </c>
      <c r="H82" s="65">
        <v>33</v>
      </c>
      <c r="I82" s="65">
        <v>27</v>
      </c>
      <c r="J82" s="65">
        <v>24</v>
      </c>
      <c r="K82" s="65">
        <v>45</v>
      </c>
      <c r="L82" s="65">
        <v>32</v>
      </c>
      <c r="M82" s="65">
        <v>23</v>
      </c>
      <c r="N82" s="65">
        <v>31</v>
      </c>
      <c r="O82" s="65">
        <v>22</v>
      </c>
      <c r="P82" s="65">
        <v>15</v>
      </c>
      <c r="Q82" s="65">
        <v>17</v>
      </c>
      <c r="R82" s="65">
        <v>14</v>
      </c>
      <c r="S82" s="65">
        <v>3</v>
      </c>
      <c r="T82" s="65">
        <v>3</v>
      </c>
      <c r="U82" s="30"/>
    </row>
    <row r="83" spans="1:21" x14ac:dyDescent="0.2">
      <c r="A83" s="75">
        <v>1982</v>
      </c>
      <c r="B83" s="65">
        <v>366</v>
      </c>
      <c r="C83" s="65">
        <v>0</v>
      </c>
      <c r="D83" s="65">
        <v>0</v>
      </c>
      <c r="E83" s="65">
        <v>0</v>
      </c>
      <c r="F83" s="65">
        <v>17</v>
      </c>
      <c r="G83" s="65">
        <v>30</v>
      </c>
      <c r="H83" s="65">
        <v>35</v>
      </c>
      <c r="I83" s="65">
        <v>31</v>
      </c>
      <c r="J83" s="65">
        <v>29</v>
      </c>
      <c r="K83" s="65">
        <v>30</v>
      </c>
      <c r="L83" s="65">
        <v>41</v>
      </c>
      <c r="M83" s="65">
        <v>34</v>
      </c>
      <c r="N83" s="65">
        <v>33</v>
      </c>
      <c r="O83" s="65">
        <v>28</v>
      </c>
      <c r="P83" s="65">
        <v>19</v>
      </c>
      <c r="Q83" s="65">
        <v>20</v>
      </c>
      <c r="R83" s="65">
        <v>11</v>
      </c>
      <c r="S83" s="65">
        <v>8</v>
      </c>
      <c r="T83" s="65">
        <v>0</v>
      </c>
      <c r="U83" s="30"/>
    </row>
    <row r="84" spans="1:21" x14ac:dyDescent="0.2">
      <c r="A84" s="75">
        <v>1983</v>
      </c>
      <c r="B84" s="65">
        <v>344</v>
      </c>
      <c r="C84" s="65">
        <v>0</v>
      </c>
      <c r="D84" s="65">
        <v>0</v>
      </c>
      <c r="E84" s="65">
        <v>0</v>
      </c>
      <c r="F84" s="65">
        <v>17</v>
      </c>
      <c r="G84" s="65">
        <v>26</v>
      </c>
      <c r="H84" s="65">
        <v>28</v>
      </c>
      <c r="I84" s="65">
        <v>25</v>
      </c>
      <c r="J84" s="65">
        <v>31</v>
      </c>
      <c r="K84" s="65">
        <v>36</v>
      </c>
      <c r="L84" s="65">
        <v>42</v>
      </c>
      <c r="M84" s="65">
        <v>36</v>
      </c>
      <c r="N84" s="65">
        <v>24</v>
      </c>
      <c r="O84" s="65">
        <v>28</v>
      </c>
      <c r="P84" s="65">
        <v>23</v>
      </c>
      <c r="Q84" s="65">
        <v>16</v>
      </c>
      <c r="R84" s="65">
        <v>5</v>
      </c>
      <c r="S84" s="65">
        <v>4</v>
      </c>
      <c r="T84" s="65">
        <v>3</v>
      </c>
      <c r="U84" s="30"/>
    </row>
    <row r="85" spans="1:21" x14ac:dyDescent="0.2">
      <c r="A85" s="75">
        <v>1984</v>
      </c>
      <c r="B85" s="65">
        <v>361</v>
      </c>
      <c r="C85" s="65">
        <v>0</v>
      </c>
      <c r="D85" s="65">
        <v>0</v>
      </c>
      <c r="E85" s="65">
        <v>2</v>
      </c>
      <c r="F85" s="65">
        <v>15</v>
      </c>
      <c r="G85" s="65">
        <v>30</v>
      </c>
      <c r="H85" s="65">
        <v>37</v>
      </c>
      <c r="I85" s="65">
        <v>38</v>
      </c>
      <c r="J85" s="65">
        <v>28</v>
      </c>
      <c r="K85" s="65">
        <v>34</v>
      </c>
      <c r="L85" s="65">
        <v>31</v>
      </c>
      <c r="M85" s="65">
        <v>28</v>
      </c>
      <c r="N85" s="65">
        <v>38</v>
      </c>
      <c r="O85" s="65">
        <v>23</v>
      </c>
      <c r="P85" s="65">
        <v>15</v>
      </c>
      <c r="Q85" s="65">
        <v>20</v>
      </c>
      <c r="R85" s="65">
        <v>12</v>
      </c>
      <c r="S85" s="65">
        <v>6</v>
      </c>
      <c r="T85" s="65">
        <v>4</v>
      </c>
      <c r="U85" s="30"/>
    </row>
    <row r="86" spans="1:21" x14ac:dyDescent="0.2">
      <c r="A86" s="75">
        <v>1985</v>
      </c>
      <c r="B86" s="65">
        <v>387</v>
      </c>
      <c r="C86" s="65">
        <v>0</v>
      </c>
      <c r="D86" s="65">
        <v>0</v>
      </c>
      <c r="E86" s="65">
        <v>1</v>
      </c>
      <c r="F86" s="65">
        <v>13</v>
      </c>
      <c r="G86" s="65">
        <v>40</v>
      </c>
      <c r="H86" s="65">
        <v>28</v>
      </c>
      <c r="I86" s="65">
        <v>40</v>
      </c>
      <c r="J86" s="65">
        <v>46</v>
      </c>
      <c r="K86" s="65">
        <v>29</v>
      </c>
      <c r="L86" s="65">
        <v>41</v>
      </c>
      <c r="M86" s="65">
        <v>40</v>
      </c>
      <c r="N86" s="65">
        <v>26</v>
      </c>
      <c r="O86" s="65">
        <v>27</v>
      </c>
      <c r="P86" s="65">
        <v>22</v>
      </c>
      <c r="Q86" s="65">
        <v>13</v>
      </c>
      <c r="R86" s="65">
        <v>15</v>
      </c>
      <c r="S86" s="65">
        <v>5</v>
      </c>
      <c r="T86" s="65">
        <v>1</v>
      </c>
      <c r="U86" s="30"/>
    </row>
    <row r="87" spans="1:21" x14ac:dyDescent="0.2">
      <c r="A87" s="75">
        <v>1986</v>
      </c>
      <c r="B87" s="65">
        <v>410</v>
      </c>
      <c r="C87" s="65">
        <v>0</v>
      </c>
      <c r="D87" s="65">
        <v>0</v>
      </c>
      <c r="E87" s="65">
        <v>0</v>
      </c>
      <c r="F87" s="65">
        <v>20</v>
      </c>
      <c r="G87" s="65">
        <v>49</v>
      </c>
      <c r="H87" s="65">
        <v>34</v>
      </c>
      <c r="I87" s="65">
        <v>42</v>
      </c>
      <c r="J87" s="65">
        <v>39</v>
      </c>
      <c r="K87" s="65">
        <v>42</v>
      </c>
      <c r="L87" s="65">
        <v>33</v>
      </c>
      <c r="M87" s="65">
        <v>31</v>
      </c>
      <c r="N87" s="65">
        <v>28</v>
      </c>
      <c r="O87" s="65">
        <v>30</v>
      </c>
      <c r="P87" s="65">
        <v>23</v>
      </c>
      <c r="Q87" s="65">
        <v>20</v>
      </c>
      <c r="R87" s="65">
        <v>11</v>
      </c>
      <c r="S87" s="65">
        <v>6</v>
      </c>
      <c r="T87" s="65">
        <v>2</v>
      </c>
      <c r="U87" s="30"/>
    </row>
    <row r="88" spans="1:21" x14ac:dyDescent="0.2">
      <c r="A88" s="75">
        <v>1987</v>
      </c>
      <c r="B88" s="65">
        <v>368</v>
      </c>
      <c r="C88" s="65">
        <v>0</v>
      </c>
      <c r="D88" s="65">
        <v>0</v>
      </c>
      <c r="E88" s="65">
        <v>2</v>
      </c>
      <c r="F88" s="65">
        <v>22</v>
      </c>
      <c r="G88" s="65">
        <v>41</v>
      </c>
      <c r="H88" s="65">
        <v>37</v>
      </c>
      <c r="I88" s="65">
        <v>39</v>
      </c>
      <c r="J88" s="65">
        <v>35</v>
      </c>
      <c r="K88" s="65">
        <v>42</v>
      </c>
      <c r="L88" s="65">
        <v>26</v>
      </c>
      <c r="M88" s="65">
        <v>31</v>
      </c>
      <c r="N88" s="65">
        <v>24</v>
      </c>
      <c r="O88" s="65">
        <v>19</v>
      </c>
      <c r="P88" s="65">
        <v>21</v>
      </c>
      <c r="Q88" s="65">
        <v>12</v>
      </c>
      <c r="R88" s="65">
        <v>9</v>
      </c>
      <c r="S88" s="65">
        <v>4</v>
      </c>
      <c r="T88" s="65">
        <v>4</v>
      </c>
      <c r="U88" s="30"/>
    </row>
    <row r="89" spans="1:21" x14ac:dyDescent="0.2">
      <c r="A89" s="75">
        <v>1988</v>
      </c>
      <c r="B89" s="65">
        <v>427</v>
      </c>
      <c r="C89" s="65">
        <v>0</v>
      </c>
      <c r="D89" s="65">
        <v>0</v>
      </c>
      <c r="E89" s="65">
        <v>0</v>
      </c>
      <c r="F89" s="65">
        <v>30</v>
      </c>
      <c r="G89" s="65">
        <v>57</v>
      </c>
      <c r="H89" s="65">
        <v>43</v>
      </c>
      <c r="I89" s="65">
        <v>50</v>
      </c>
      <c r="J89" s="65">
        <v>35</v>
      </c>
      <c r="K89" s="65">
        <v>41</v>
      </c>
      <c r="L89" s="65">
        <v>45</v>
      </c>
      <c r="M89" s="65">
        <v>29</v>
      </c>
      <c r="N89" s="65">
        <v>26</v>
      </c>
      <c r="O89" s="65">
        <v>22</v>
      </c>
      <c r="P89" s="65">
        <v>15</v>
      </c>
      <c r="Q89" s="65">
        <v>9</v>
      </c>
      <c r="R89" s="65">
        <v>18</v>
      </c>
      <c r="S89" s="65">
        <v>4</v>
      </c>
      <c r="T89" s="65">
        <v>3</v>
      </c>
      <c r="U89" s="30"/>
    </row>
    <row r="90" spans="1:21" x14ac:dyDescent="0.2">
      <c r="A90" s="75">
        <v>1989</v>
      </c>
      <c r="B90" s="65">
        <v>380</v>
      </c>
      <c r="C90" s="65">
        <v>0</v>
      </c>
      <c r="D90" s="65">
        <v>0</v>
      </c>
      <c r="E90" s="65">
        <v>0</v>
      </c>
      <c r="F90" s="65">
        <v>20</v>
      </c>
      <c r="G90" s="65">
        <v>42</v>
      </c>
      <c r="H90" s="65">
        <v>46</v>
      </c>
      <c r="I90" s="65">
        <v>33</v>
      </c>
      <c r="J90" s="65">
        <v>31</v>
      </c>
      <c r="K90" s="65">
        <v>38</v>
      </c>
      <c r="L90" s="65">
        <v>27</v>
      </c>
      <c r="M90" s="65">
        <v>42</v>
      </c>
      <c r="N90" s="65">
        <v>37</v>
      </c>
      <c r="O90" s="65">
        <v>19</v>
      </c>
      <c r="P90" s="65">
        <v>24</v>
      </c>
      <c r="Q90" s="65">
        <v>6</v>
      </c>
      <c r="R90" s="65">
        <v>12</v>
      </c>
      <c r="S90" s="65">
        <v>2</v>
      </c>
      <c r="T90" s="65">
        <v>1</v>
      </c>
      <c r="U90" s="30"/>
    </row>
    <row r="91" spans="1:21" x14ac:dyDescent="0.2">
      <c r="A91" s="75">
        <v>1990</v>
      </c>
      <c r="B91" s="65">
        <v>415</v>
      </c>
      <c r="C91" s="65">
        <v>0</v>
      </c>
      <c r="D91" s="65">
        <v>0</v>
      </c>
      <c r="E91" s="65">
        <v>0</v>
      </c>
      <c r="F91" s="65">
        <v>12</v>
      </c>
      <c r="G91" s="65">
        <v>53</v>
      </c>
      <c r="H91" s="65">
        <v>64</v>
      </c>
      <c r="I91" s="65">
        <v>42</v>
      </c>
      <c r="J91" s="65">
        <v>35</v>
      </c>
      <c r="K91" s="65">
        <v>36</v>
      </c>
      <c r="L91" s="65">
        <v>44</v>
      </c>
      <c r="M91" s="65">
        <v>25</v>
      </c>
      <c r="N91" s="65">
        <v>29</v>
      </c>
      <c r="O91" s="65">
        <v>18</v>
      </c>
      <c r="P91" s="65">
        <v>22</v>
      </c>
      <c r="Q91" s="65">
        <v>12</v>
      </c>
      <c r="R91" s="65">
        <v>10</v>
      </c>
      <c r="S91" s="65">
        <v>10</v>
      </c>
      <c r="T91" s="65">
        <v>3</v>
      </c>
      <c r="U91" s="30"/>
    </row>
    <row r="92" spans="1:21" x14ac:dyDescent="0.2">
      <c r="A92" s="75">
        <v>1991</v>
      </c>
      <c r="B92" s="65">
        <v>394</v>
      </c>
      <c r="C92" s="65">
        <v>0</v>
      </c>
      <c r="D92" s="65">
        <v>0</v>
      </c>
      <c r="E92" s="65">
        <v>1</v>
      </c>
      <c r="F92" s="65">
        <v>23</v>
      </c>
      <c r="G92" s="65">
        <v>42</v>
      </c>
      <c r="H92" s="65">
        <v>48</v>
      </c>
      <c r="I92" s="65">
        <v>46</v>
      </c>
      <c r="J92" s="65">
        <v>37</v>
      </c>
      <c r="K92" s="65">
        <v>41</v>
      </c>
      <c r="L92" s="65">
        <v>38</v>
      </c>
      <c r="M92" s="65">
        <v>29</v>
      </c>
      <c r="N92" s="65">
        <v>17</v>
      </c>
      <c r="O92" s="65">
        <v>23</v>
      </c>
      <c r="P92" s="65">
        <v>18</v>
      </c>
      <c r="Q92" s="65">
        <v>12</v>
      </c>
      <c r="R92" s="65">
        <v>11</v>
      </c>
      <c r="S92" s="65">
        <v>4</v>
      </c>
      <c r="T92" s="65">
        <v>4</v>
      </c>
      <c r="U92" s="30"/>
    </row>
    <row r="93" spans="1:21" x14ac:dyDescent="0.2">
      <c r="A93" s="75">
        <v>1992</v>
      </c>
      <c r="B93" s="65">
        <v>418</v>
      </c>
      <c r="C93" s="65">
        <v>0</v>
      </c>
      <c r="D93" s="65">
        <v>0</v>
      </c>
      <c r="E93" s="65">
        <v>1</v>
      </c>
      <c r="F93" s="65">
        <v>22</v>
      </c>
      <c r="G93" s="65">
        <v>45</v>
      </c>
      <c r="H93" s="65">
        <v>65</v>
      </c>
      <c r="I93" s="65">
        <v>38</v>
      </c>
      <c r="J93" s="65">
        <v>47</v>
      </c>
      <c r="K93" s="65">
        <v>50</v>
      </c>
      <c r="L93" s="65">
        <v>34</v>
      </c>
      <c r="M93" s="65">
        <v>28</v>
      </c>
      <c r="N93" s="65">
        <v>23</v>
      </c>
      <c r="O93" s="65">
        <v>23</v>
      </c>
      <c r="P93" s="65">
        <v>13</v>
      </c>
      <c r="Q93" s="65">
        <v>10</v>
      </c>
      <c r="R93" s="65">
        <v>10</v>
      </c>
      <c r="S93" s="65">
        <v>8</v>
      </c>
      <c r="T93" s="65">
        <v>1</v>
      </c>
      <c r="U93" s="30"/>
    </row>
    <row r="94" spans="1:21" x14ac:dyDescent="0.2">
      <c r="A94" s="75">
        <v>1993</v>
      </c>
      <c r="B94" s="65">
        <v>473</v>
      </c>
      <c r="C94" s="65">
        <v>0</v>
      </c>
      <c r="D94" s="65">
        <v>0</v>
      </c>
      <c r="E94" s="65">
        <v>5</v>
      </c>
      <c r="F94" s="65">
        <v>24</v>
      </c>
      <c r="G94" s="65">
        <v>54</v>
      </c>
      <c r="H94" s="65">
        <v>67</v>
      </c>
      <c r="I94" s="65">
        <v>47</v>
      </c>
      <c r="J94" s="65">
        <v>43</v>
      </c>
      <c r="K94" s="65">
        <v>54</v>
      </c>
      <c r="L94" s="65">
        <v>53</v>
      </c>
      <c r="M94" s="65">
        <v>32</v>
      </c>
      <c r="N94" s="65">
        <v>36</v>
      </c>
      <c r="O94" s="65">
        <v>18</v>
      </c>
      <c r="P94" s="65">
        <v>13</v>
      </c>
      <c r="Q94" s="65">
        <v>17</v>
      </c>
      <c r="R94" s="65">
        <v>5</v>
      </c>
      <c r="S94" s="65">
        <v>4</v>
      </c>
      <c r="T94" s="65">
        <v>1</v>
      </c>
      <c r="U94" s="30"/>
    </row>
    <row r="95" spans="1:21" x14ac:dyDescent="0.2">
      <c r="A95" s="75">
        <v>1994</v>
      </c>
      <c r="B95" s="65">
        <v>463</v>
      </c>
      <c r="C95" s="65">
        <v>0</v>
      </c>
      <c r="D95" s="65">
        <v>0</v>
      </c>
      <c r="E95" s="65">
        <v>3</v>
      </c>
      <c r="F95" s="65">
        <v>21</v>
      </c>
      <c r="G95" s="65">
        <v>55</v>
      </c>
      <c r="H95" s="65">
        <v>67</v>
      </c>
      <c r="I95" s="65">
        <v>53</v>
      </c>
      <c r="J95" s="65">
        <v>50</v>
      </c>
      <c r="K95" s="65">
        <v>62</v>
      </c>
      <c r="L95" s="65">
        <v>47</v>
      </c>
      <c r="M95" s="65">
        <v>27</v>
      </c>
      <c r="N95" s="65">
        <v>25</v>
      </c>
      <c r="O95" s="65">
        <v>18</v>
      </c>
      <c r="P95" s="65">
        <v>15</v>
      </c>
      <c r="Q95" s="65">
        <v>6</v>
      </c>
      <c r="R95" s="65">
        <v>6</v>
      </c>
      <c r="S95" s="65">
        <v>5</v>
      </c>
      <c r="T95" s="65">
        <v>3</v>
      </c>
      <c r="U95" s="30"/>
    </row>
    <row r="96" spans="1:21" x14ac:dyDescent="0.2">
      <c r="A96" s="75">
        <v>1995</v>
      </c>
      <c r="B96" s="65">
        <v>476</v>
      </c>
      <c r="C96" s="65">
        <v>0</v>
      </c>
      <c r="D96" s="65">
        <v>0</v>
      </c>
      <c r="E96" s="65">
        <v>5</v>
      </c>
      <c r="F96" s="65">
        <v>21</v>
      </c>
      <c r="G96" s="65">
        <v>47</v>
      </c>
      <c r="H96" s="65">
        <v>65</v>
      </c>
      <c r="I96" s="65">
        <v>57</v>
      </c>
      <c r="J96" s="65">
        <v>50</v>
      </c>
      <c r="K96" s="65">
        <v>52</v>
      </c>
      <c r="L96" s="65">
        <v>40</v>
      </c>
      <c r="M96" s="65">
        <v>36</v>
      </c>
      <c r="N96" s="65">
        <v>34</v>
      </c>
      <c r="O96" s="65">
        <v>17</v>
      </c>
      <c r="P96" s="65">
        <v>19</v>
      </c>
      <c r="Q96" s="65">
        <v>11</v>
      </c>
      <c r="R96" s="65">
        <v>12</v>
      </c>
      <c r="S96" s="65">
        <v>5</v>
      </c>
      <c r="T96" s="65">
        <v>5</v>
      </c>
      <c r="U96" s="30"/>
    </row>
    <row r="97" spans="1:21" x14ac:dyDescent="0.2">
      <c r="A97" s="75">
        <v>1996</v>
      </c>
      <c r="B97" s="65">
        <v>435</v>
      </c>
      <c r="C97" s="65">
        <v>0</v>
      </c>
      <c r="D97" s="65">
        <v>0</v>
      </c>
      <c r="E97" s="65">
        <v>3</v>
      </c>
      <c r="F97" s="65">
        <v>18</v>
      </c>
      <c r="G97" s="65">
        <v>36</v>
      </c>
      <c r="H97" s="65">
        <v>71</v>
      </c>
      <c r="I97" s="65">
        <v>63</v>
      </c>
      <c r="J97" s="65">
        <v>48</v>
      </c>
      <c r="K97" s="65">
        <v>43</v>
      </c>
      <c r="L97" s="65">
        <v>42</v>
      </c>
      <c r="M97" s="65">
        <v>25</v>
      </c>
      <c r="N97" s="65">
        <v>20</v>
      </c>
      <c r="O97" s="65">
        <v>10</v>
      </c>
      <c r="P97" s="65">
        <v>17</v>
      </c>
      <c r="Q97" s="65">
        <v>18</v>
      </c>
      <c r="R97" s="65">
        <v>11</v>
      </c>
      <c r="S97" s="65">
        <v>6</v>
      </c>
      <c r="T97" s="65">
        <v>4</v>
      </c>
      <c r="U97" s="30"/>
    </row>
    <row r="98" spans="1:21" x14ac:dyDescent="0.2">
      <c r="A98" s="75">
        <v>1997</v>
      </c>
      <c r="B98" s="65">
        <v>451</v>
      </c>
      <c r="C98" s="65">
        <v>0</v>
      </c>
      <c r="D98" s="65">
        <v>0</v>
      </c>
      <c r="E98" s="65">
        <v>0</v>
      </c>
      <c r="F98" s="65">
        <v>17</v>
      </c>
      <c r="G98" s="65">
        <v>48</v>
      </c>
      <c r="H98" s="65">
        <v>68</v>
      </c>
      <c r="I98" s="65">
        <v>71</v>
      </c>
      <c r="J98" s="65">
        <v>50</v>
      </c>
      <c r="K98" s="65">
        <v>44</v>
      </c>
      <c r="L98" s="65">
        <v>38</v>
      </c>
      <c r="M98" s="65">
        <v>34</v>
      </c>
      <c r="N98" s="65">
        <v>15</v>
      </c>
      <c r="O98" s="65">
        <v>16</v>
      </c>
      <c r="P98" s="65">
        <v>19</v>
      </c>
      <c r="Q98" s="65">
        <v>10</v>
      </c>
      <c r="R98" s="65">
        <v>13</v>
      </c>
      <c r="S98" s="65">
        <v>6</v>
      </c>
      <c r="T98" s="65">
        <v>2</v>
      </c>
      <c r="U98" s="30"/>
    </row>
    <row r="99" spans="1:21" x14ac:dyDescent="0.2">
      <c r="A99" s="75">
        <v>1998</v>
      </c>
      <c r="B99" s="65">
        <v>486</v>
      </c>
      <c r="C99" s="65">
        <v>0</v>
      </c>
      <c r="D99" s="65">
        <v>0</v>
      </c>
      <c r="E99" s="65">
        <v>1</v>
      </c>
      <c r="F99" s="65">
        <v>16</v>
      </c>
      <c r="G99" s="65">
        <v>44</v>
      </c>
      <c r="H99" s="65">
        <v>82</v>
      </c>
      <c r="I99" s="65">
        <v>74</v>
      </c>
      <c r="J99" s="65">
        <v>64</v>
      </c>
      <c r="K99" s="65">
        <v>42</v>
      </c>
      <c r="L99" s="65">
        <v>45</v>
      </c>
      <c r="M99" s="65">
        <v>29</v>
      </c>
      <c r="N99" s="65">
        <v>30</v>
      </c>
      <c r="O99" s="65">
        <v>12</v>
      </c>
      <c r="P99" s="65">
        <v>21</v>
      </c>
      <c r="Q99" s="65">
        <v>11</v>
      </c>
      <c r="R99" s="65">
        <v>7</v>
      </c>
      <c r="S99" s="65">
        <v>5</v>
      </c>
      <c r="T99" s="65">
        <v>3</v>
      </c>
      <c r="U99" s="30"/>
    </row>
    <row r="100" spans="1:21" x14ac:dyDescent="0.2">
      <c r="A100" s="75">
        <v>1999</v>
      </c>
      <c r="B100" s="65">
        <v>500</v>
      </c>
      <c r="C100" s="65">
        <v>0</v>
      </c>
      <c r="D100" s="65">
        <v>0</v>
      </c>
      <c r="E100" s="65">
        <v>2</v>
      </c>
      <c r="F100" s="65">
        <v>28</v>
      </c>
      <c r="G100" s="65">
        <v>50</v>
      </c>
      <c r="H100" s="65">
        <v>56</v>
      </c>
      <c r="I100" s="65">
        <v>78</v>
      </c>
      <c r="J100" s="65">
        <v>67</v>
      </c>
      <c r="K100" s="65">
        <v>47</v>
      </c>
      <c r="L100" s="65">
        <v>32</v>
      </c>
      <c r="M100" s="65">
        <v>35</v>
      </c>
      <c r="N100" s="65">
        <v>27</v>
      </c>
      <c r="O100" s="65">
        <v>26</v>
      </c>
      <c r="P100" s="65">
        <v>20</v>
      </c>
      <c r="Q100" s="65">
        <v>14</v>
      </c>
      <c r="R100" s="65">
        <v>12</v>
      </c>
      <c r="S100" s="65">
        <v>5</v>
      </c>
      <c r="T100" s="65">
        <v>1</v>
      </c>
      <c r="U100" s="30"/>
    </row>
    <row r="101" spans="1:21" x14ac:dyDescent="0.2">
      <c r="A101" s="75">
        <v>2000</v>
      </c>
      <c r="B101" s="65">
        <v>512</v>
      </c>
      <c r="C101" s="65">
        <v>0</v>
      </c>
      <c r="D101" s="65">
        <v>0</v>
      </c>
      <c r="E101" s="65">
        <v>3</v>
      </c>
      <c r="F101" s="65">
        <v>28</v>
      </c>
      <c r="G101" s="65">
        <v>63</v>
      </c>
      <c r="H101" s="65">
        <v>65</v>
      </c>
      <c r="I101" s="65">
        <v>59</v>
      </c>
      <c r="J101" s="65">
        <v>73</v>
      </c>
      <c r="K101" s="65">
        <v>53</v>
      </c>
      <c r="L101" s="65">
        <v>40</v>
      </c>
      <c r="M101" s="65">
        <v>42</v>
      </c>
      <c r="N101" s="65">
        <v>19</v>
      </c>
      <c r="O101" s="65">
        <v>24</v>
      </c>
      <c r="P101" s="65">
        <v>13</v>
      </c>
      <c r="Q101" s="65">
        <v>10</v>
      </c>
      <c r="R101" s="65">
        <v>8</v>
      </c>
      <c r="S101" s="65">
        <v>7</v>
      </c>
      <c r="T101" s="65">
        <v>5</v>
      </c>
      <c r="U101" s="30"/>
    </row>
    <row r="102" spans="1:21" x14ac:dyDescent="0.2">
      <c r="A102" s="75">
        <v>2001</v>
      </c>
      <c r="B102" s="65">
        <v>441</v>
      </c>
      <c r="C102" s="65">
        <v>0</v>
      </c>
      <c r="D102" s="65">
        <v>0</v>
      </c>
      <c r="E102" s="65">
        <v>1</v>
      </c>
      <c r="F102" s="65">
        <v>27</v>
      </c>
      <c r="G102" s="65">
        <v>43</v>
      </c>
      <c r="H102" s="65">
        <v>49</v>
      </c>
      <c r="I102" s="65">
        <v>44</v>
      </c>
      <c r="J102" s="65">
        <v>59</v>
      </c>
      <c r="K102" s="65">
        <v>56</v>
      </c>
      <c r="L102" s="65">
        <v>41</v>
      </c>
      <c r="M102" s="65">
        <v>35</v>
      </c>
      <c r="N102" s="65">
        <v>31</v>
      </c>
      <c r="O102" s="65">
        <v>20</v>
      </c>
      <c r="P102" s="65">
        <v>13</v>
      </c>
      <c r="Q102" s="65">
        <v>10</v>
      </c>
      <c r="R102" s="65">
        <v>5</v>
      </c>
      <c r="S102" s="65">
        <v>3</v>
      </c>
      <c r="T102" s="65">
        <v>4</v>
      </c>
      <c r="U102" s="30"/>
    </row>
    <row r="103" spans="1:21" x14ac:dyDescent="0.2">
      <c r="A103" s="75">
        <v>2002</v>
      </c>
      <c r="B103" s="65">
        <v>481</v>
      </c>
      <c r="C103" s="65">
        <v>0</v>
      </c>
      <c r="D103" s="65">
        <v>0</v>
      </c>
      <c r="E103" s="65">
        <v>0</v>
      </c>
      <c r="F103" s="65">
        <v>19</v>
      </c>
      <c r="G103" s="65">
        <v>38</v>
      </c>
      <c r="H103" s="65">
        <v>55</v>
      </c>
      <c r="I103" s="65">
        <v>67</v>
      </c>
      <c r="J103" s="65">
        <v>65</v>
      </c>
      <c r="K103" s="65">
        <v>60</v>
      </c>
      <c r="L103" s="65">
        <v>41</v>
      </c>
      <c r="M103" s="65">
        <v>40</v>
      </c>
      <c r="N103" s="65">
        <v>28</v>
      </c>
      <c r="O103" s="65">
        <v>25</v>
      </c>
      <c r="P103" s="65">
        <v>17</v>
      </c>
      <c r="Q103" s="65">
        <v>11</v>
      </c>
      <c r="R103" s="65">
        <v>6</v>
      </c>
      <c r="S103" s="65">
        <v>7</v>
      </c>
      <c r="T103" s="65">
        <v>2</v>
      </c>
      <c r="U103" s="30"/>
    </row>
    <row r="104" spans="1:21" x14ac:dyDescent="0.2">
      <c r="A104" s="75">
        <v>2003</v>
      </c>
      <c r="B104" s="65">
        <v>413</v>
      </c>
      <c r="C104" s="65">
        <v>0</v>
      </c>
      <c r="D104" s="65">
        <v>0</v>
      </c>
      <c r="E104" s="65">
        <v>1</v>
      </c>
      <c r="F104" s="65">
        <v>18</v>
      </c>
      <c r="G104" s="65">
        <v>32</v>
      </c>
      <c r="H104" s="65">
        <v>35</v>
      </c>
      <c r="I104" s="65">
        <v>55</v>
      </c>
      <c r="J104" s="65">
        <v>67</v>
      </c>
      <c r="K104" s="65">
        <v>47</v>
      </c>
      <c r="L104" s="65">
        <v>44</v>
      </c>
      <c r="M104" s="65">
        <v>32</v>
      </c>
      <c r="N104" s="65">
        <v>24</v>
      </c>
      <c r="O104" s="65">
        <v>19</v>
      </c>
      <c r="P104" s="65">
        <v>13</v>
      </c>
      <c r="Q104" s="65">
        <v>10</v>
      </c>
      <c r="R104" s="65">
        <v>6</v>
      </c>
      <c r="S104" s="65">
        <v>8</v>
      </c>
      <c r="T104" s="65">
        <v>2</v>
      </c>
      <c r="U104" s="30"/>
    </row>
    <row r="105" spans="1:21" x14ac:dyDescent="0.2">
      <c r="A105" s="75">
        <v>2004</v>
      </c>
      <c r="B105" s="65">
        <v>448</v>
      </c>
      <c r="C105" s="65">
        <v>0</v>
      </c>
      <c r="D105" s="65">
        <v>0</v>
      </c>
      <c r="E105" s="65">
        <v>2</v>
      </c>
      <c r="F105" s="65">
        <v>16</v>
      </c>
      <c r="G105" s="65">
        <v>41</v>
      </c>
      <c r="H105" s="65">
        <v>29</v>
      </c>
      <c r="I105" s="65">
        <v>48</v>
      </c>
      <c r="J105" s="65">
        <v>84</v>
      </c>
      <c r="K105" s="65">
        <v>53</v>
      </c>
      <c r="L105" s="65">
        <v>45</v>
      </c>
      <c r="M105" s="65">
        <v>33</v>
      </c>
      <c r="N105" s="65">
        <v>33</v>
      </c>
      <c r="O105" s="65">
        <v>21</v>
      </c>
      <c r="P105" s="65">
        <v>9</v>
      </c>
      <c r="Q105" s="65">
        <v>12</v>
      </c>
      <c r="R105" s="65">
        <v>13</v>
      </c>
      <c r="S105" s="65">
        <v>7</v>
      </c>
      <c r="T105" s="65">
        <v>2</v>
      </c>
      <c r="U105" s="30"/>
    </row>
    <row r="106" spans="1:21" x14ac:dyDescent="0.2">
      <c r="A106" s="75">
        <v>2005</v>
      </c>
      <c r="B106" s="65">
        <v>393</v>
      </c>
      <c r="C106" s="65">
        <v>0</v>
      </c>
      <c r="D106" s="65">
        <v>0</v>
      </c>
      <c r="E106" s="65">
        <v>1</v>
      </c>
      <c r="F106" s="65">
        <v>12</v>
      </c>
      <c r="G106" s="65">
        <v>38</v>
      </c>
      <c r="H106" s="65">
        <v>35</v>
      </c>
      <c r="I106" s="65">
        <v>40</v>
      </c>
      <c r="J106" s="65">
        <v>60</v>
      </c>
      <c r="K106" s="65">
        <v>56</v>
      </c>
      <c r="L106" s="65">
        <v>37</v>
      </c>
      <c r="M106" s="65">
        <v>23</v>
      </c>
      <c r="N106" s="65">
        <v>25</v>
      </c>
      <c r="O106" s="65">
        <v>24</v>
      </c>
      <c r="P106" s="65">
        <v>16</v>
      </c>
      <c r="Q106" s="65">
        <v>11</v>
      </c>
      <c r="R106" s="65">
        <v>5</v>
      </c>
      <c r="S106" s="65">
        <v>8</v>
      </c>
      <c r="T106" s="65">
        <v>2</v>
      </c>
      <c r="U106" s="30"/>
    </row>
    <row r="107" spans="1:21" x14ac:dyDescent="0.2">
      <c r="A107" s="75">
        <v>2006</v>
      </c>
      <c r="B107" s="65">
        <v>427</v>
      </c>
      <c r="C107" s="65">
        <v>0</v>
      </c>
      <c r="D107" s="65">
        <v>0</v>
      </c>
      <c r="E107" s="65">
        <v>2</v>
      </c>
      <c r="F107" s="65">
        <v>16</v>
      </c>
      <c r="G107" s="65">
        <v>36</v>
      </c>
      <c r="H107" s="65">
        <v>37</v>
      </c>
      <c r="I107" s="65">
        <v>52</v>
      </c>
      <c r="J107" s="65">
        <v>55</v>
      </c>
      <c r="K107" s="65">
        <v>72</v>
      </c>
      <c r="L107" s="65">
        <v>40</v>
      </c>
      <c r="M107" s="65">
        <v>30</v>
      </c>
      <c r="N107" s="65">
        <v>29</v>
      </c>
      <c r="O107" s="65">
        <v>25</v>
      </c>
      <c r="P107" s="65">
        <v>12</v>
      </c>
      <c r="Q107" s="65">
        <v>7</v>
      </c>
      <c r="R107" s="65">
        <v>6</v>
      </c>
      <c r="S107" s="65">
        <v>7</v>
      </c>
      <c r="T107" s="65">
        <v>1</v>
      </c>
      <c r="U107" s="30"/>
    </row>
    <row r="108" spans="1:21" x14ac:dyDescent="0.2">
      <c r="A108" s="75">
        <v>2007</v>
      </c>
      <c r="B108" s="65">
        <v>386</v>
      </c>
      <c r="C108" s="65">
        <v>0</v>
      </c>
      <c r="D108" s="65">
        <v>0</v>
      </c>
      <c r="E108" s="65">
        <v>2</v>
      </c>
      <c r="F108" s="65">
        <v>22</v>
      </c>
      <c r="G108" s="65">
        <v>39</v>
      </c>
      <c r="H108" s="65">
        <v>38</v>
      </c>
      <c r="I108" s="65">
        <v>41</v>
      </c>
      <c r="J108" s="65">
        <v>47</v>
      </c>
      <c r="K108" s="65">
        <v>48</v>
      </c>
      <c r="L108" s="65">
        <v>48</v>
      </c>
      <c r="M108" s="65">
        <v>29</v>
      </c>
      <c r="N108" s="65">
        <v>17</v>
      </c>
      <c r="O108" s="65">
        <v>21</v>
      </c>
      <c r="P108" s="65">
        <v>13</v>
      </c>
      <c r="Q108" s="65">
        <v>9</v>
      </c>
      <c r="R108" s="65">
        <v>6</v>
      </c>
      <c r="S108" s="65">
        <v>4</v>
      </c>
      <c r="T108" s="65">
        <v>2</v>
      </c>
      <c r="U108" s="30"/>
    </row>
    <row r="109" spans="1:21" x14ac:dyDescent="0.2">
      <c r="A109" s="76">
        <v>2008</v>
      </c>
      <c r="B109" s="77">
        <v>441</v>
      </c>
      <c r="C109" s="77">
        <v>0</v>
      </c>
      <c r="D109" s="77">
        <v>0</v>
      </c>
      <c r="E109" s="77">
        <v>2</v>
      </c>
      <c r="F109" s="77">
        <v>14</v>
      </c>
      <c r="G109" s="77">
        <v>34</v>
      </c>
      <c r="H109" s="77">
        <v>42</v>
      </c>
      <c r="I109" s="77">
        <v>65</v>
      </c>
      <c r="J109" s="77">
        <v>55</v>
      </c>
      <c r="K109" s="77">
        <v>55</v>
      </c>
      <c r="L109" s="77">
        <v>40</v>
      </c>
      <c r="M109" s="77">
        <v>36</v>
      </c>
      <c r="N109" s="77">
        <v>21</v>
      </c>
      <c r="O109" s="77">
        <v>31</v>
      </c>
      <c r="P109" s="77">
        <v>18</v>
      </c>
      <c r="Q109" s="77">
        <v>8</v>
      </c>
      <c r="R109" s="77">
        <v>8</v>
      </c>
      <c r="S109" s="77">
        <v>9</v>
      </c>
      <c r="T109" s="77">
        <v>3</v>
      </c>
      <c r="U109" s="30"/>
    </row>
    <row r="110" spans="1:21" x14ac:dyDescent="0.2">
      <c r="A110" s="78">
        <v>2009</v>
      </c>
      <c r="B110" s="79">
        <v>429</v>
      </c>
      <c r="C110" s="79">
        <v>0</v>
      </c>
      <c r="D110" s="79">
        <v>0</v>
      </c>
      <c r="E110" s="79">
        <v>2</v>
      </c>
      <c r="F110" s="79">
        <v>21</v>
      </c>
      <c r="G110" s="79">
        <v>40</v>
      </c>
      <c r="H110" s="79">
        <v>43</v>
      </c>
      <c r="I110" s="79">
        <v>34</v>
      </c>
      <c r="J110" s="79">
        <v>54</v>
      </c>
      <c r="K110" s="79">
        <v>60</v>
      </c>
      <c r="L110" s="79">
        <v>47</v>
      </c>
      <c r="M110" s="79">
        <v>40</v>
      </c>
      <c r="N110" s="79">
        <v>37</v>
      </c>
      <c r="O110" s="79">
        <v>22</v>
      </c>
      <c r="P110" s="79">
        <v>7</v>
      </c>
      <c r="Q110" s="79">
        <v>9</v>
      </c>
      <c r="R110" s="79">
        <v>5</v>
      </c>
      <c r="S110" s="79">
        <v>4</v>
      </c>
      <c r="T110" s="79">
        <v>4</v>
      </c>
      <c r="U110" s="30"/>
    </row>
    <row r="111" spans="1:21" x14ac:dyDescent="0.2">
      <c r="A111" s="80">
        <v>2010</v>
      </c>
      <c r="B111" s="81">
        <v>425</v>
      </c>
      <c r="C111" s="81">
        <v>0</v>
      </c>
      <c r="D111" s="81">
        <v>0</v>
      </c>
      <c r="E111" s="82">
        <v>0</v>
      </c>
      <c r="F111" s="82">
        <v>20</v>
      </c>
      <c r="G111" s="82">
        <v>36</v>
      </c>
      <c r="H111" s="82">
        <v>37</v>
      </c>
      <c r="I111" s="82">
        <v>51</v>
      </c>
      <c r="J111" s="82">
        <v>42</v>
      </c>
      <c r="K111" s="82">
        <v>54</v>
      </c>
      <c r="L111" s="82">
        <v>56</v>
      </c>
      <c r="M111" s="82">
        <v>42</v>
      </c>
      <c r="N111" s="82">
        <v>29</v>
      </c>
      <c r="O111" s="82">
        <v>19</v>
      </c>
      <c r="P111" s="82">
        <v>9</v>
      </c>
      <c r="Q111" s="82">
        <v>12</v>
      </c>
      <c r="R111" s="82">
        <v>5</v>
      </c>
      <c r="S111" s="82">
        <v>9</v>
      </c>
      <c r="T111" s="82">
        <v>4</v>
      </c>
      <c r="U111" s="30"/>
    </row>
    <row r="112" spans="1:21" ht="12.75" customHeight="1" x14ac:dyDescent="0.2">
      <c r="A112" s="55" t="s">
        <v>143</v>
      </c>
      <c r="B112" s="68">
        <v>393</v>
      </c>
      <c r="C112" s="68">
        <v>0</v>
      </c>
      <c r="D112" s="68">
        <v>0</v>
      </c>
      <c r="E112" s="68">
        <v>0</v>
      </c>
      <c r="F112" s="68">
        <v>11</v>
      </c>
      <c r="G112" s="68">
        <v>40</v>
      </c>
      <c r="H112" s="68">
        <v>38</v>
      </c>
      <c r="I112" s="68">
        <v>38</v>
      </c>
      <c r="J112" s="68">
        <v>56</v>
      </c>
      <c r="K112" s="68">
        <v>50</v>
      </c>
      <c r="L112" s="68">
        <v>54</v>
      </c>
      <c r="M112" s="68">
        <v>40</v>
      </c>
      <c r="N112" s="68">
        <v>26</v>
      </c>
      <c r="O112" s="68">
        <v>15</v>
      </c>
      <c r="P112" s="68">
        <v>5</v>
      </c>
      <c r="Q112" s="68">
        <v>6</v>
      </c>
      <c r="R112" s="68">
        <v>8</v>
      </c>
      <c r="S112" s="68">
        <v>4</v>
      </c>
      <c r="T112" s="68">
        <v>2</v>
      </c>
      <c r="U112" s="30"/>
    </row>
    <row r="113" spans="1:21" ht="12.75" customHeight="1" x14ac:dyDescent="0.2">
      <c r="A113" s="55" t="s">
        <v>144</v>
      </c>
      <c r="B113" s="68">
        <v>426</v>
      </c>
      <c r="C113" s="68">
        <v>0</v>
      </c>
      <c r="D113" s="68">
        <v>0</v>
      </c>
      <c r="E113" s="68">
        <v>2</v>
      </c>
      <c r="F113" s="68">
        <v>12</v>
      </c>
      <c r="G113" s="68">
        <v>33</v>
      </c>
      <c r="H113" s="68">
        <v>41</v>
      </c>
      <c r="I113" s="68">
        <v>40</v>
      </c>
      <c r="J113" s="68">
        <v>40</v>
      </c>
      <c r="K113" s="68">
        <v>59</v>
      </c>
      <c r="L113" s="68">
        <v>50</v>
      </c>
      <c r="M113" s="68">
        <v>44</v>
      </c>
      <c r="N113" s="68">
        <v>37</v>
      </c>
      <c r="O113" s="68">
        <v>25</v>
      </c>
      <c r="P113" s="68">
        <v>12</v>
      </c>
      <c r="Q113" s="68">
        <v>8</v>
      </c>
      <c r="R113" s="68">
        <v>10</v>
      </c>
      <c r="S113" s="68">
        <v>6</v>
      </c>
      <c r="T113" s="68">
        <v>7</v>
      </c>
      <c r="U113" s="30"/>
    </row>
    <row r="114" spans="1:21" ht="12.75" customHeight="1" x14ac:dyDescent="0.2">
      <c r="A114" s="55" t="s">
        <v>145</v>
      </c>
      <c r="B114" s="68">
        <v>479</v>
      </c>
      <c r="C114" s="68">
        <v>0</v>
      </c>
      <c r="D114" s="68">
        <v>0</v>
      </c>
      <c r="E114" s="68">
        <v>0</v>
      </c>
      <c r="F114" s="68">
        <v>14</v>
      </c>
      <c r="G114" s="68">
        <v>31</v>
      </c>
      <c r="H114" s="68">
        <v>34</v>
      </c>
      <c r="I114" s="68">
        <v>55</v>
      </c>
      <c r="J114" s="68">
        <v>47</v>
      </c>
      <c r="K114" s="68">
        <v>54</v>
      </c>
      <c r="L114" s="68">
        <v>69</v>
      </c>
      <c r="M114" s="68">
        <v>50</v>
      </c>
      <c r="N114" s="68">
        <v>49</v>
      </c>
      <c r="O114" s="68">
        <v>26</v>
      </c>
      <c r="P114" s="68">
        <v>14</v>
      </c>
      <c r="Q114" s="68">
        <v>16</v>
      </c>
      <c r="R114" s="68">
        <v>9</v>
      </c>
      <c r="S114" s="68">
        <v>5</v>
      </c>
      <c r="T114" s="68">
        <v>6</v>
      </c>
      <c r="U114" s="30"/>
    </row>
    <row r="115" spans="1:21" ht="12.75" customHeight="1" x14ac:dyDescent="0.2">
      <c r="A115" s="55" t="s">
        <v>146</v>
      </c>
      <c r="B115" s="68">
        <v>398</v>
      </c>
      <c r="C115" s="68">
        <v>0</v>
      </c>
      <c r="D115" s="68">
        <v>0</v>
      </c>
      <c r="E115" s="68">
        <v>1</v>
      </c>
      <c r="F115" s="68">
        <v>9</v>
      </c>
      <c r="G115" s="68">
        <v>29</v>
      </c>
      <c r="H115" s="68">
        <v>35</v>
      </c>
      <c r="I115" s="68">
        <v>24</v>
      </c>
      <c r="J115" s="68">
        <v>40</v>
      </c>
      <c r="K115" s="68">
        <v>53</v>
      </c>
      <c r="L115" s="68">
        <v>58</v>
      </c>
      <c r="M115" s="68">
        <v>43</v>
      </c>
      <c r="N115" s="68">
        <v>37</v>
      </c>
      <c r="O115" s="68">
        <v>21</v>
      </c>
      <c r="P115" s="68">
        <v>17</v>
      </c>
      <c r="Q115" s="68">
        <v>12</v>
      </c>
      <c r="R115" s="68">
        <v>9</v>
      </c>
      <c r="S115" s="68">
        <v>4</v>
      </c>
      <c r="T115" s="68">
        <v>6</v>
      </c>
      <c r="U115" s="30"/>
    </row>
    <row r="116" spans="1:21" ht="12.75" customHeight="1" x14ac:dyDescent="0.2">
      <c r="A116" s="55" t="s">
        <v>153</v>
      </c>
      <c r="B116" s="68">
        <v>408</v>
      </c>
      <c r="C116" s="68">
        <v>0</v>
      </c>
      <c r="D116" s="68">
        <v>0</v>
      </c>
      <c r="E116" s="68">
        <v>0</v>
      </c>
      <c r="F116" s="68">
        <v>17</v>
      </c>
      <c r="G116" s="68">
        <v>28</v>
      </c>
      <c r="H116" s="68">
        <v>37</v>
      </c>
      <c r="I116" s="68">
        <v>42</v>
      </c>
      <c r="J116" s="68">
        <v>38</v>
      </c>
      <c r="K116" s="68">
        <v>52</v>
      </c>
      <c r="L116" s="68">
        <v>48</v>
      </c>
      <c r="M116" s="68">
        <v>37</v>
      </c>
      <c r="N116" s="68">
        <v>36</v>
      </c>
      <c r="O116" s="68">
        <v>18</v>
      </c>
      <c r="P116" s="68">
        <v>19</v>
      </c>
      <c r="Q116" s="68">
        <v>14</v>
      </c>
      <c r="R116" s="68">
        <v>10</v>
      </c>
      <c r="S116" s="68">
        <v>5</v>
      </c>
      <c r="T116" s="68">
        <v>7</v>
      </c>
      <c r="U116" s="30"/>
    </row>
    <row r="117" spans="1:21" ht="12.75" customHeight="1" x14ac:dyDescent="0.2">
      <c r="A117" s="55" t="s">
        <v>197</v>
      </c>
      <c r="B117" s="68">
        <v>439</v>
      </c>
      <c r="C117" s="68">
        <v>0</v>
      </c>
      <c r="D117" s="1">
        <v>0</v>
      </c>
      <c r="E117" s="68">
        <v>1</v>
      </c>
      <c r="F117" s="68">
        <v>14</v>
      </c>
      <c r="G117" s="68">
        <v>28</v>
      </c>
      <c r="H117" s="68">
        <v>49</v>
      </c>
      <c r="I117" s="68">
        <v>38</v>
      </c>
      <c r="J117" s="68">
        <v>38</v>
      </c>
      <c r="K117" s="68">
        <v>54</v>
      </c>
      <c r="L117" s="68">
        <v>54</v>
      </c>
      <c r="M117" s="68">
        <v>55</v>
      </c>
      <c r="N117" s="68">
        <v>33</v>
      </c>
      <c r="O117" s="68">
        <v>31</v>
      </c>
      <c r="P117" s="68">
        <v>17</v>
      </c>
      <c r="Q117" s="68">
        <v>10</v>
      </c>
      <c r="R117" s="68">
        <v>8</v>
      </c>
      <c r="S117" s="68">
        <v>6</v>
      </c>
      <c r="T117" s="68">
        <v>3</v>
      </c>
      <c r="U117" s="30"/>
    </row>
    <row r="118" spans="1:21" ht="12.75" customHeight="1" x14ac:dyDescent="0.2">
      <c r="A118" s="55" t="s">
        <v>210</v>
      </c>
      <c r="B118" s="68">
        <v>461</v>
      </c>
      <c r="C118" s="68">
        <v>0</v>
      </c>
      <c r="D118" s="1">
        <v>0</v>
      </c>
      <c r="E118" s="68">
        <v>1</v>
      </c>
      <c r="F118" s="68">
        <v>14</v>
      </c>
      <c r="G118" s="68">
        <v>33</v>
      </c>
      <c r="H118" s="68">
        <v>50</v>
      </c>
      <c r="I118" s="68">
        <v>41</v>
      </c>
      <c r="J118" s="68">
        <v>43</v>
      </c>
      <c r="K118" s="68">
        <v>48</v>
      </c>
      <c r="L118" s="68">
        <v>62</v>
      </c>
      <c r="M118" s="68">
        <v>62</v>
      </c>
      <c r="N118" s="68">
        <v>44</v>
      </c>
      <c r="O118" s="68">
        <v>23</v>
      </c>
      <c r="P118" s="68">
        <v>13</v>
      </c>
      <c r="Q118" s="68">
        <v>8</v>
      </c>
      <c r="R118" s="68">
        <v>10</v>
      </c>
      <c r="S118" s="68">
        <v>4</v>
      </c>
      <c r="T118" s="68">
        <v>5</v>
      </c>
      <c r="U118" s="30"/>
    </row>
    <row r="119" spans="1:21" ht="12.75" customHeight="1" x14ac:dyDescent="0.2">
      <c r="A119" s="55" t="s">
        <v>226</v>
      </c>
      <c r="B119" s="68">
        <v>465</v>
      </c>
      <c r="C119" s="68">
        <v>0</v>
      </c>
      <c r="D119" s="1">
        <v>0</v>
      </c>
      <c r="E119" s="68">
        <v>3</v>
      </c>
      <c r="F119" s="68">
        <v>25</v>
      </c>
      <c r="G119" s="68">
        <v>38</v>
      </c>
      <c r="H119" s="68">
        <v>46</v>
      </c>
      <c r="I119" s="68">
        <v>47</v>
      </c>
      <c r="J119" s="68">
        <v>51</v>
      </c>
      <c r="K119" s="68">
        <v>45</v>
      </c>
      <c r="L119" s="68">
        <v>56</v>
      </c>
      <c r="M119" s="68">
        <v>53</v>
      </c>
      <c r="N119" s="68">
        <v>35</v>
      </c>
      <c r="O119" s="68">
        <v>25</v>
      </c>
      <c r="P119" s="68">
        <v>17</v>
      </c>
      <c r="Q119" s="68">
        <v>12</v>
      </c>
      <c r="R119" s="68">
        <v>7</v>
      </c>
      <c r="S119" s="68">
        <v>2</v>
      </c>
      <c r="T119" s="68">
        <v>3</v>
      </c>
      <c r="U119" s="30"/>
    </row>
    <row r="120" spans="1:21" ht="12.75" customHeight="1" x14ac:dyDescent="0.2">
      <c r="A120" s="55" t="s">
        <v>234</v>
      </c>
      <c r="B120" s="68">
        <v>524</v>
      </c>
      <c r="C120" s="68">
        <v>0</v>
      </c>
      <c r="D120" s="1">
        <v>0</v>
      </c>
      <c r="E120" s="68">
        <v>2</v>
      </c>
      <c r="F120" s="68">
        <v>20</v>
      </c>
      <c r="G120" s="68">
        <v>51</v>
      </c>
      <c r="H120" s="68">
        <v>56</v>
      </c>
      <c r="I120" s="68">
        <v>49</v>
      </c>
      <c r="J120" s="68">
        <v>54</v>
      </c>
      <c r="K120" s="68">
        <v>49</v>
      </c>
      <c r="L120" s="68">
        <v>54</v>
      </c>
      <c r="M120" s="68">
        <v>55</v>
      </c>
      <c r="N120" s="68">
        <v>46</v>
      </c>
      <c r="O120" s="68">
        <v>28</v>
      </c>
      <c r="P120" s="68">
        <v>24</v>
      </c>
      <c r="Q120" s="68">
        <v>16</v>
      </c>
      <c r="R120" s="68">
        <v>12</v>
      </c>
      <c r="S120" s="68">
        <v>6</v>
      </c>
      <c r="T120" s="68">
        <v>2</v>
      </c>
      <c r="U120" s="30"/>
    </row>
    <row r="121" spans="1:21" ht="15.6" customHeight="1" thickBot="1" x14ac:dyDescent="0.25">
      <c r="A121" s="116" t="s">
        <v>254</v>
      </c>
      <c r="B121" s="74">
        <v>494</v>
      </c>
      <c r="C121" s="74">
        <v>0</v>
      </c>
      <c r="D121" s="74">
        <v>0</v>
      </c>
      <c r="E121" s="74">
        <v>2</v>
      </c>
      <c r="F121" s="74">
        <v>23</v>
      </c>
      <c r="G121" s="74">
        <v>39</v>
      </c>
      <c r="H121" s="74">
        <v>49</v>
      </c>
      <c r="I121" s="74">
        <v>59</v>
      </c>
      <c r="J121" s="74">
        <v>67</v>
      </c>
      <c r="K121" s="74">
        <v>45</v>
      </c>
      <c r="L121" s="74">
        <v>51</v>
      </c>
      <c r="M121" s="74">
        <v>51</v>
      </c>
      <c r="N121" s="74">
        <v>41</v>
      </c>
      <c r="O121" s="74">
        <v>21</v>
      </c>
      <c r="P121" s="74">
        <v>13</v>
      </c>
      <c r="Q121" s="74">
        <v>15</v>
      </c>
      <c r="R121" s="74">
        <v>7</v>
      </c>
      <c r="S121" s="74">
        <v>5</v>
      </c>
      <c r="T121" s="74">
        <v>6</v>
      </c>
      <c r="U121" s="30"/>
    </row>
    <row r="122" spans="1:21" x14ac:dyDescent="0.2">
      <c r="A122" s="65"/>
      <c r="B122" s="65"/>
      <c r="C122" s="65"/>
      <c r="D122" s="65"/>
      <c r="E122" s="65"/>
      <c r="F122" s="65"/>
      <c r="G122" s="65"/>
      <c r="H122" s="65"/>
      <c r="I122" s="65"/>
      <c r="J122" s="65"/>
      <c r="K122" s="65"/>
      <c r="L122" s="65"/>
      <c r="M122" s="65"/>
      <c r="N122" s="65"/>
      <c r="O122" s="65"/>
      <c r="P122" s="65"/>
      <c r="Q122" s="65"/>
      <c r="R122" s="65"/>
      <c r="S122" s="65"/>
      <c r="T122" s="65"/>
      <c r="U122" s="30"/>
    </row>
    <row r="123" spans="1:21" x14ac:dyDescent="0.2">
      <c r="A123" s="459" t="s">
        <v>176</v>
      </c>
      <c r="B123" s="459"/>
      <c r="C123" s="459"/>
      <c r="D123" s="186"/>
      <c r="E123" s="186"/>
      <c r="F123" s="186"/>
      <c r="G123" s="186"/>
      <c r="H123" s="186"/>
      <c r="I123" s="186"/>
      <c r="J123" s="113"/>
      <c r="K123" s="30"/>
      <c r="L123" s="30"/>
      <c r="M123" s="30"/>
      <c r="N123" s="30"/>
      <c r="O123" s="30"/>
      <c r="P123" s="30"/>
      <c r="Q123" s="30"/>
      <c r="R123" s="30"/>
      <c r="S123" s="30"/>
      <c r="T123" s="30"/>
      <c r="U123" s="30"/>
    </row>
    <row r="124" spans="1:21" ht="14.25" x14ac:dyDescent="0.2">
      <c r="A124" s="458" t="s">
        <v>178</v>
      </c>
      <c r="B124" s="458"/>
      <c r="C124" s="458"/>
      <c r="D124" s="458"/>
      <c r="E124" s="458"/>
      <c r="F124" s="458"/>
      <c r="G124" s="458"/>
      <c r="H124" s="458"/>
      <c r="I124" s="458"/>
      <c r="J124" s="185"/>
      <c r="K124" s="185"/>
      <c r="L124" s="30"/>
      <c r="M124" s="30"/>
      <c r="N124" s="30"/>
      <c r="O124" s="30"/>
      <c r="P124" s="30"/>
      <c r="Q124" s="30"/>
      <c r="R124" s="30"/>
      <c r="S124" s="30"/>
      <c r="T124" s="30"/>
      <c r="U124" s="30"/>
    </row>
    <row r="125" spans="1:21" x14ac:dyDescent="0.2">
      <c r="A125" s="127"/>
      <c r="B125" s="127"/>
      <c r="C125" s="127"/>
      <c r="D125" s="127"/>
      <c r="E125" s="127"/>
      <c r="F125" s="127"/>
      <c r="G125" s="127"/>
      <c r="H125" s="127"/>
      <c r="I125" s="127"/>
      <c r="J125" s="127"/>
      <c r="K125" s="127"/>
      <c r="L125" s="30"/>
      <c r="M125" s="30"/>
      <c r="N125" s="30"/>
      <c r="O125" s="30"/>
      <c r="P125" s="30"/>
      <c r="Q125" s="30"/>
      <c r="R125" s="30"/>
      <c r="S125" s="30"/>
      <c r="T125" s="30"/>
      <c r="U125" s="30"/>
    </row>
    <row r="126" spans="1:21" ht="15" customHeight="1" thickBot="1" x14ac:dyDescent="0.25">
      <c r="B126" s="454" t="s">
        <v>32</v>
      </c>
      <c r="C126" s="454"/>
      <c r="D126" s="454"/>
      <c r="E126" s="454"/>
      <c r="F126" s="454"/>
      <c r="G126" s="454"/>
      <c r="H126" s="454"/>
      <c r="I126" s="454"/>
      <c r="J126" s="454"/>
      <c r="K126" s="454"/>
      <c r="L126" s="454"/>
      <c r="M126" s="454"/>
      <c r="N126" s="454"/>
      <c r="O126" s="454"/>
      <c r="P126" s="454"/>
      <c r="Q126" s="454"/>
      <c r="R126" s="454"/>
      <c r="S126" s="454"/>
      <c r="T126" s="454"/>
      <c r="U126" s="30"/>
    </row>
    <row r="127" spans="1:21" ht="15" customHeight="1" x14ac:dyDescent="0.2">
      <c r="B127" s="441" t="s">
        <v>142</v>
      </c>
      <c r="C127" s="441" t="s">
        <v>169</v>
      </c>
      <c r="D127" s="443" t="s">
        <v>165</v>
      </c>
      <c r="E127" s="445" t="s">
        <v>16</v>
      </c>
      <c r="F127" s="441" t="s">
        <v>17</v>
      </c>
      <c r="G127" s="441" t="s">
        <v>18</v>
      </c>
      <c r="H127" s="441" t="s">
        <v>19</v>
      </c>
      <c r="I127" s="441" t="s">
        <v>20</v>
      </c>
      <c r="J127" s="441" t="s">
        <v>21</v>
      </c>
      <c r="K127" s="441" t="s">
        <v>22</v>
      </c>
      <c r="L127" s="441" t="s">
        <v>23</v>
      </c>
      <c r="M127" s="441" t="s">
        <v>24</v>
      </c>
      <c r="N127" s="441" t="s">
        <v>25</v>
      </c>
      <c r="O127" s="441" t="s">
        <v>26</v>
      </c>
      <c r="P127" s="441" t="s">
        <v>27</v>
      </c>
      <c r="Q127" s="441" t="s">
        <v>28</v>
      </c>
      <c r="R127" s="441" t="s">
        <v>29</v>
      </c>
      <c r="S127" s="441" t="s">
        <v>30</v>
      </c>
      <c r="T127" s="441" t="s">
        <v>31</v>
      </c>
      <c r="U127" s="30"/>
    </row>
    <row r="128" spans="1:21" ht="13.5" thickBot="1" x14ac:dyDescent="0.25">
      <c r="A128" s="101" t="s">
        <v>3</v>
      </c>
      <c r="B128" s="442"/>
      <c r="C128" s="442"/>
      <c r="D128" s="444"/>
      <c r="E128" s="446"/>
      <c r="F128" s="442"/>
      <c r="G128" s="442"/>
      <c r="H128" s="442"/>
      <c r="I128" s="442"/>
      <c r="J128" s="442"/>
      <c r="K128" s="442"/>
      <c r="L128" s="442"/>
      <c r="M128" s="442"/>
      <c r="N128" s="442"/>
      <c r="O128" s="442"/>
      <c r="P128" s="442"/>
      <c r="Q128" s="442"/>
      <c r="R128" s="442"/>
      <c r="S128" s="442"/>
      <c r="T128" s="442"/>
      <c r="U128" s="30"/>
    </row>
    <row r="129" spans="1:21" x14ac:dyDescent="0.2">
      <c r="A129" s="75">
        <v>1974</v>
      </c>
      <c r="B129" s="65">
        <v>118</v>
      </c>
      <c r="C129" s="65">
        <v>2</v>
      </c>
      <c r="D129" s="65">
        <v>1</v>
      </c>
      <c r="E129" s="65">
        <v>2</v>
      </c>
      <c r="F129" s="65">
        <v>4</v>
      </c>
      <c r="G129" s="65">
        <v>8</v>
      </c>
      <c r="H129" s="65">
        <v>11</v>
      </c>
      <c r="I129" s="65">
        <v>12</v>
      </c>
      <c r="J129" s="65">
        <v>14</v>
      </c>
      <c r="K129" s="65">
        <v>10</v>
      </c>
      <c r="L129" s="65">
        <v>13</v>
      </c>
      <c r="M129" s="65">
        <v>6</v>
      </c>
      <c r="N129" s="65">
        <v>13</v>
      </c>
      <c r="O129" s="65">
        <v>7</v>
      </c>
      <c r="P129" s="65">
        <v>9</v>
      </c>
      <c r="Q129" s="65">
        <v>2</v>
      </c>
      <c r="R129" s="65">
        <v>1</v>
      </c>
      <c r="S129" s="65">
        <v>1</v>
      </c>
      <c r="T129" s="65">
        <v>2</v>
      </c>
      <c r="U129" s="30"/>
    </row>
    <row r="130" spans="1:21" x14ac:dyDescent="0.2">
      <c r="A130" s="75">
        <v>1975</v>
      </c>
      <c r="B130" s="65">
        <v>149</v>
      </c>
      <c r="C130" s="65">
        <v>0</v>
      </c>
      <c r="D130" s="65">
        <v>0</v>
      </c>
      <c r="E130" s="65">
        <v>4</v>
      </c>
      <c r="F130" s="65">
        <v>8</v>
      </c>
      <c r="G130" s="65">
        <v>14</v>
      </c>
      <c r="H130" s="65">
        <v>3</v>
      </c>
      <c r="I130" s="65">
        <v>10</v>
      </c>
      <c r="J130" s="65">
        <v>12</v>
      </c>
      <c r="K130" s="65">
        <v>15</v>
      </c>
      <c r="L130" s="65">
        <v>18</v>
      </c>
      <c r="M130" s="65">
        <v>19</v>
      </c>
      <c r="N130" s="65">
        <v>15</v>
      </c>
      <c r="O130" s="65">
        <v>8</v>
      </c>
      <c r="P130" s="65">
        <v>7</v>
      </c>
      <c r="Q130" s="65">
        <v>6</v>
      </c>
      <c r="R130" s="65">
        <v>8</v>
      </c>
      <c r="S130" s="65">
        <v>1</v>
      </c>
      <c r="T130" s="65">
        <v>1</v>
      </c>
      <c r="U130" s="30"/>
    </row>
    <row r="131" spans="1:21" x14ac:dyDescent="0.2">
      <c r="A131" s="75">
        <v>1976</v>
      </c>
      <c r="B131" s="65">
        <v>128</v>
      </c>
      <c r="C131" s="65">
        <v>1</v>
      </c>
      <c r="D131" s="65">
        <v>1</v>
      </c>
      <c r="E131" s="65">
        <v>0</v>
      </c>
      <c r="F131" s="65">
        <v>8</v>
      </c>
      <c r="G131" s="65">
        <v>14</v>
      </c>
      <c r="H131" s="65">
        <v>12</v>
      </c>
      <c r="I131" s="65">
        <v>11</v>
      </c>
      <c r="J131" s="65">
        <v>9</v>
      </c>
      <c r="K131" s="65">
        <v>8</v>
      </c>
      <c r="L131" s="65">
        <v>18</v>
      </c>
      <c r="M131" s="65">
        <v>16</v>
      </c>
      <c r="N131" s="65">
        <v>6</v>
      </c>
      <c r="O131" s="65">
        <v>9</v>
      </c>
      <c r="P131" s="65">
        <v>8</v>
      </c>
      <c r="Q131" s="65">
        <v>3</v>
      </c>
      <c r="R131" s="65">
        <v>3</v>
      </c>
      <c r="S131" s="65">
        <v>0</v>
      </c>
      <c r="T131" s="65">
        <v>1</v>
      </c>
      <c r="U131" s="30"/>
    </row>
    <row r="132" spans="1:21" x14ac:dyDescent="0.2">
      <c r="A132" s="75">
        <v>1977</v>
      </c>
      <c r="B132" s="65">
        <v>136</v>
      </c>
      <c r="C132" s="65">
        <v>1</v>
      </c>
      <c r="D132" s="65">
        <v>0</v>
      </c>
      <c r="E132" s="65">
        <v>0</v>
      </c>
      <c r="F132" s="65">
        <v>3</v>
      </c>
      <c r="G132" s="65">
        <v>11</v>
      </c>
      <c r="H132" s="65">
        <v>12</v>
      </c>
      <c r="I132" s="65">
        <v>18</v>
      </c>
      <c r="J132" s="65">
        <v>17</v>
      </c>
      <c r="K132" s="65">
        <v>11</v>
      </c>
      <c r="L132" s="65">
        <v>9</v>
      </c>
      <c r="M132" s="65">
        <v>17</v>
      </c>
      <c r="N132" s="65">
        <v>10</v>
      </c>
      <c r="O132" s="65">
        <v>7</v>
      </c>
      <c r="P132" s="65">
        <v>8</v>
      </c>
      <c r="Q132" s="65">
        <v>3</v>
      </c>
      <c r="R132" s="65">
        <v>6</v>
      </c>
      <c r="S132" s="65">
        <v>2</v>
      </c>
      <c r="T132" s="65">
        <v>1</v>
      </c>
      <c r="U132" s="30"/>
    </row>
    <row r="133" spans="1:21" x14ac:dyDescent="0.2">
      <c r="A133" s="75">
        <v>1978</v>
      </c>
      <c r="B133" s="65">
        <v>165</v>
      </c>
      <c r="C133" s="65">
        <v>0</v>
      </c>
      <c r="D133" s="65">
        <v>1</v>
      </c>
      <c r="E133" s="65">
        <v>1</v>
      </c>
      <c r="F133" s="65">
        <v>6</v>
      </c>
      <c r="G133" s="65">
        <v>15</v>
      </c>
      <c r="H133" s="65">
        <v>15</v>
      </c>
      <c r="I133" s="65">
        <v>11</v>
      </c>
      <c r="J133" s="65">
        <v>8</v>
      </c>
      <c r="K133" s="65">
        <v>21</v>
      </c>
      <c r="L133" s="65">
        <v>23</v>
      </c>
      <c r="M133" s="65">
        <v>13</v>
      </c>
      <c r="N133" s="65">
        <v>10</v>
      </c>
      <c r="O133" s="65">
        <v>15</v>
      </c>
      <c r="P133" s="65">
        <v>9</v>
      </c>
      <c r="Q133" s="65">
        <v>7</v>
      </c>
      <c r="R133" s="65">
        <v>8</v>
      </c>
      <c r="S133" s="65">
        <v>1</v>
      </c>
      <c r="T133" s="65">
        <v>1</v>
      </c>
      <c r="U133" s="30"/>
    </row>
    <row r="134" spans="1:21" x14ac:dyDescent="0.2">
      <c r="A134" s="75">
        <v>1979</v>
      </c>
      <c r="B134" s="65">
        <v>141</v>
      </c>
      <c r="C134" s="65">
        <v>1</v>
      </c>
      <c r="D134" s="65">
        <v>0</v>
      </c>
      <c r="E134" s="65">
        <v>0</v>
      </c>
      <c r="F134" s="65">
        <v>9</v>
      </c>
      <c r="G134" s="65">
        <v>17</v>
      </c>
      <c r="H134" s="65">
        <v>9</v>
      </c>
      <c r="I134" s="65">
        <v>14</v>
      </c>
      <c r="J134" s="65">
        <v>12</v>
      </c>
      <c r="K134" s="65">
        <v>8</v>
      </c>
      <c r="L134" s="65">
        <v>14</v>
      </c>
      <c r="M134" s="65">
        <v>19</v>
      </c>
      <c r="N134" s="65">
        <v>12</v>
      </c>
      <c r="O134" s="65">
        <v>8</v>
      </c>
      <c r="P134" s="65">
        <v>5</v>
      </c>
      <c r="Q134" s="65">
        <v>6</v>
      </c>
      <c r="R134" s="65">
        <v>4</v>
      </c>
      <c r="S134" s="65">
        <v>2</v>
      </c>
      <c r="T134" s="65">
        <v>1</v>
      </c>
      <c r="U134" s="30"/>
    </row>
    <row r="135" spans="1:21" x14ac:dyDescent="0.2">
      <c r="A135" s="75">
        <v>1980</v>
      </c>
      <c r="B135" s="65">
        <v>160</v>
      </c>
      <c r="C135" s="65">
        <v>0</v>
      </c>
      <c r="D135" s="65">
        <v>0</v>
      </c>
      <c r="E135" s="65">
        <v>0</v>
      </c>
      <c r="F135" s="65">
        <v>8</v>
      </c>
      <c r="G135" s="65">
        <v>13</v>
      </c>
      <c r="H135" s="65">
        <v>15</v>
      </c>
      <c r="I135" s="65">
        <v>11</v>
      </c>
      <c r="J135" s="65">
        <v>19</v>
      </c>
      <c r="K135" s="65">
        <v>17</v>
      </c>
      <c r="L135" s="65">
        <v>9</v>
      </c>
      <c r="M135" s="65">
        <v>12</v>
      </c>
      <c r="N135" s="65">
        <v>18</v>
      </c>
      <c r="O135" s="65">
        <v>8</v>
      </c>
      <c r="P135" s="65">
        <v>12</v>
      </c>
      <c r="Q135" s="65">
        <v>14</v>
      </c>
      <c r="R135" s="65">
        <v>1</v>
      </c>
      <c r="S135" s="65">
        <v>2</v>
      </c>
      <c r="T135" s="65">
        <v>1</v>
      </c>
      <c r="U135" s="30"/>
    </row>
    <row r="136" spans="1:21" x14ac:dyDescent="0.2">
      <c r="A136" s="75">
        <v>1981</v>
      </c>
      <c r="B136" s="65">
        <v>132</v>
      </c>
      <c r="C136" s="65">
        <v>1</v>
      </c>
      <c r="D136" s="65">
        <v>1</v>
      </c>
      <c r="E136" s="65">
        <v>0</v>
      </c>
      <c r="F136" s="65">
        <v>8</v>
      </c>
      <c r="G136" s="65">
        <v>11</v>
      </c>
      <c r="H136" s="65">
        <v>12</v>
      </c>
      <c r="I136" s="65">
        <v>13</v>
      </c>
      <c r="J136" s="65">
        <v>9</v>
      </c>
      <c r="K136" s="65">
        <v>14</v>
      </c>
      <c r="L136" s="65">
        <v>11</v>
      </c>
      <c r="M136" s="65">
        <v>12</v>
      </c>
      <c r="N136" s="65">
        <v>12</v>
      </c>
      <c r="O136" s="65">
        <v>11</v>
      </c>
      <c r="P136" s="65">
        <v>7</v>
      </c>
      <c r="Q136" s="65">
        <v>8</v>
      </c>
      <c r="R136" s="65">
        <v>0</v>
      </c>
      <c r="S136" s="65">
        <v>2</v>
      </c>
      <c r="T136" s="65">
        <v>0</v>
      </c>
      <c r="U136" s="30"/>
    </row>
    <row r="137" spans="1:21" x14ac:dyDescent="0.2">
      <c r="A137" s="75">
        <v>1982</v>
      </c>
      <c r="B137" s="65">
        <v>111</v>
      </c>
      <c r="C137" s="65">
        <v>0</v>
      </c>
      <c r="D137" s="65">
        <v>0</v>
      </c>
      <c r="E137" s="65">
        <v>0</v>
      </c>
      <c r="F137" s="65">
        <v>5</v>
      </c>
      <c r="G137" s="65">
        <v>12</v>
      </c>
      <c r="H137" s="65">
        <v>5</v>
      </c>
      <c r="I137" s="65">
        <v>13</v>
      </c>
      <c r="J137" s="65">
        <v>9</v>
      </c>
      <c r="K137" s="65">
        <v>6</v>
      </c>
      <c r="L137" s="65">
        <v>11</v>
      </c>
      <c r="M137" s="65">
        <v>12</v>
      </c>
      <c r="N137" s="65">
        <v>12</v>
      </c>
      <c r="O137" s="65">
        <v>7</v>
      </c>
      <c r="P137" s="65">
        <v>10</v>
      </c>
      <c r="Q137" s="65">
        <v>3</v>
      </c>
      <c r="R137" s="65">
        <v>4</v>
      </c>
      <c r="S137" s="65">
        <v>2</v>
      </c>
      <c r="T137" s="65">
        <v>0</v>
      </c>
      <c r="U137" s="30"/>
    </row>
    <row r="138" spans="1:21" x14ac:dyDescent="0.2">
      <c r="A138" s="75">
        <v>1983</v>
      </c>
      <c r="B138" s="65">
        <v>109</v>
      </c>
      <c r="C138" s="65">
        <v>1</v>
      </c>
      <c r="D138" s="65">
        <v>0</v>
      </c>
      <c r="E138" s="65">
        <v>0</v>
      </c>
      <c r="F138" s="65">
        <v>5</v>
      </c>
      <c r="G138" s="65">
        <v>7</v>
      </c>
      <c r="H138" s="65">
        <v>12</v>
      </c>
      <c r="I138" s="65">
        <v>15</v>
      </c>
      <c r="J138" s="65">
        <v>11</v>
      </c>
      <c r="K138" s="65">
        <v>8</v>
      </c>
      <c r="L138" s="65">
        <v>8</v>
      </c>
      <c r="M138" s="65">
        <v>7</v>
      </c>
      <c r="N138" s="65">
        <v>8</v>
      </c>
      <c r="O138" s="65">
        <v>14</v>
      </c>
      <c r="P138" s="65">
        <v>4</v>
      </c>
      <c r="Q138" s="65">
        <v>3</v>
      </c>
      <c r="R138" s="65">
        <v>3</v>
      </c>
      <c r="S138" s="65">
        <v>3</v>
      </c>
      <c r="T138" s="65">
        <v>0</v>
      </c>
      <c r="U138" s="30"/>
    </row>
    <row r="139" spans="1:21" x14ac:dyDescent="0.2">
      <c r="A139" s="75">
        <v>1984</v>
      </c>
      <c r="B139" s="65">
        <v>108</v>
      </c>
      <c r="C139" s="65">
        <v>1</v>
      </c>
      <c r="D139" s="65">
        <v>0</v>
      </c>
      <c r="E139" s="65">
        <v>0</v>
      </c>
      <c r="F139" s="65">
        <v>9</v>
      </c>
      <c r="G139" s="65">
        <v>10</v>
      </c>
      <c r="H139" s="65">
        <v>6</v>
      </c>
      <c r="I139" s="65">
        <v>13</v>
      </c>
      <c r="J139" s="65">
        <v>9</v>
      </c>
      <c r="K139" s="65">
        <v>8</v>
      </c>
      <c r="L139" s="65">
        <v>3</v>
      </c>
      <c r="M139" s="65">
        <v>11</v>
      </c>
      <c r="N139" s="65">
        <v>17</v>
      </c>
      <c r="O139" s="65">
        <v>10</v>
      </c>
      <c r="P139" s="65">
        <v>3</v>
      </c>
      <c r="Q139" s="65">
        <v>4</v>
      </c>
      <c r="R139" s="65">
        <v>2</v>
      </c>
      <c r="S139" s="65">
        <v>2</v>
      </c>
      <c r="T139" s="65">
        <v>0</v>
      </c>
      <c r="U139" s="30"/>
    </row>
    <row r="140" spans="1:21" x14ac:dyDescent="0.2">
      <c r="A140" s="75">
        <v>1985</v>
      </c>
      <c r="B140" s="65">
        <v>126</v>
      </c>
      <c r="C140" s="65">
        <v>3</v>
      </c>
      <c r="D140" s="65">
        <v>0</v>
      </c>
      <c r="E140" s="65">
        <v>1</v>
      </c>
      <c r="F140" s="65">
        <v>9</v>
      </c>
      <c r="G140" s="65">
        <v>10</v>
      </c>
      <c r="H140" s="65">
        <v>13</v>
      </c>
      <c r="I140" s="65">
        <v>9</v>
      </c>
      <c r="J140" s="65">
        <v>13</v>
      </c>
      <c r="K140" s="65">
        <v>13</v>
      </c>
      <c r="L140" s="65">
        <v>8</v>
      </c>
      <c r="M140" s="65">
        <v>15</v>
      </c>
      <c r="N140" s="65">
        <v>10</v>
      </c>
      <c r="O140" s="65">
        <v>7</v>
      </c>
      <c r="P140" s="65">
        <v>7</v>
      </c>
      <c r="Q140" s="65">
        <v>3</v>
      </c>
      <c r="R140" s="65">
        <v>3</v>
      </c>
      <c r="S140" s="65">
        <v>1</v>
      </c>
      <c r="T140" s="65">
        <v>1</v>
      </c>
      <c r="U140" s="30"/>
    </row>
    <row r="141" spans="1:21" x14ac:dyDescent="0.2">
      <c r="A141" s="75">
        <v>1986</v>
      </c>
      <c r="B141" s="65">
        <v>133</v>
      </c>
      <c r="C141" s="65">
        <v>1</v>
      </c>
      <c r="D141" s="65">
        <v>1</v>
      </c>
      <c r="E141" s="65">
        <v>0</v>
      </c>
      <c r="F141" s="65">
        <v>6</v>
      </c>
      <c r="G141" s="65">
        <v>14</v>
      </c>
      <c r="H141" s="65">
        <v>11</v>
      </c>
      <c r="I141" s="65">
        <v>13</v>
      </c>
      <c r="J141" s="65">
        <v>11</v>
      </c>
      <c r="K141" s="65">
        <v>12</v>
      </c>
      <c r="L141" s="65">
        <v>7</v>
      </c>
      <c r="M141" s="65">
        <v>11</v>
      </c>
      <c r="N141" s="65">
        <v>14</v>
      </c>
      <c r="O141" s="65">
        <v>11</v>
      </c>
      <c r="P141" s="65">
        <v>5</v>
      </c>
      <c r="Q141" s="65">
        <v>4</v>
      </c>
      <c r="R141" s="65">
        <v>8</v>
      </c>
      <c r="S141" s="65">
        <v>2</v>
      </c>
      <c r="T141" s="65">
        <v>2</v>
      </c>
      <c r="U141" s="30"/>
    </row>
    <row r="142" spans="1:21" x14ac:dyDescent="0.2">
      <c r="A142" s="75">
        <v>1987</v>
      </c>
      <c r="B142" s="65">
        <v>129</v>
      </c>
      <c r="C142" s="65">
        <v>0</v>
      </c>
      <c r="D142" s="65">
        <v>0</v>
      </c>
      <c r="E142" s="65">
        <v>2</v>
      </c>
      <c r="F142" s="65">
        <v>12</v>
      </c>
      <c r="G142" s="65">
        <v>14</v>
      </c>
      <c r="H142" s="65">
        <v>9</v>
      </c>
      <c r="I142" s="65">
        <v>10</v>
      </c>
      <c r="J142" s="65">
        <v>10</v>
      </c>
      <c r="K142" s="65">
        <v>14</v>
      </c>
      <c r="L142" s="65">
        <v>9</v>
      </c>
      <c r="M142" s="65">
        <v>9</v>
      </c>
      <c r="N142" s="65">
        <v>11</v>
      </c>
      <c r="O142" s="65">
        <v>10</v>
      </c>
      <c r="P142" s="65">
        <v>6</v>
      </c>
      <c r="Q142" s="65">
        <v>4</v>
      </c>
      <c r="R142" s="65">
        <v>5</v>
      </c>
      <c r="S142" s="65">
        <v>3</v>
      </c>
      <c r="T142" s="65">
        <v>1</v>
      </c>
      <c r="U142" s="30"/>
    </row>
    <row r="143" spans="1:21" x14ac:dyDescent="0.2">
      <c r="A143" s="75">
        <v>1988</v>
      </c>
      <c r="B143" s="65">
        <v>126</v>
      </c>
      <c r="C143" s="65">
        <v>0</v>
      </c>
      <c r="D143" s="65">
        <v>0</v>
      </c>
      <c r="E143" s="65">
        <v>1</v>
      </c>
      <c r="F143" s="65">
        <v>8</v>
      </c>
      <c r="G143" s="65">
        <v>9</v>
      </c>
      <c r="H143" s="65">
        <v>12</v>
      </c>
      <c r="I143" s="65">
        <v>9</v>
      </c>
      <c r="J143" s="65">
        <v>11</v>
      </c>
      <c r="K143" s="65">
        <v>11</v>
      </c>
      <c r="L143" s="65">
        <v>10</v>
      </c>
      <c r="M143" s="65">
        <v>9</v>
      </c>
      <c r="N143" s="65">
        <v>6</v>
      </c>
      <c r="O143" s="65">
        <v>15</v>
      </c>
      <c r="P143" s="65">
        <v>7</v>
      </c>
      <c r="Q143" s="65">
        <v>6</v>
      </c>
      <c r="R143" s="65">
        <v>10</v>
      </c>
      <c r="S143" s="65">
        <v>2</v>
      </c>
      <c r="T143" s="65">
        <v>0</v>
      </c>
      <c r="U143" s="30"/>
    </row>
    <row r="144" spans="1:21" x14ac:dyDescent="0.2">
      <c r="A144" s="75">
        <v>1989</v>
      </c>
      <c r="B144" s="65">
        <v>126</v>
      </c>
      <c r="C144" s="65">
        <v>1</v>
      </c>
      <c r="D144" s="65">
        <v>0</v>
      </c>
      <c r="E144" s="65">
        <v>0</v>
      </c>
      <c r="F144" s="65">
        <v>7</v>
      </c>
      <c r="G144" s="65">
        <v>14</v>
      </c>
      <c r="H144" s="65">
        <v>13</v>
      </c>
      <c r="I144" s="65">
        <v>12</v>
      </c>
      <c r="J144" s="65">
        <v>12</v>
      </c>
      <c r="K144" s="65">
        <v>16</v>
      </c>
      <c r="L144" s="65">
        <v>6</v>
      </c>
      <c r="M144" s="65">
        <v>7</v>
      </c>
      <c r="N144" s="65">
        <v>10</v>
      </c>
      <c r="O144" s="65">
        <v>6</v>
      </c>
      <c r="P144" s="65">
        <v>8</v>
      </c>
      <c r="Q144" s="65">
        <v>2</v>
      </c>
      <c r="R144" s="65">
        <v>7</v>
      </c>
      <c r="S144" s="65">
        <v>1</v>
      </c>
      <c r="T144" s="65">
        <v>4</v>
      </c>
      <c r="U144" s="30"/>
    </row>
    <row r="145" spans="1:21" x14ac:dyDescent="0.2">
      <c r="A145" s="75">
        <v>1990</v>
      </c>
      <c r="B145" s="65">
        <v>151</v>
      </c>
      <c r="C145" s="65">
        <v>1</v>
      </c>
      <c r="D145" s="65">
        <v>1</v>
      </c>
      <c r="E145" s="65">
        <v>1</v>
      </c>
      <c r="F145" s="65">
        <v>8</v>
      </c>
      <c r="G145" s="65">
        <v>17</v>
      </c>
      <c r="H145" s="65">
        <v>20</v>
      </c>
      <c r="I145" s="65">
        <v>17</v>
      </c>
      <c r="J145" s="65">
        <v>10</v>
      </c>
      <c r="K145" s="65">
        <v>12</v>
      </c>
      <c r="L145" s="65">
        <v>14</v>
      </c>
      <c r="M145" s="65">
        <v>12</v>
      </c>
      <c r="N145" s="65">
        <v>10</v>
      </c>
      <c r="O145" s="65">
        <v>5</v>
      </c>
      <c r="P145" s="65">
        <v>12</v>
      </c>
      <c r="Q145" s="65">
        <v>7</v>
      </c>
      <c r="R145" s="65">
        <v>1</v>
      </c>
      <c r="S145" s="65">
        <v>2</v>
      </c>
      <c r="T145" s="65">
        <v>1</v>
      </c>
      <c r="U145" s="30"/>
    </row>
    <row r="146" spans="1:21" x14ac:dyDescent="0.2">
      <c r="A146" s="75">
        <v>1991</v>
      </c>
      <c r="B146" s="65">
        <v>129</v>
      </c>
      <c r="C146" s="65">
        <v>1</v>
      </c>
      <c r="D146" s="65">
        <v>0</v>
      </c>
      <c r="E146" s="65">
        <v>0</v>
      </c>
      <c r="F146" s="65">
        <v>3</v>
      </c>
      <c r="G146" s="65">
        <v>12</v>
      </c>
      <c r="H146" s="65">
        <v>25</v>
      </c>
      <c r="I146" s="65">
        <v>12</v>
      </c>
      <c r="J146" s="65">
        <v>10</v>
      </c>
      <c r="K146" s="65">
        <v>17</v>
      </c>
      <c r="L146" s="65">
        <v>12</v>
      </c>
      <c r="M146" s="65">
        <v>5</v>
      </c>
      <c r="N146" s="65">
        <v>5</v>
      </c>
      <c r="O146" s="65">
        <v>8</v>
      </c>
      <c r="P146" s="65">
        <v>6</v>
      </c>
      <c r="Q146" s="65">
        <v>9</v>
      </c>
      <c r="R146" s="65">
        <v>2</v>
      </c>
      <c r="S146" s="65">
        <v>0</v>
      </c>
      <c r="T146" s="65">
        <v>2</v>
      </c>
      <c r="U146" s="30"/>
    </row>
    <row r="147" spans="1:21" x14ac:dyDescent="0.2">
      <c r="A147" s="75">
        <v>1992</v>
      </c>
      <c r="B147" s="65">
        <v>158</v>
      </c>
      <c r="C147" s="65">
        <v>0</v>
      </c>
      <c r="D147" s="65">
        <v>0</v>
      </c>
      <c r="E147" s="65">
        <v>0</v>
      </c>
      <c r="F147" s="65">
        <v>11</v>
      </c>
      <c r="G147" s="65">
        <v>19</v>
      </c>
      <c r="H147" s="65">
        <v>32</v>
      </c>
      <c r="I147" s="65">
        <v>18</v>
      </c>
      <c r="J147" s="65">
        <v>10</v>
      </c>
      <c r="K147" s="65">
        <v>12</v>
      </c>
      <c r="L147" s="65">
        <v>9</v>
      </c>
      <c r="M147" s="65">
        <v>12</v>
      </c>
      <c r="N147" s="65">
        <v>8</v>
      </c>
      <c r="O147" s="65">
        <v>6</v>
      </c>
      <c r="P147" s="65">
        <v>4</v>
      </c>
      <c r="Q147" s="65">
        <v>6</v>
      </c>
      <c r="R147" s="65">
        <v>5</v>
      </c>
      <c r="S147" s="65">
        <v>6</v>
      </c>
      <c r="T147" s="65">
        <v>0</v>
      </c>
      <c r="U147" s="30"/>
    </row>
    <row r="148" spans="1:21" x14ac:dyDescent="0.2">
      <c r="A148" s="75">
        <v>1993</v>
      </c>
      <c r="B148" s="65">
        <v>206</v>
      </c>
      <c r="C148" s="65">
        <v>5</v>
      </c>
      <c r="D148" s="65">
        <v>0</v>
      </c>
      <c r="E148" s="65">
        <v>1</v>
      </c>
      <c r="F148" s="65">
        <v>7</v>
      </c>
      <c r="G148" s="65">
        <v>27</v>
      </c>
      <c r="H148" s="65">
        <v>29</v>
      </c>
      <c r="I148" s="65">
        <v>25</v>
      </c>
      <c r="J148" s="65">
        <v>19</v>
      </c>
      <c r="K148" s="65">
        <v>18</v>
      </c>
      <c r="L148" s="65">
        <v>16</v>
      </c>
      <c r="M148" s="65">
        <v>10</v>
      </c>
      <c r="N148" s="65">
        <v>11</v>
      </c>
      <c r="O148" s="65">
        <v>7</v>
      </c>
      <c r="P148" s="65">
        <v>16</v>
      </c>
      <c r="Q148" s="65">
        <v>8</v>
      </c>
      <c r="R148" s="65">
        <v>3</v>
      </c>
      <c r="S148" s="65">
        <v>3</v>
      </c>
      <c r="T148" s="65">
        <v>1</v>
      </c>
      <c r="U148" s="30"/>
    </row>
    <row r="149" spans="1:21" x14ac:dyDescent="0.2">
      <c r="A149" s="75">
        <v>1994</v>
      </c>
      <c r="B149" s="65">
        <v>148</v>
      </c>
      <c r="C149" s="65">
        <v>0</v>
      </c>
      <c r="D149" s="65">
        <v>1</v>
      </c>
      <c r="E149" s="65">
        <v>0</v>
      </c>
      <c r="F149" s="65">
        <v>10</v>
      </c>
      <c r="G149" s="65">
        <v>14</v>
      </c>
      <c r="H149" s="65">
        <v>15</v>
      </c>
      <c r="I149" s="65">
        <v>16</v>
      </c>
      <c r="J149" s="65">
        <v>7</v>
      </c>
      <c r="K149" s="65">
        <v>14</v>
      </c>
      <c r="L149" s="65">
        <v>17</v>
      </c>
      <c r="M149" s="65">
        <v>9</v>
      </c>
      <c r="N149" s="65">
        <v>11</v>
      </c>
      <c r="O149" s="65">
        <v>9</v>
      </c>
      <c r="P149" s="65">
        <v>5</v>
      </c>
      <c r="Q149" s="65">
        <v>6</v>
      </c>
      <c r="R149" s="65">
        <v>5</v>
      </c>
      <c r="S149" s="65">
        <v>5</v>
      </c>
      <c r="T149" s="65">
        <v>4</v>
      </c>
      <c r="U149" s="30"/>
    </row>
    <row r="150" spans="1:21" x14ac:dyDescent="0.2">
      <c r="A150" s="75">
        <v>1995</v>
      </c>
      <c r="B150" s="65">
        <v>149</v>
      </c>
      <c r="C150" s="65">
        <v>2</v>
      </c>
      <c r="D150" s="65">
        <v>0</v>
      </c>
      <c r="E150" s="65">
        <v>0</v>
      </c>
      <c r="F150" s="65">
        <v>5</v>
      </c>
      <c r="G150" s="65">
        <v>14</v>
      </c>
      <c r="H150" s="65">
        <v>17</v>
      </c>
      <c r="I150" s="65">
        <v>17</v>
      </c>
      <c r="J150" s="65">
        <v>12</v>
      </c>
      <c r="K150" s="65">
        <v>10</v>
      </c>
      <c r="L150" s="65">
        <v>18</v>
      </c>
      <c r="M150" s="65">
        <v>13</v>
      </c>
      <c r="N150" s="65">
        <v>7</v>
      </c>
      <c r="O150" s="65">
        <v>6</v>
      </c>
      <c r="P150" s="65">
        <v>13</v>
      </c>
      <c r="Q150" s="65">
        <v>4</v>
      </c>
      <c r="R150" s="65">
        <v>6</v>
      </c>
      <c r="S150" s="65">
        <v>3</v>
      </c>
      <c r="T150" s="65">
        <v>2</v>
      </c>
      <c r="U150" s="30"/>
    </row>
    <row r="151" spans="1:21" x14ac:dyDescent="0.2">
      <c r="A151" s="75">
        <v>1996</v>
      </c>
      <c r="B151" s="65">
        <v>185</v>
      </c>
      <c r="C151" s="65">
        <v>1</v>
      </c>
      <c r="D151" s="65">
        <v>2</v>
      </c>
      <c r="E151" s="65">
        <v>1</v>
      </c>
      <c r="F151" s="65">
        <v>6</v>
      </c>
      <c r="G151" s="65">
        <v>26</v>
      </c>
      <c r="H151" s="65">
        <v>17</v>
      </c>
      <c r="I151" s="65">
        <v>12</v>
      </c>
      <c r="J151" s="65">
        <v>15</v>
      </c>
      <c r="K151" s="65">
        <v>14</v>
      </c>
      <c r="L151" s="65">
        <v>19</v>
      </c>
      <c r="M151" s="65">
        <v>12</v>
      </c>
      <c r="N151" s="65">
        <v>16</v>
      </c>
      <c r="O151" s="65">
        <v>7</v>
      </c>
      <c r="P151" s="65">
        <v>14</v>
      </c>
      <c r="Q151" s="65">
        <v>10</v>
      </c>
      <c r="R151" s="65">
        <v>5</v>
      </c>
      <c r="S151" s="65">
        <v>4</v>
      </c>
      <c r="T151" s="65">
        <v>4</v>
      </c>
      <c r="U151" s="30"/>
    </row>
    <row r="152" spans="1:21" x14ac:dyDescent="0.2">
      <c r="A152" s="75">
        <v>1997</v>
      </c>
      <c r="B152" s="65">
        <v>204</v>
      </c>
      <c r="C152" s="65">
        <v>3</v>
      </c>
      <c r="D152" s="65">
        <v>1</v>
      </c>
      <c r="E152" s="65">
        <v>3</v>
      </c>
      <c r="F152" s="65">
        <v>16</v>
      </c>
      <c r="G152" s="65">
        <v>20</v>
      </c>
      <c r="H152" s="65">
        <v>24</v>
      </c>
      <c r="I152" s="65">
        <v>11</v>
      </c>
      <c r="J152" s="65">
        <v>17</v>
      </c>
      <c r="K152" s="65">
        <v>19</v>
      </c>
      <c r="L152" s="65">
        <v>18</v>
      </c>
      <c r="M152" s="65">
        <v>23</v>
      </c>
      <c r="N152" s="65">
        <v>14</v>
      </c>
      <c r="O152" s="65">
        <v>8</v>
      </c>
      <c r="P152" s="65">
        <v>4</v>
      </c>
      <c r="Q152" s="65">
        <v>8</v>
      </c>
      <c r="R152" s="65">
        <v>9</v>
      </c>
      <c r="S152" s="65">
        <v>4</v>
      </c>
      <c r="T152" s="65">
        <v>2</v>
      </c>
      <c r="U152" s="30"/>
    </row>
    <row r="153" spans="1:21" x14ac:dyDescent="0.2">
      <c r="A153" s="75">
        <v>1998</v>
      </c>
      <c r="B153" s="65">
        <v>164</v>
      </c>
      <c r="C153" s="65">
        <v>0</v>
      </c>
      <c r="D153" s="65">
        <v>0</v>
      </c>
      <c r="E153" s="65">
        <v>1</v>
      </c>
      <c r="F153" s="65">
        <v>8</v>
      </c>
      <c r="G153" s="65">
        <v>15</v>
      </c>
      <c r="H153" s="65">
        <v>17</v>
      </c>
      <c r="I153" s="65">
        <v>10</v>
      </c>
      <c r="J153" s="65">
        <v>19</v>
      </c>
      <c r="K153" s="65">
        <v>19</v>
      </c>
      <c r="L153" s="65">
        <v>11</v>
      </c>
      <c r="M153" s="65">
        <v>9</v>
      </c>
      <c r="N153" s="65">
        <v>13</v>
      </c>
      <c r="O153" s="65">
        <v>9</v>
      </c>
      <c r="P153" s="65">
        <v>9</v>
      </c>
      <c r="Q153" s="65">
        <v>12</v>
      </c>
      <c r="R153" s="65">
        <v>6</v>
      </c>
      <c r="S153" s="65">
        <v>5</v>
      </c>
      <c r="T153" s="65">
        <v>1</v>
      </c>
      <c r="U153" s="30"/>
    </row>
    <row r="154" spans="1:21" x14ac:dyDescent="0.2">
      <c r="A154" s="75">
        <v>1999</v>
      </c>
      <c r="B154" s="65">
        <v>163</v>
      </c>
      <c r="C154" s="65">
        <v>0</v>
      </c>
      <c r="D154" s="65">
        <v>0</v>
      </c>
      <c r="E154" s="65">
        <v>1</v>
      </c>
      <c r="F154" s="65">
        <v>12</v>
      </c>
      <c r="G154" s="65">
        <v>18</v>
      </c>
      <c r="H154" s="65">
        <v>22</v>
      </c>
      <c r="I154" s="65">
        <v>18</v>
      </c>
      <c r="J154" s="65">
        <v>12</v>
      </c>
      <c r="K154" s="65">
        <v>10</v>
      </c>
      <c r="L154" s="65">
        <v>13</v>
      </c>
      <c r="M154" s="65">
        <v>11</v>
      </c>
      <c r="N154" s="65">
        <v>10</v>
      </c>
      <c r="O154" s="65">
        <v>2</v>
      </c>
      <c r="P154" s="65">
        <v>12</v>
      </c>
      <c r="Q154" s="65">
        <v>7</v>
      </c>
      <c r="R154" s="65">
        <v>8</v>
      </c>
      <c r="S154" s="65">
        <v>2</v>
      </c>
      <c r="T154" s="65">
        <v>5</v>
      </c>
      <c r="U154" s="30"/>
    </row>
    <row r="155" spans="1:21" x14ac:dyDescent="0.2">
      <c r="A155" s="75">
        <v>2000</v>
      </c>
      <c r="B155" s="65">
        <v>162</v>
      </c>
      <c r="C155" s="65">
        <v>0</v>
      </c>
      <c r="D155" s="65">
        <v>0</v>
      </c>
      <c r="E155" s="65">
        <v>0</v>
      </c>
      <c r="F155" s="65">
        <v>15</v>
      </c>
      <c r="G155" s="65">
        <v>13</v>
      </c>
      <c r="H155" s="65">
        <v>18</v>
      </c>
      <c r="I155" s="65">
        <v>15</v>
      </c>
      <c r="J155" s="65">
        <v>21</v>
      </c>
      <c r="K155" s="65">
        <v>7</v>
      </c>
      <c r="L155" s="65">
        <v>10</v>
      </c>
      <c r="M155" s="65">
        <v>14</v>
      </c>
      <c r="N155" s="65">
        <v>9</v>
      </c>
      <c r="O155" s="65">
        <v>11</v>
      </c>
      <c r="P155" s="65">
        <v>10</v>
      </c>
      <c r="Q155" s="65">
        <v>8</v>
      </c>
      <c r="R155" s="65">
        <v>4</v>
      </c>
      <c r="S155" s="65">
        <v>3</v>
      </c>
      <c r="T155" s="65">
        <v>4</v>
      </c>
      <c r="U155" s="30"/>
    </row>
    <row r="156" spans="1:21" x14ac:dyDescent="0.2">
      <c r="A156" s="75">
        <v>2001</v>
      </c>
      <c r="B156" s="65">
        <v>205</v>
      </c>
      <c r="C156" s="65">
        <v>1</v>
      </c>
      <c r="D156" s="65">
        <v>0</v>
      </c>
      <c r="E156" s="65">
        <v>0</v>
      </c>
      <c r="F156" s="65">
        <v>6</v>
      </c>
      <c r="G156" s="65">
        <v>21</v>
      </c>
      <c r="H156" s="65">
        <v>21</v>
      </c>
      <c r="I156" s="65">
        <v>20</v>
      </c>
      <c r="J156" s="65">
        <v>27</v>
      </c>
      <c r="K156" s="65">
        <v>26</v>
      </c>
      <c r="L156" s="65">
        <v>19</v>
      </c>
      <c r="M156" s="65">
        <v>12</v>
      </c>
      <c r="N156" s="65">
        <v>13</v>
      </c>
      <c r="O156" s="65">
        <v>8</v>
      </c>
      <c r="P156" s="65">
        <v>11</v>
      </c>
      <c r="Q156" s="65">
        <v>8</v>
      </c>
      <c r="R156" s="65">
        <v>7</v>
      </c>
      <c r="S156" s="65">
        <v>4</v>
      </c>
      <c r="T156" s="65">
        <v>1</v>
      </c>
      <c r="U156" s="30"/>
    </row>
    <row r="157" spans="1:21" x14ac:dyDescent="0.2">
      <c r="A157" s="75">
        <v>2002</v>
      </c>
      <c r="B157" s="65">
        <v>195</v>
      </c>
      <c r="C157" s="65">
        <v>1</v>
      </c>
      <c r="D157" s="65">
        <v>0</v>
      </c>
      <c r="E157" s="65">
        <v>2</v>
      </c>
      <c r="F157" s="65">
        <v>15</v>
      </c>
      <c r="G157" s="65">
        <v>25</v>
      </c>
      <c r="H157" s="65">
        <v>24</v>
      </c>
      <c r="I157" s="65">
        <v>30</v>
      </c>
      <c r="J157" s="65">
        <v>16</v>
      </c>
      <c r="K157" s="65">
        <v>14</v>
      </c>
      <c r="L157" s="65">
        <v>11</v>
      </c>
      <c r="M157" s="65">
        <v>7</v>
      </c>
      <c r="N157" s="65">
        <v>17</v>
      </c>
      <c r="O157" s="65">
        <v>10</v>
      </c>
      <c r="P157" s="65">
        <v>8</v>
      </c>
      <c r="Q157" s="65">
        <v>10</v>
      </c>
      <c r="R157" s="65">
        <v>3</v>
      </c>
      <c r="S157" s="65">
        <v>0</v>
      </c>
      <c r="T157" s="65">
        <v>2</v>
      </c>
      <c r="U157" s="30"/>
    </row>
    <row r="158" spans="1:21" x14ac:dyDescent="0.2">
      <c r="A158" s="75">
        <v>2003</v>
      </c>
      <c r="B158" s="65">
        <v>165</v>
      </c>
      <c r="C158" s="65">
        <v>0</v>
      </c>
      <c r="D158" s="65">
        <v>0</v>
      </c>
      <c r="E158" s="65">
        <v>0</v>
      </c>
      <c r="F158" s="65">
        <v>2</v>
      </c>
      <c r="G158" s="65">
        <v>20</v>
      </c>
      <c r="H158" s="65">
        <v>15</v>
      </c>
      <c r="I158" s="65">
        <v>19</v>
      </c>
      <c r="J158" s="65">
        <v>19</v>
      </c>
      <c r="K158" s="65">
        <v>14</v>
      </c>
      <c r="L158" s="65">
        <v>8</v>
      </c>
      <c r="M158" s="65">
        <v>13</v>
      </c>
      <c r="N158" s="65">
        <v>16</v>
      </c>
      <c r="O158" s="65">
        <v>7</v>
      </c>
      <c r="P158" s="65">
        <v>14</v>
      </c>
      <c r="Q158" s="65">
        <v>6</v>
      </c>
      <c r="R158" s="65">
        <v>6</v>
      </c>
      <c r="S158" s="65">
        <v>1</v>
      </c>
      <c r="T158" s="65">
        <v>4</v>
      </c>
      <c r="U158" s="30"/>
    </row>
    <row r="159" spans="1:21" x14ac:dyDescent="0.2">
      <c r="A159" s="75">
        <v>2004</v>
      </c>
      <c r="B159" s="65">
        <v>161</v>
      </c>
      <c r="C159" s="65">
        <v>0</v>
      </c>
      <c r="D159" s="65">
        <v>0</v>
      </c>
      <c r="E159" s="65">
        <v>0</v>
      </c>
      <c r="F159" s="65">
        <v>9</v>
      </c>
      <c r="G159" s="65">
        <v>12</v>
      </c>
      <c r="H159" s="65">
        <v>10</v>
      </c>
      <c r="I159" s="65">
        <v>22</v>
      </c>
      <c r="J159" s="65">
        <v>22</v>
      </c>
      <c r="K159" s="65">
        <v>23</v>
      </c>
      <c r="L159" s="65">
        <v>16</v>
      </c>
      <c r="M159" s="65">
        <v>12</v>
      </c>
      <c r="N159" s="65">
        <v>9</v>
      </c>
      <c r="O159" s="65">
        <v>5</v>
      </c>
      <c r="P159" s="65">
        <v>7</v>
      </c>
      <c r="Q159" s="65">
        <v>4</v>
      </c>
      <c r="R159" s="65">
        <v>6</v>
      </c>
      <c r="S159" s="65">
        <v>2</v>
      </c>
      <c r="T159" s="65">
        <v>2</v>
      </c>
      <c r="U159" s="30"/>
    </row>
    <row r="160" spans="1:21" x14ac:dyDescent="0.2">
      <c r="A160" s="75">
        <v>2005</v>
      </c>
      <c r="B160" s="65">
        <v>156</v>
      </c>
      <c r="C160" s="65">
        <v>1</v>
      </c>
      <c r="D160" s="65">
        <v>0</v>
      </c>
      <c r="E160" s="65">
        <v>1</v>
      </c>
      <c r="F160" s="65">
        <v>7</v>
      </c>
      <c r="G160" s="65">
        <v>13</v>
      </c>
      <c r="H160" s="65">
        <v>15</v>
      </c>
      <c r="I160" s="65">
        <v>22</v>
      </c>
      <c r="J160" s="65">
        <v>15</v>
      </c>
      <c r="K160" s="65">
        <v>21</v>
      </c>
      <c r="L160" s="65">
        <v>12</v>
      </c>
      <c r="M160" s="65">
        <v>9</v>
      </c>
      <c r="N160" s="65">
        <v>10</v>
      </c>
      <c r="O160" s="65">
        <v>10</v>
      </c>
      <c r="P160" s="65">
        <v>8</v>
      </c>
      <c r="Q160" s="65">
        <v>5</v>
      </c>
      <c r="R160" s="65">
        <v>2</v>
      </c>
      <c r="S160" s="65">
        <v>4</v>
      </c>
      <c r="T160" s="65">
        <v>1</v>
      </c>
      <c r="U160" s="30"/>
    </row>
    <row r="161" spans="1:21" x14ac:dyDescent="0.2">
      <c r="A161" s="75">
        <v>2006</v>
      </c>
      <c r="B161" s="65">
        <v>165</v>
      </c>
      <c r="C161" s="65">
        <v>0</v>
      </c>
      <c r="D161" s="65">
        <v>0</v>
      </c>
      <c r="E161" s="65">
        <v>0</v>
      </c>
      <c r="F161" s="65">
        <v>13</v>
      </c>
      <c r="G161" s="65">
        <v>10</v>
      </c>
      <c r="H161" s="65">
        <v>14</v>
      </c>
      <c r="I161" s="65">
        <v>16</v>
      </c>
      <c r="J161" s="65">
        <v>18</v>
      </c>
      <c r="K161" s="65">
        <v>19</v>
      </c>
      <c r="L161" s="65">
        <v>16</v>
      </c>
      <c r="M161" s="65">
        <v>15</v>
      </c>
      <c r="N161" s="65">
        <v>9</v>
      </c>
      <c r="O161" s="65">
        <v>15</v>
      </c>
      <c r="P161" s="65">
        <v>4</v>
      </c>
      <c r="Q161" s="65">
        <v>9</v>
      </c>
      <c r="R161" s="65">
        <v>3</v>
      </c>
      <c r="S161" s="65">
        <v>1</v>
      </c>
      <c r="T161" s="65">
        <v>3</v>
      </c>
      <c r="U161" s="30"/>
    </row>
    <row r="162" spans="1:21" x14ac:dyDescent="0.2">
      <c r="A162" s="75">
        <v>2007</v>
      </c>
      <c r="B162" s="65">
        <v>234</v>
      </c>
      <c r="C162" s="65">
        <v>0</v>
      </c>
      <c r="D162" s="65">
        <v>0</v>
      </c>
      <c r="E162" s="65">
        <v>1</v>
      </c>
      <c r="F162" s="65">
        <v>9</v>
      </c>
      <c r="G162" s="65">
        <v>23</v>
      </c>
      <c r="H162" s="65">
        <v>18</v>
      </c>
      <c r="I162" s="65">
        <v>27</v>
      </c>
      <c r="J162" s="65">
        <v>28</v>
      </c>
      <c r="K162" s="65">
        <v>24</v>
      </c>
      <c r="L162" s="65">
        <v>30</v>
      </c>
      <c r="M162" s="65">
        <v>12</v>
      </c>
      <c r="N162" s="65">
        <v>16</v>
      </c>
      <c r="O162" s="65">
        <v>14</v>
      </c>
      <c r="P162" s="65">
        <v>7</v>
      </c>
      <c r="Q162" s="65">
        <v>10</v>
      </c>
      <c r="R162" s="65">
        <v>9</v>
      </c>
      <c r="S162" s="65">
        <v>2</v>
      </c>
      <c r="T162" s="65">
        <v>4</v>
      </c>
      <c r="U162" s="30"/>
    </row>
    <row r="163" spans="1:21" x14ac:dyDescent="0.2">
      <c r="A163" s="76">
        <v>2008</v>
      </c>
      <c r="B163" s="77">
        <v>189</v>
      </c>
      <c r="C163" s="77">
        <v>0</v>
      </c>
      <c r="D163" s="77">
        <v>1</v>
      </c>
      <c r="E163" s="77">
        <v>0</v>
      </c>
      <c r="F163" s="77">
        <v>12</v>
      </c>
      <c r="G163" s="77">
        <v>11</v>
      </c>
      <c r="H163" s="77">
        <v>17</v>
      </c>
      <c r="I163" s="77">
        <v>22</v>
      </c>
      <c r="J163" s="77">
        <v>25</v>
      </c>
      <c r="K163" s="77">
        <v>21</v>
      </c>
      <c r="L163" s="77">
        <v>21</v>
      </c>
      <c r="M163" s="77">
        <v>12</v>
      </c>
      <c r="N163" s="77">
        <v>14</v>
      </c>
      <c r="O163" s="77">
        <v>8</v>
      </c>
      <c r="P163" s="77">
        <v>8</v>
      </c>
      <c r="Q163" s="77">
        <v>6</v>
      </c>
      <c r="R163" s="77">
        <v>7</v>
      </c>
      <c r="S163" s="77">
        <v>4</v>
      </c>
      <c r="T163" s="77">
        <v>0</v>
      </c>
      <c r="U163" s="30"/>
    </row>
    <row r="164" spans="1:21" x14ac:dyDescent="0.2">
      <c r="A164" s="78">
        <v>2009</v>
      </c>
      <c r="B164" s="79">
        <v>120</v>
      </c>
      <c r="C164" s="79">
        <v>0</v>
      </c>
      <c r="D164" s="79">
        <v>0</v>
      </c>
      <c r="E164" s="79">
        <v>0</v>
      </c>
      <c r="F164" s="79">
        <v>4</v>
      </c>
      <c r="G164" s="79">
        <v>9</v>
      </c>
      <c r="H164" s="79">
        <v>15</v>
      </c>
      <c r="I164" s="79">
        <v>11</v>
      </c>
      <c r="J164" s="79">
        <v>16</v>
      </c>
      <c r="K164" s="79">
        <v>16</v>
      </c>
      <c r="L164" s="79">
        <v>11</v>
      </c>
      <c r="M164" s="79">
        <v>14</v>
      </c>
      <c r="N164" s="79">
        <v>7</v>
      </c>
      <c r="O164" s="79">
        <v>11</v>
      </c>
      <c r="P164" s="79">
        <v>2</v>
      </c>
      <c r="Q164" s="79">
        <v>2</v>
      </c>
      <c r="R164" s="79">
        <v>1</v>
      </c>
      <c r="S164" s="79">
        <v>1</v>
      </c>
      <c r="T164" s="79">
        <v>0</v>
      </c>
      <c r="U164" s="30"/>
    </row>
    <row r="165" spans="1:21" x14ac:dyDescent="0.2">
      <c r="A165" s="80">
        <v>2010</v>
      </c>
      <c r="B165" s="81">
        <v>156</v>
      </c>
      <c r="C165" s="81">
        <v>1</v>
      </c>
      <c r="D165" s="81">
        <v>0</v>
      </c>
      <c r="E165" s="81">
        <v>0</v>
      </c>
      <c r="F165" s="82">
        <v>4</v>
      </c>
      <c r="G165" s="82">
        <v>10</v>
      </c>
      <c r="H165" s="82">
        <v>12</v>
      </c>
      <c r="I165" s="82">
        <v>11</v>
      </c>
      <c r="J165" s="82">
        <v>17</v>
      </c>
      <c r="K165" s="82">
        <v>26</v>
      </c>
      <c r="L165" s="82">
        <v>18</v>
      </c>
      <c r="M165" s="82">
        <v>20</v>
      </c>
      <c r="N165" s="82">
        <v>11</v>
      </c>
      <c r="O165" s="82">
        <v>11</v>
      </c>
      <c r="P165" s="82">
        <v>4</v>
      </c>
      <c r="Q165" s="82">
        <v>5</v>
      </c>
      <c r="R165" s="82">
        <v>3</v>
      </c>
      <c r="S165" s="82">
        <v>1</v>
      </c>
      <c r="T165" s="82">
        <v>2</v>
      </c>
      <c r="U165" s="30"/>
    </row>
    <row r="166" spans="1:21" ht="12.75" customHeight="1" x14ac:dyDescent="0.2">
      <c r="A166" s="67" t="s">
        <v>117</v>
      </c>
      <c r="B166" s="61">
        <v>162</v>
      </c>
      <c r="C166" s="61">
        <v>1</v>
      </c>
      <c r="D166" s="61">
        <v>0</v>
      </c>
      <c r="E166" s="61">
        <v>0</v>
      </c>
      <c r="F166" s="61">
        <v>4</v>
      </c>
      <c r="G166" s="61">
        <v>9</v>
      </c>
      <c r="H166" s="61">
        <v>11</v>
      </c>
      <c r="I166" s="61">
        <v>17</v>
      </c>
      <c r="J166" s="61">
        <v>17</v>
      </c>
      <c r="K166" s="61">
        <v>18</v>
      </c>
      <c r="L166" s="61">
        <v>21</v>
      </c>
      <c r="M166" s="61">
        <v>14</v>
      </c>
      <c r="N166" s="61">
        <v>11</v>
      </c>
      <c r="O166" s="61">
        <v>14</v>
      </c>
      <c r="P166" s="61">
        <v>9</v>
      </c>
      <c r="Q166" s="61">
        <v>5</v>
      </c>
      <c r="R166" s="61">
        <v>7</v>
      </c>
      <c r="S166" s="61">
        <v>1</v>
      </c>
      <c r="T166" s="61">
        <v>3</v>
      </c>
      <c r="U166" s="30"/>
    </row>
    <row r="167" spans="1:21" ht="12.75" customHeight="1" x14ac:dyDescent="0.2">
      <c r="A167" s="67" t="s">
        <v>119</v>
      </c>
      <c r="B167" s="61">
        <v>131</v>
      </c>
      <c r="C167" s="61">
        <v>0</v>
      </c>
      <c r="D167" s="61">
        <v>0</v>
      </c>
      <c r="E167" s="61">
        <v>1</v>
      </c>
      <c r="F167" s="61">
        <v>6</v>
      </c>
      <c r="G167" s="61">
        <v>6</v>
      </c>
      <c r="H167" s="61">
        <v>8</v>
      </c>
      <c r="I167" s="61">
        <v>14</v>
      </c>
      <c r="J167" s="61">
        <v>13</v>
      </c>
      <c r="K167" s="61">
        <v>12</v>
      </c>
      <c r="L167" s="61">
        <v>20</v>
      </c>
      <c r="M167" s="61">
        <v>16</v>
      </c>
      <c r="N167" s="61">
        <v>9</v>
      </c>
      <c r="O167" s="61">
        <v>7</v>
      </c>
      <c r="P167" s="61">
        <v>6</v>
      </c>
      <c r="Q167" s="61">
        <v>7</v>
      </c>
      <c r="R167" s="61">
        <v>5</v>
      </c>
      <c r="S167" s="61">
        <v>0</v>
      </c>
      <c r="T167" s="61">
        <v>1</v>
      </c>
      <c r="U167" s="30"/>
    </row>
    <row r="168" spans="1:21" ht="12.75" customHeight="1" x14ac:dyDescent="0.2">
      <c r="A168" s="67" t="s">
        <v>128</v>
      </c>
      <c r="B168" s="61">
        <v>91</v>
      </c>
      <c r="C168" s="61">
        <v>0</v>
      </c>
      <c r="D168" s="61">
        <v>0</v>
      </c>
      <c r="E168" s="61">
        <v>1</v>
      </c>
      <c r="F168" s="61">
        <v>1</v>
      </c>
      <c r="G168" s="61">
        <v>4</v>
      </c>
      <c r="H168" s="61">
        <v>9</v>
      </c>
      <c r="I168" s="61">
        <v>8</v>
      </c>
      <c r="J168" s="61">
        <v>7</v>
      </c>
      <c r="K168" s="61">
        <v>12</v>
      </c>
      <c r="L168" s="61">
        <v>13</v>
      </c>
      <c r="M168" s="61">
        <v>7</v>
      </c>
      <c r="N168" s="61">
        <v>9</v>
      </c>
      <c r="O168" s="61">
        <v>6</v>
      </c>
      <c r="P168" s="61">
        <v>5</v>
      </c>
      <c r="Q168" s="61">
        <v>2</v>
      </c>
      <c r="R168" s="61">
        <v>4</v>
      </c>
      <c r="S168" s="61">
        <v>1</v>
      </c>
      <c r="T168" s="61">
        <v>2</v>
      </c>
      <c r="U168" s="30"/>
    </row>
    <row r="169" spans="1:21" ht="12.75" customHeight="1" x14ac:dyDescent="0.2">
      <c r="A169" s="67" t="s">
        <v>135</v>
      </c>
      <c r="B169" s="61">
        <v>69</v>
      </c>
      <c r="C169" s="61">
        <v>0</v>
      </c>
      <c r="D169" s="61">
        <v>0</v>
      </c>
      <c r="E169" s="61">
        <v>0</v>
      </c>
      <c r="F169" s="61">
        <v>2</v>
      </c>
      <c r="G169" s="61">
        <v>3</v>
      </c>
      <c r="H169" s="61">
        <v>2</v>
      </c>
      <c r="I169" s="61">
        <v>3</v>
      </c>
      <c r="J169" s="61">
        <v>6</v>
      </c>
      <c r="K169" s="61">
        <v>10</v>
      </c>
      <c r="L169" s="61">
        <v>8</v>
      </c>
      <c r="M169" s="61">
        <v>12</v>
      </c>
      <c r="N169" s="61">
        <v>4</v>
      </c>
      <c r="O169" s="61">
        <v>2</v>
      </c>
      <c r="P169" s="61">
        <v>5</v>
      </c>
      <c r="Q169" s="61">
        <v>7</v>
      </c>
      <c r="R169" s="61">
        <v>4</v>
      </c>
      <c r="S169" s="61">
        <v>0</v>
      </c>
      <c r="T169" s="61">
        <v>1</v>
      </c>
      <c r="U169" s="30"/>
    </row>
    <row r="170" spans="1:21" ht="12.75" customHeight="1" x14ac:dyDescent="0.2">
      <c r="A170" s="67" t="s">
        <v>151</v>
      </c>
      <c r="B170" s="61">
        <v>59</v>
      </c>
      <c r="C170" s="61">
        <v>0</v>
      </c>
      <c r="D170" s="61">
        <v>0</v>
      </c>
      <c r="E170" s="61">
        <v>0</v>
      </c>
      <c r="F170" s="61">
        <v>0</v>
      </c>
      <c r="G170" s="61">
        <v>1</v>
      </c>
      <c r="H170" s="61">
        <v>4</v>
      </c>
      <c r="I170" s="61">
        <v>3</v>
      </c>
      <c r="J170" s="61">
        <v>4</v>
      </c>
      <c r="K170" s="61">
        <v>7</v>
      </c>
      <c r="L170" s="61">
        <v>10</v>
      </c>
      <c r="M170" s="61">
        <v>3</v>
      </c>
      <c r="N170" s="61">
        <v>7</v>
      </c>
      <c r="O170" s="61">
        <v>9</v>
      </c>
      <c r="P170" s="61">
        <v>5</v>
      </c>
      <c r="Q170" s="61">
        <v>3</v>
      </c>
      <c r="R170" s="61">
        <v>1</v>
      </c>
      <c r="S170" s="61">
        <v>1</v>
      </c>
      <c r="T170" s="61">
        <v>1</v>
      </c>
      <c r="U170" s="30"/>
    </row>
    <row r="171" spans="1:21" ht="12.75" customHeight="1" x14ac:dyDescent="0.2">
      <c r="A171" s="67" t="s">
        <v>195</v>
      </c>
      <c r="B171" s="61">
        <v>57</v>
      </c>
      <c r="C171" s="1">
        <v>0</v>
      </c>
      <c r="D171" s="61">
        <v>0</v>
      </c>
      <c r="E171" s="61">
        <v>0</v>
      </c>
      <c r="F171" s="61">
        <v>3</v>
      </c>
      <c r="G171" s="61">
        <v>1</v>
      </c>
      <c r="H171" s="61">
        <v>6</v>
      </c>
      <c r="I171" s="61">
        <v>3</v>
      </c>
      <c r="J171" s="61">
        <v>5</v>
      </c>
      <c r="K171" s="61">
        <v>5</v>
      </c>
      <c r="L171" s="61">
        <v>7</v>
      </c>
      <c r="M171" s="61">
        <v>8</v>
      </c>
      <c r="N171" s="61">
        <v>5</v>
      </c>
      <c r="O171" s="61">
        <v>1</v>
      </c>
      <c r="P171" s="61">
        <v>6</v>
      </c>
      <c r="Q171" s="61">
        <v>4</v>
      </c>
      <c r="R171" s="61">
        <v>0</v>
      </c>
      <c r="S171" s="61">
        <v>2</v>
      </c>
      <c r="T171" s="61">
        <v>1</v>
      </c>
      <c r="U171" s="30"/>
    </row>
    <row r="172" spans="1:21" ht="12.75" customHeight="1" x14ac:dyDescent="0.2">
      <c r="A172" s="67" t="s">
        <v>208</v>
      </c>
      <c r="B172" s="61">
        <v>50</v>
      </c>
      <c r="C172" s="1">
        <v>1</v>
      </c>
      <c r="D172" s="61">
        <v>0</v>
      </c>
      <c r="E172" s="61">
        <v>2</v>
      </c>
      <c r="F172" s="61">
        <v>2</v>
      </c>
      <c r="G172" s="61">
        <v>4</v>
      </c>
      <c r="H172" s="61">
        <v>2</v>
      </c>
      <c r="I172" s="61">
        <v>4</v>
      </c>
      <c r="J172" s="61">
        <v>1</v>
      </c>
      <c r="K172" s="61">
        <v>4</v>
      </c>
      <c r="L172" s="61">
        <v>4</v>
      </c>
      <c r="M172" s="61">
        <v>4</v>
      </c>
      <c r="N172" s="61">
        <v>3</v>
      </c>
      <c r="O172" s="61">
        <v>3</v>
      </c>
      <c r="P172" s="61">
        <v>5</v>
      </c>
      <c r="Q172" s="61">
        <v>6</v>
      </c>
      <c r="R172" s="61">
        <v>4</v>
      </c>
      <c r="S172" s="61">
        <v>0</v>
      </c>
      <c r="T172" s="61">
        <v>1</v>
      </c>
      <c r="U172" s="30"/>
    </row>
    <row r="173" spans="1:21" ht="12.75" customHeight="1" x14ac:dyDescent="0.2">
      <c r="A173" s="67" t="s">
        <v>224</v>
      </c>
      <c r="B173" s="61">
        <v>93</v>
      </c>
      <c r="C173" s="1">
        <v>0</v>
      </c>
      <c r="D173" s="61">
        <v>0</v>
      </c>
      <c r="E173" s="61">
        <v>0</v>
      </c>
      <c r="F173" s="61">
        <v>3</v>
      </c>
      <c r="G173" s="61">
        <v>3</v>
      </c>
      <c r="H173" s="61">
        <v>3</v>
      </c>
      <c r="I173" s="61">
        <v>7</v>
      </c>
      <c r="J173" s="61">
        <v>7</v>
      </c>
      <c r="K173" s="61">
        <v>4</v>
      </c>
      <c r="L173" s="61">
        <v>9</v>
      </c>
      <c r="M173" s="61">
        <v>10</v>
      </c>
      <c r="N173" s="61">
        <v>14</v>
      </c>
      <c r="O173" s="61">
        <v>9</v>
      </c>
      <c r="P173" s="61">
        <v>13</v>
      </c>
      <c r="Q173" s="61">
        <v>5</v>
      </c>
      <c r="R173" s="61">
        <v>5</v>
      </c>
      <c r="S173" s="61">
        <v>0</v>
      </c>
      <c r="T173" s="61">
        <v>1</v>
      </c>
      <c r="U173" s="30"/>
    </row>
    <row r="174" spans="1:21" ht="12.75" customHeight="1" x14ac:dyDescent="0.2">
      <c r="A174" s="67" t="s">
        <v>232</v>
      </c>
      <c r="B174" s="61">
        <v>84</v>
      </c>
      <c r="C174" s="1">
        <v>1</v>
      </c>
      <c r="D174" s="61">
        <v>0</v>
      </c>
      <c r="E174" s="61">
        <v>0</v>
      </c>
      <c r="F174" s="61">
        <v>1</v>
      </c>
      <c r="G174" s="61">
        <v>3</v>
      </c>
      <c r="H174" s="61">
        <v>2</v>
      </c>
      <c r="I174" s="61">
        <v>9</v>
      </c>
      <c r="J174" s="61">
        <v>6</v>
      </c>
      <c r="K174" s="61">
        <v>4</v>
      </c>
      <c r="L174" s="61">
        <v>7</v>
      </c>
      <c r="M174" s="61">
        <v>10</v>
      </c>
      <c r="N174" s="61">
        <v>11</v>
      </c>
      <c r="O174" s="61">
        <v>9</v>
      </c>
      <c r="P174" s="61">
        <v>4</v>
      </c>
      <c r="Q174" s="61">
        <v>4</v>
      </c>
      <c r="R174" s="61">
        <v>8</v>
      </c>
      <c r="S174" s="61">
        <v>1</v>
      </c>
      <c r="T174" s="61">
        <v>4</v>
      </c>
      <c r="U174" s="30"/>
    </row>
    <row r="175" spans="1:21" ht="12.75" customHeight="1" thickBot="1" x14ac:dyDescent="0.25">
      <c r="A175" s="83" t="s">
        <v>252</v>
      </c>
      <c r="B175" s="69">
        <v>78</v>
      </c>
      <c r="C175" s="69">
        <v>0</v>
      </c>
      <c r="D175" s="69">
        <v>0</v>
      </c>
      <c r="E175" s="69">
        <v>0</v>
      </c>
      <c r="F175" s="69">
        <v>2</v>
      </c>
      <c r="G175" s="69">
        <v>3</v>
      </c>
      <c r="H175" s="69">
        <v>1</v>
      </c>
      <c r="I175" s="69">
        <v>4</v>
      </c>
      <c r="J175" s="69">
        <v>4</v>
      </c>
      <c r="K175" s="69">
        <v>1</v>
      </c>
      <c r="L175" s="69">
        <v>9</v>
      </c>
      <c r="M175" s="69">
        <v>5</v>
      </c>
      <c r="N175" s="69">
        <v>16</v>
      </c>
      <c r="O175" s="69">
        <v>14</v>
      </c>
      <c r="P175" s="69">
        <v>7</v>
      </c>
      <c r="Q175" s="69">
        <v>4</v>
      </c>
      <c r="R175" s="69">
        <v>4</v>
      </c>
      <c r="S175" s="69">
        <v>3</v>
      </c>
      <c r="T175" s="69">
        <v>1</v>
      </c>
      <c r="U175" s="30"/>
    </row>
    <row r="176" spans="1:21" ht="12.75" customHeight="1" x14ac:dyDescent="0.2">
      <c r="A176" s="67"/>
      <c r="B176" s="61"/>
      <c r="C176" s="61"/>
      <c r="D176" s="61"/>
      <c r="E176" s="61"/>
      <c r="F176" s="61"/>
      <c r="G176" s="61"/>
      <c r="H176" s="61"/>
      <c r="I176" s="61"/>
      <c r="J176" s="61"/>
      <c r="K176" s="61"/>
      <c r="L176" s="61"/>
      <c r="M176" s="61"/>
      <c r="N176" s="61"/>
      <c r="O176" s="61"/>
      <c r="P176" s="61"/>
      <c r="Q176" s="61"/>
      <c r="R176" s="61"/>
      <c r="S176" s="61"/>
      <c r="T176" s="61"/>
      <c r="U176" s="30"/>
    </row>
    <row r="177" spans="1:21" ht="12.75" customHeight="1" x14ac:dyDescent="0.2">
      <c r="A177" s="70" t="s">
        <v>118</v>
      </c>
      <c r="B177" s="84">
        <v>246</v>
      </c>
      <c r="C177" s="84">
        <v>1</v>
      </c>
      <c r="D177" s="84">
        <v>0</v>
      </c>
      <c r="E177" s="84">
        <v>0</v>
      </c>
      <c r="F177" s="85">
        <v>6</v>
      </c>
      <c r="G177" s="85">
        <v>16</v>
      </c>
      <c r="H177" s="85">
        <v>28</v>
      </c>
      <c r="I177" s="85">
        <v>31</v>
      </c>
      <c r="J177" s="85">
        <v>40</v>
      </c>
      <c r="K177" s="85">
        <v>32</v>
      </c>
      <c r="L177" s="85">
        <v>24</v>
      </c>
      <c r="M177" s="85">
        <v>16</v>
      </c>
      <c r="N177" s="85">
        <v>11</v>
      </c>
      <c r="O177" s="85">
        <v>15</v>
      </c>
      <c r="P177" s="85">
        <v>10</v>
      </c>
      <c r="Q177" s="85">
        <v>5</v>
      </c>
      <c r="R177" s="85">
        <v>7</v>
      </c>
      <c r="S177" s="85">
        <v>1</v>
      </c>
      <c r="T177" s="85">
        <v>3</v>
      </c>
      <c r="U177" s="30"/>
    </row>
    <row r="178" spans="1:21" ht="12.75" customHeight="1" x14ac:dyDescent="0.2">
      <c r="A178" s="70" t="s">
        <v>120</v>
      </c>
      <c r="B178" s="85">
        <v>182</v>
      </c>
      <c r="C178" s="85">
        <v>0</v>
      </c>
      <c r="D178" s="85">
        <v>0</v>
      </c>
      <c r="E178" s="85">
        <v>1</v>
      </c>
      <c r="F178" s="85">
        <v>6</v>
      </c>
      <c r="G178" s="85">
        <v>10</v>
      </c>
      <c r="H178" s="85">
        <v>15</v>
      </c>
      <c r="I178" s="85">
        <v>24</v>
      </c>
      <c r="J178" s="85">
        <v>25</v>
      </c>
      <c r="K178" s="85">
        <v>18</v>
      </c>
      <c r="L178" s="85">
        <v>29</v>
      </c>
      <c r="M178" s="85">
        <v>19</v>
      </c>
      <c r="N178" s="85">
        <v>9</v>
      </c>
      <c r="O178" s="85">
        <v>7</v>
      </c>
      <c r="P178" s="85">
        <v>6</v>
      </c>
      <c r="Q178" s="85">
        <v>7</v>
      </c>
      <c r="R178" s="85">
        <v>5</v>
      </c>
      <c r="S178" s="85">
        <v>0</v>
      </c>
      <c r="T178" s="85">
        <v>1</v>
      </c>
      <c r="U178" s="30"/>
    </row>
    <row r="179" spans="1:21" ht="12.75" customHeight="1" x14ac:dyDescent="0.2">
      <c r="A179" s="70" t="s">
        <v>129</v>
      </c>
      <c r="B179" s="61">
        <v>132</v>
      </c>
      <c r="C179" s="61">
        <v>0</v>
      </c>
      <c r="D179" s="61">
        <v>0</v>
      </c>
      <c r="E179" s="85">
        <v>1</v>
      </c>
      <c r="F179" s="85">
        <v>2</v>
      </c>
      <c r="G179" s="85">
        <v>5</v>
      </c>
      <c r="H179" s="85">
        <v>15</v>
      </c>
      <c r="I179" s="85">
        <v>14</v>
      </c>
      <c r="J179" s="85">
        <v>14</v>
      </c>
      <c r="K179" s="85">
        <v>22</v>
      </c>
      <c r="L179" s="85">
        <v>17</v>
      </c>
      <c r="M179" s="85">
        <v>11</v>
      </c>
      <c r="N179" s="85">
        <v>10</v>
      </c>
      <c r="O179" s="85">
        <v>7</v>
      </c>
      <c r="P179" s="85">
        <v>5</v>
      </c>
      <c r="Q179" s="85">
        <v>2</v>
      </c>
      <c r="R179" s="85">
        <v>4</v>
      </c>
      <c r="S179" s="85">
        <v>1</v>
      </c>
      <c r="T179" s="85">
        <v>2</v>
      </c>
      <c r="U179" s="30"/>
    </row>
    <row r="180" spans="1:21" ht="12.75" customHeight="1" x14ac:dyDescent="0.2">
      <c r="A180" s="70" t="s">
        <v>136</v>
      </c>
      <c r="B180" s="61">
        <v>99</v>
      </c>
      <c r="C180" s="61">
        <v>0</v>
      </c>
      <c r="D180" s="61">
        <v>0</v>
      </c>
      <c r="E180" s="85">
        <v>0</v>
      </c>
      <c r="F180" s="85">
        <v>3</v>
      </c>
      <c r="G180" s="85">
        <v>4</v>
      </c>
      <c r="H180" s="85">
        <v>4</v>
      </c>
      <c r="I180" s="85">
        <v>9</v>
      </c>
      <c r="J180" s="85">
        <v>12</v>
      </c>
      <c r="K180" s="85">
        <v>16</v>
      </c>
      <c r="L180" s="85">
        <v>12</v>
      </c>
      <c r="M180" s="85">
        <v>15</v>
      </c>
      <c r="N180" s="85">
        <v>4</v>
      </c>
      <c r="O180" s="85">
        <v>3</v>
      </c>
      <c r="P180" s="85">
        <v>5</v>
      </c>
      <c r="Q180" s="85">
        <v>7</v>
      </c>
      <c r="R180" s="85">
        <v>4</v>
      </c>
      <c r="S180" s="85">
        <v>0</v>
      </c>
      <c r="T180" s="85">
        <v>1</v>
      </c>
      <c r="U180" s="30"/>
    </row>
    <row r="181" spans="1:21" ht="12.75" customHeight="1" x14ac:dyDescent="0.2">
      <c r="A181" s="70" t="s">
        <v>152</v>
      </c>
      <c r="B181" s="61">
        <v>68</v>
      </c>
      <c r="C181" s="61">
        <v>0</v>
      </c>
      <c r="D181" s="61">
        <v>0</v>
      </c>
      <c r="E181" s="85">
        <v>0</v>
      </c>
      <c r="F181" s="85">
        <v>0</v>
      </c>
      <c r="G181" s="85">
        <v>1</v>
      </c>
      <c r="H181" s="85">
        <v>5</v>
      </c>
      <c r="I181" s="85">
        <v>5</v>
      </c>
      <c r="J181" s="85">
        <v>4</v>
      </c>
      <c r="K181" s="85">
        <v>11</v>
      </c>
      <c r="L181" s="85">
        <v>11</v>
      </c>
      <c r="M181" s="85">
        <v>4</v>
      </c>
      <c r="N181" s="85">
        <v>7</v>
      </c>
      <c r="O181" s="85">
        <v>9</v>
      </c>
      <c r="P181" s="85">
        <v>5</v>
      </c>
      <c r="Q181" s="85">
        <v>3</v>
      </c>
      <c r="R181" s="85">
        <v>1</v>
      </c>
      <c r="S181" s="85">
        <v>1</v>
      </c>
      <c r="T181" s="85">
        <v>1</v>
      </c>
      <c r="U181" s="30"/>
    </row>
    <row r="182" spans="1:21" ht="12.75" customHeight="1" x14ac:dyDescent="0.2">
      <c r="A182" s="70" t="s">
        <v>196</v>
      </c>
      <c r="B182" s="61">
        <v>78</v>
      </c>
      <c r="C182" s="1">
        <v>0</v>
      </c>
      <c r="D182" s="61">
        <v>0</v>
      </c>
      <c r="E182" s="61">
        <v>0</v>
      </c>
      <c r="F182" s="85">
        <v>4</v>
      </c>
      <c r="G182" s="85">
        <v>2</v>
      </c>
      <c r="H182" s="85">
        <v>6</v>
      </c>
      <c r="I182" s="85">
        <v>7</v>
      </c>
      <c r="J182" s="85">
        <v>8</v>
      </c>
      <c r="K182" s="85">
        <v>10</v>
      </c>
      <c r="L182" s="85">
        <v>9</v>
      </c>
      <c r="M182" s="85">
        <v>11</v>
      </c>
      <c r="N182" s="85">
        <v>6</v>
      </c>
      <c r="O182" s="85">
        <v>2</v>
      </c>
      <c r="P182" s="85">
        <v>6</v>
      </c>
      <c r="Q182" s="85">
        <v>4</v>
      </c>
      <c r="R182" s="85">
        <v>0</v>
      </c>
      <c r="S182" s="85">
        <v>2</v>
      </c>
      <c r="T182" s="85">
        <v>1</v>
      </c>
      <c r="U182" s="30"/>
    </row>
    <row r="183" spans="1:21" ht="12.75" customHeight="1" x14ac:dyDescent="0.2">
      <c r="A183" s="70" t="s">
        <v>209</v>
      </c>
      <c r="B183" s="61">
        <v>61</v>
      </c>
      <c r="C183" s="1">
        <v>1</v>
      </c>
      <c r="D183" s="61">
        <v>0</v>
      </c>
      <c r="E183" s="61">
        <v>2</v>
      </c>
      <c r="F183" s="85">
        <v>2</v>
      </c>
      <c r="G183" s="85">
        <v>4</v>
      </c>
      <c r="H183" s="85">
        <v>2</v>
      </c>
      <c r="I183" s="85">
        <v>6</v>
      </c>
      <c r="J183" s="85">
        <v>3</v>
      </c>
      <c r="K183" s="85">
        <v>8</v>
      </c>
      <c r="L183" s="85">
        <v>6</v>
      </c>
      <c r="M183" s="85">
        <v>4</v>
      </c>
      <c r="N183" s="85">
        <v>4</v>
      </c>
      <c r="O183" s="85">
        <v>3</v>
      </c>
      <c r="P183" s="85">
        <v>5</v>
      </c>
      <c r="Q183" s="85">
        <v>6</v>
      </c>
      <c r="R183" s="85">
        <v>4</v>
      </c>
      <c r="S183" s="85">
        <v>0</v>
      </c>
      <c r="T183" s="85">
        <v>1</v>
      </c>
      <c r="U183" s="30"/>
    </row>
    <row r="184" spans="1:21" ht="12.75" customHeight="1" x14ac:dyDescent="0.2">
      <c r="A184" s="70" t="s">
        <v>225</v>
      </c>
      <c r="B184" s="61">
        <v>116</v>
      </c>
      <c r="C184" s="1">
        <v>0</v>
      </c>
      <c r="D184" s="61">
        <v>0</v>
      </c>
      <c r="E184" s="61">
        <v>0</v>
      </c>
      <c r="F184" s="85">
        <v>3</v>
      </c>
      <c r="G184" s="85">
        <v>6</v>
      </c>
      <c r="H184" s="85">
        <v>7</v>
      </c>
      <c r="I184" s="85">
        <v>8</v>
      </c>
      <c r="J184" s="85">
        <v>10</v>
      </c>
      <c r="K184" s="85">
        <v>13</v>
      </c>
      <c r="L184" s="85">
        <v>10</v>
      </c>
      <c r="M184" s="85">
        <v>11</v>
      </c>
      <c r="N184" s="85">
        <v>14</v>
      </c>
      <c r="O184" s="85">
        <v>10</v>
      </c>
      <c r="P184" s="85">
        <v>13</v>
      </c>
      <c r="Q184" s="85">
        <v>5</v>
      </c>
      <c r="R184" s="85">
        <v>5</v>
      </c>
      <c r="S184" s="85">
        <v>0</v>
      </c>
      <c r="T184" s="85">
        <v>1</v>
      </c>
      <c r="U184" s="30"/>
    </row>
    <row r="185" spans="1:21" ht="12.75" customHeight="1" x14ac:dyDescent="0.2">
      <c r="A185" s="70" t="s">
        <v>233</v>
      </c>
      <c r="B185" s="61">
        <v>96</v>
      </c>
      <c r="C185" s="1">
        <v>1</v>
      </c>
      <c r="D185" s="61">
        <v>0</v>
      </c>
      <c r="E185" s="61">
        <v>0</v>
      </c>
      <c r="F185" s="85">
        <v>1</v>
      </c>
      <c r="G185" s="85">
        <v>5</v>
      </c>
      <c r="H185" s="85">
        <v>4</v>
      </c>
      <c r="I185" s="85">
        <v>10</v>
      </c>
      <c r="J185" s="85">
        <v>6</v>
      </c>
      <c r="K185" s="85">
        <v>4</v>
      </c>
      <c r="L185" s="85">
        <v>11</v>
      </c>
      <c r="M185" s="85">
        <v>12</v>
      </c>
      <c r="N185" s="85">
        <v>12</v>
      </c>
      <c r="O185" s="85">
        <v>9</v>
      </c>
      <c r="P185" s="85">
        <v>4</v>
      </c>
      <c r="Q185" s="85">
        <v>4</v>
      </c>
      <c r="R185" s="85">
        <v>8</v>
      </c>
      <c r="S185" s="85">
        <v>1</v>
      </c>
      <c r="T185" s="85">
        <v>4</v>
      </c>
      <c r="U185" s="30"/>
    </row>
    <row r="186" spans="1:21" ht="12.75" customHeight="1" thickBot="1" x14ac:dyDescent="0.25">
      <c r="A186" s="63" t="s">
        <v>253</v>
      </c>
      <c r="B186" s="63">
        <v>81</v>
      </c>
      <c r="C186" s="63">
        <v>0</v>
      </c>
      <c r="D186" s="63">
        <v>0</v>
      </c>
      <c r="E186" s="63">
        <v>0</v>
      </c>
      <c r="F186" s="63">
        <v>2</v>
      </c>
      <c r="G186" s="63">
        <v>4</v>
      </c>
      <c r="H186" s="63">
        <v>2</v>
      </c>
      <c r="I186" s="63">
        <v>4</v>
      </c>
      <c r="J186" s="63">
        <v>4</v>
      </c>
      <c r="K186" s="63">
        <v>1</v>
      </c>
      <c r="L186" s="63">
        <v>9</v>
      </c>
      <c r="M186" s="63">
        <v>5</v>
      </c>
      <c r="N186" s="63">
        <v>16</v>
      </c>
      <c r="O186" s="63">
        <v>15</v>
      </c>
      <c r="P186" s="63">
        <v>7</v>
      </c>
      <c r="Q186" s="63">
        <v>4</v>
      </c>
      <c r="R186" s="63">
        <v>4</v>
      </c>
      <c r="S186" s="63">
        <v>3</v>
      </c>
      <c r="T186" s="63">
        <v>1</v>
      </c>
      <c r="U186" s="30"/>
    </row>
    <row r="187" spans="1:21" x14ac:dyDescent="0.2">
      <c r="U187" s="32"/>
    </row>
    <row r="188" spans="1:21" ht="10.5" customHeight="1" x14ac:dyDescent="0.2">
      <c r="A188" s="468" t="s">
        <v>139</v>
      </c>
      <c r="B188" s="468"/>
      <c r="C188" s="114"/>
      <c r="D188" s="114"/>
      <c r="E188" s="114"/>
      <c r="F188" s="114"/>
      <c r="G188" s="114"/>
      <c r="H188" s="114"/>
      <c r="I188" s="114"/>
      <c r="J188" s="114"/>
      <c r="K188" s="114"/>
      <c r="L188" s="114"/>
      <c r="M188" s="114"/>
      <c r="N188" s="114"/>
      <c r="O188" s="114"/>
      <c r="P188" s="114"/>
      <c r="Q188" s="114"/>
      <c r="R188" s="114"/>
      <c r="S188" s="114"/>
      <c r="T188" s="114"/>
      <c r="U188" s="32"/>
    </row>
    <row r="189" spans="1:21" ht="10.5" customHeight="1" x14ac:dyDescent="0.2">
      <c r="A189" s="469" t="s">
        <v>170</v>
      </c>
      <c r="B189" s="469"/>
      <c r="C189" s="469"/>
      <c r="D189" s="469"/>
      <c r="E189" s="469"/>
      <c r="F189" s="469"/>
      <c r="G189" s="469"/>
      <c r="H189" s="469"/>
      <c r="I189" s="469"/>
      <c r="J189" s="469"/>
      <c r="K189" s="469"/>
      <c r="L189" s="469"/>
      <c r="M189" s="469"/>
      <c r="N189" s="469"/>
      <c r="O189" s="177"/>
      <c r="P189" s="177"/>
      <c r="Q189" s="177"/>
      <c r="R189" s="177"/>
      <c r="S189" s="177"/>
      <c r="T189" s="177"/>
      <c r="U189" s="32"/>
    </row>
    <row r="190" spans="1:21" ht="11.25" customHeight="1" x14ac:dyDescent="0.2">
      <c r="A190" s="467" t="s">
        <v>179</v>
      </c>
      <c r="B190" s="467"/>
      <c r="C190" s="467"/>
      <c r="D190" s="467"/>
      <c r="E190" s="467"/>
      <c r="F190" s="467"/>
      <c r="G190" s="467"/>
      <c r="H190" s="467"/>
      <c r="I190" s="467"/>
      <c r="J190" s="467"/>
      <c r="K190" s="467"/>
      <c r="L190" s="467"/>
      <c r="M190" s="467"/>
      <c r="N190" s="467"/>
      <c r="O190" s="467"/>
      <c r="P190" s="467"/>
      <c r="Q190" s="467"/>
      <c r="R190" s="467"/>
      <c r="S190" s="467"/>
      <c r="T190" s="177"/>
      <c r="U190" s="59"/>
    </row>
    <row r="191" spans="1:21" ht="11.25" customHeight="1" x14ac:dyDescent="0.2">
      <c r="A191" s="467"/>
      <c r="B191" s="467"/>
      <c r="C191" s="467"/>
      <c r="D191" s="467"/>
      <c r="E191" s="467"/>
      <c r="F191" s="467"/>
      <c r="G191" s="467"/>
      <c r="H191" s="467"/>
      <c r="I191" s="467"/>
      <c r="J191" s="467"/>
      <c r="K191" s="467"/>
      <c r="L191" s="467"/>
      <c r="M191" s="467"/>
      <c r="N191" s="467"/>
      <c r="O191" s="467"/>
      <c r="P191" s="467"/>
      <c r="Q191" s="467"/>
      <c r="R191" s="467"/>
      <c r="S191" s="467"/>
      <c r="T191" s="180"/>
      <c r="U191" s="178"/>
    </row>
    <row r="192" spans="1:21" ht="10.5" customHeight="1" x14ac:dyDescent="0.2">
      <c r="A192" s="471" t="s">
        <v>172</v>
      </c>
      <c r="B192" s="471"/>
      <c r="C192" s="471"/>
      <c r="D192" s="471"/>
      <c r="E192" s="471"/>
      <c r="F192" s="471"/>
      <c r="G192" s="471"/>
      <c r="H192" s="471"/>
      <c r="I192" s="471"/>
      <c r="J192" s="471"/>
      <c r="K192" s="471"/>
      <c r="L192" s="471"/>
      <c r="M192" s="471"/>
      <c r="N192" s="471"/>
      <c r="O192" s="471"/>
      <c r="P192" s="471"/>
      <c r="Q192" s="471"/>
      <c r="R192" s="471"/>
      <c r="S192" s="471"/>
      <c r="T192" s="471"/>
      <c r="U192" s="60"/>
    </row>
    <row r="193" spans="1:20" ht="10.5" customHeight="1" x14ac:dyDescent="0.2">
      <c r="A193" s="467" t="s">
        <v>173</v>
      </c>
      <c r="B193" s="467"/>
      <c r="C193" s="467"/>
      <c r="D193" s="467"/>
      <c r="E193" s="467"/>
      <c r="F193" s="467"/>
      <c r="G193" s="467"/>
      <c r="H193" s="467"/>
      <c r="I193" s="467"/>
      <c r="J193" s="467"/>
      <c r="K193" s="467"/>
      <c r="L193" s="467"/>
      <c r="M193" s="467"/>
      <c r="N193" s="467"/>
      <c r="O193" s="467"/>
      <c r="P193" s="467"/>
      <c r="Q193" s="467"/>
      <c r="R193" s="467"/>
      <c r="S193" s="467"/>
      <c r="T193" s="467"/>
    </row>
    <row r="194" spans="1:20" ht="10.5" customHeight="1" x14ac:dyDescent="0.2">
      <c r="A194" s="467" t="s">
        <v>174</v>
      </c>
      <c r="B194" s="467"/>
      <c r="C194" s="467"/>
      <c r="D194" s="467"/>
      <c r="E194" s="467"/>
      <c r="F194" s="467"/>
      <c r="G194" s="467"/>
      <c r="H194" s="467"/>
      <c r="I194" s="467"/>
      <c r="J194" s="467"/>
      <c r="K194" s="467"/>
      <c r="L194" s="467"/>
      <c r="M194" s="467"/>
      <c r="N194" s="467"/>
      <c r="O194" s="467"/>
      <c r="P194" s="467"/>
      <c r="Q194" s="467"/>
      <c r="R194" s="467"/>
      <c r="S194" s="467"/>
      <c r="T194" s="177"/>
    </row>
    <row r="195" spans="1:20" ht="10.5" customHeight="1" x14ac:dyDescent="0.2">
      <c r="A195" s="467"/>
      <c r="B195" s="467"/>
      <c r="C195" s="467"/>
      <c r="D195" s="467"/>
      <c r="E195" s="467"/>
      <c r="F195" s="467"/>
      <c r="G195" s="467"/>
      <c r="H195" s="467"/>
      <c r="I195" s="467"/>
      <c r="J195" s="467"/>
      <c r="K195" s="467"/>
      <c r="L195" s="467"/>
      <c r="M195" s="467"/>
      <c r="N195" s="467"/>
      <c r="O195" s="467"/>
      <c r="P195" s="467"/>
      <c r="Q195" s="467"/>
      <c r="R195" s="467"/>
      <c r="S195" s="467"/>
      <c r="T195" s="180"/>
    </row>
    <row r="196" spans="1:20" ht="10.5" customHeight="1" x14ac:dyDescent="0.2">
      <c r="A196" s="115"/>
      <c r="B196" s="115"/>
      <c r="C196" s="115"/>
      <c r="D196" s="115"/>
      <c r="E196" s="115"/>
      <c r="F196" s="115"/>
      <c r="G196" s="115"/>
      <c r="H196" s="115"/>
      <c r="I196" s="115"/>
      <c r="J196" s="115"/>
      <c r="K196" s="115"/>
      <c r="L196" s="115"/>
      <c r="M196" s="115"/>
      <c r="N196" s="115"/>
      <c r="O196" s="115"/>
      <c r="P196" s="115"/>
      <c r="Q196" s="115"/>
      <c r="R196" s="115"/>
      <c r="S196" s="115"/>
      <c r="T196" s="115"/>
    </row>
    <row r="197" spans="1:20" ht="10.5" customHeight="1" x14ac:dyDescent="0.2">
      <c r="A197" s="361" t="s">
        <v>239</v>
      </c>
      <c r="B197" s="361"/>
      <c r="C197" s="361"/>
    </row>
  </sheetData>
  <mergeCells count="74">
    <mergeCell ref="A124:I124"/>
    <mergeCell ref="A197:C197"/>
    <mergeCell ref="A4:F4"/>
    <mergeCell ref="B6:T6"/>
    <mergeCell ref="B72:T72"/>
    <mergeCell ref="B126:T126"/>
    <mergeCell ref="A192:T192"/>
    <mergeCell ref="A193:T193"/>
    <mergeCell ref="A188:B188"/>
    <mergeCell ref="A189:N189"/>
    <mergeCell ref="A190:S191"/>
    <mergeCell ref="A194:S195"/>
    <mergeCell ref="J7:J8"/>
    <mergeCell ref="K7:K8"/>
    <mergeCell ref="L7:L8"/>
    <mergeCell ref="M7:M8"/>
    <mergeCell ref="A1:R2"/>
    <mergeCell ref="B7:B8"/>
    <mergeCell ref="C7:C8"/>
    <mergeCell ref="D7:D8"/>
    <mergeCell ref="E7:E8"/>
    <mergeCell ref="F7:F8"/>
    <mergeCell ref="G7:G8"/>
    <mergeCell ref="H7:H8"/>
    <mergeCell ref="I7:I8"/>
    <mergeCell ref="N7:N8"/>
    <mergeCell ref="O7:O8"/>
    <mergeCell ref="P7:P8"/>
    <mergeCell ref="L73:L74"/>
    <mergeCell ref="M73:M74"/>
    <mergeCell ref="A69:C69"/>
    <mergeCell ref="A70:G70"/>
    <mergeCell ref="A123:C123"/>
    <mergeCell ref="G73:G74"/>
    <mergeCell ref="H73:H74"/>
    <mergeCell ref="I73:I74"/>
    <mergeCell ref="J73:J74"/>
    <mergeCell ref="K73:K74"/>
    <mergeCell ref="B73:B74"/>
    <mergeCell ref="C73:C74"/>
    <mergeCell ref="D73:D74"/>
    <mergeCell ref="E73:E74"/>
    <mergeCell ref="F73:F74"/>
    <mergeCell ref="R73:R74"/>
    <mergeCell ref="Q7:Q8"/>
    <mergeCell ref="R7:R8"/>
    <mergeCell ref="S7:S8"/>
    <mergeCell ref="T7:T8"/>
    <mergeCell ref="G127:G128"/>
    <mergeCell ref="H127:H128"/>
    <mergeCell ref="I127:I128"/>
    <mergeCell ref="J127:J128"/>
    <mergeCell ref="K127:K128"/>
    <mergeCell ref="B127:B128"/>
    <mergeCell ref="C127:C128"/>
    <mergeCell ref="D127:D128"/>
    <mergeCell ref="E127:E128"/>
    <mergeCell ref="F127:F128"/>
    <mergeCell ref="T1:V1"/>
    <mergeCell ref="L127:L128"/>
    <mergeCell ref="M127:M128"/>
    <mergeCell ref="N127:N128"/>
    <mergeCell ref="O127:O128"/>
    <mergeCell ref="P127:P128"/>
    <mergeCell ref="S73:S74"/>
    <mergeCell ref="T73:T74"/>
    <mergeCell ref="Q127:Q128"/>
    <mergeCell ref="R127:R128"/>
    <mergeCell ref="S127:S128"/>
    <mergeCell ref="T127:T128"/>
    <mergeCell ref="N73:N74"/>
    <mergeCell ref="O73:O74"/>
    <mergeCell ref="P73:P74"/>
    <mergeCell ref="Q73:Q74"/>
  </mergeCells>
  <phoneticPr fontId="9" type="noConversion"/>
  <hyperlinks>
    <hyperlink ref="T1:T2" location="Contents!A1" display="back to contents"/>
  </hyperlinks>
  <pageMargins left="0.47244094488188981" right="0.47244094488188981" top="0.98425196850393704" bottom="0.98425196850393704" header="0.51181102362204722" footer="0.51181102362204722"/>
  <pageSetup paperSize="9" scale="72" fitToHeight="0" orientation="portrait" r:id="rId1"/>
  <headerFooter alignWithMargins="0"/>
  <rowBreaks count="2" manualBreakCount="2">
    <brk id="66" max="16383" man="1"/>
    <brk id="121"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5"/>
  <sheetViews>
    <sheetView zoomScaleNormal="100" workbookViewId="0">
      <selection sqref="A1:N2"/>
    </sheetView>
  </sheetViews>
  <sheetFormatPr defaultColWidth="9.140625" defaultRowHeight="12.75" customHeight="1" x14ac:dyDescent="0.2"/>
  <cols>
    <col min="1" max="1" width="24.28515625" style="1" customWidth="1"/>
    <col min="2" max="16" width="9.140625" style="1"/>
    <col min="17" max="17" width="1.7109375" style="1" customWidth="1"/>
    <col min="18" max="18" width="44.7109375" style="1" customWidth="1"/>
    <col min="19" max="16384" width="9.140625" style="1"/>
  </cols>
  <sheetData>
    <row r="1" spans="1:18" ht="18" customHeight="1" x14ac:dyDescent="0.2">
      <c r="A1" s="460" t="s">
        <v>246</v>
      </c>
      <c r="B1" s="460"/>
      <c r="C1" s="460"/>
      <c r="D1" s="460"/>
      <c r="E1" s="460"/>
      <c r="F1" s="460"/>
      <c r="G1" s="460"/>
      <c r="H1" s="460"/>
      <c r="I1" s="460"/>
      <c r="J1" s="460"/>
      <c r="K1" s="461"/>
      <c r="L1" s="461"/>
      <c r="M1" s="461"/>
      <c r="N1" s="461"/>
      <c r="O1" s="173"/>
      <c r="P1" s="473" t="s">
        <v>220</v>
      </c>
      <c r="Q1" s="473"/>
      <c r="R1" s="473"/>
    </row>
    <row r="2" spans="1:18" ht="18" customHeight="1" x14ac:dyDescent="0.2">
      <c r="A2" s="460"/>
      <c r="B2" s="460"/>
      <c r="C2" s="460"/>
      <c r="D2" s="460"/>
      <c r="E2" s="460"/>
      <c r="F2" s="460"/>
      <c r="G2" s="460"/>
      <c r="H2" s="460"/>
      <c r="I2" s="460"/>
      <c r="J2" s="460"/>
      <c r="K2" s="461"/>
      <c r="L2" s="461"/>
      <c r="M2" s="461"/>
      <c r="N2" s="461"/>
      <c r="O2" s="194"/>
      <c r="P2" s="473"/>
      <c r="Q2" s="473"/>
      <c r="R2" s="473"/>
    </row>
    <row r="3" spans="1:18" ht="15" customHeight="1" x14ac:dyDescent="0.2">
      <c r="A3" s="95"/>
      <c r="B3" s="95"/>
      <c r="C3" s="95"/>
      <c r="D3" s="95"/>
      <c r="E3" s="95"/>
      <c r="F3" s="95"/>
      <c r="G3" s="95"/>
      <c r="H3" s="95"/>
      <c r="I3" s="95"/>
      <c r="J3" s="95"/>
      <c r="K3" s="95"/>
      <c r="L3" s="95"/>
      <c r="M3" s="95"/>
      <c r="N3" s="95"/>
      <c r="O3" s="95"/>
      <c r="P3" s="95"/>
    </row>
    <row r="4" spans="1:18" ht="15.75" customHeight="1" thickBot="1" x14ac:dyDescent="0.25">
      <c r="A4" s="86"/>
      <c r="B4" s="417" t="s">
        <v>185</v>
      </c>
      <c r="C4" s="417"/>
      <c r="D4" s="417"/>
      <c r="E4" s="417"/>
      <c r="F4" s="417"/>
      <c r="G4" s="417"/>
      <c r="H4" s="417"/>
      <c r="I4" s="417"/>
      <c r="J4" s="417"/>
      <c r="K4" s="417"/>
      <c r="L4" s="417"/>
      <c r="M4" s="417"/>
      <c r="N4" s="417"/>
      <c r="O4" s="417"/>
      <c r="P4" s="417"/>
    </row>
    <row r="5" spans="1:18" x14ac:dyDescent="0.2">
      <c r="A5" s="101" t="s">
        <v>33</v>
      </c>
      <c r="B5" s="412" t="s">
        <v>103</v>
      </c>
      <c r="C5" s="412" t="s">
        <v>214</v>
      </c>
      <c r="D5" s="412" t="s">
        <v>35</v>
      </c>
      <c r="E5" s="412" t="s">
        <v>215</v>
      </c>
      <c r="F5" s="412" t="s">
        <v>36</v>
      </c>
      <c r="G5" s="412" t="s">
        <v>37</v>
      </c>
      <c r="H5" s="412" t="s">
        <v>38</v>
      </c>
      <c r="I5" s="412" t="s">
        <v>216</v>
      </c>
      <c r="J5" s="412" t="s">
        <v>44</v>
      </c>
      <c r="K5" s="412" t="s">
        <v>45</v>
      </c>
      <c r="L5" s="412" t="s">
        <v>39</v>
      </c>
      <c r="M5" s="412" t="s">
        <v>40</v>
      </c>
      <c r="N5" s="412" t="s">
        <v>41</v>
      </c>
      <c r="O5" s="412" t="s">
        <v>42</v>
      </c>
      <c r="P5" s="412" t="s">
        <v>43</v>
      </c>
    </row>
    <row r="6" spans="1:18" x14ac:dyDescent="0.2">
      <c r="A6" s="101"/>
      <c r="B6" s="413"/>
      <c r="C6" s="413"/>
      <c r="D6" s="413"/>
      <c r="E6" s="413"/>
      <c r="F6" s="413"/>
      <c r="G6" s="413"/>
      <c r="H6" s="413"/>
      <c r="I6" s="413"/>
      <c r="J6" s="413"/>
      <c r="K6" s="413"/>
      <c r="L6" s="413"/>
      <c r="M6" s="413"/>
      <c r="N6" s="413"/>
      <c r="O6" s="413"/>
      <c r="P6" s="413"/>
    </row>
    <row r="7" spans="1:18" x14ac:dyDescent="0.2">
      <c r="A7" s="101"/>
      <c r="B7" s="414"/>
      <c r="C7" s="414"/>
      <c r="D7" s="414"/>
      <c r="E7" s="414"/>
      <c r="F7" s="414"/>
      <c r="G7" s="414"/>
      <c r="H7" s="414"/>
      <c r="I7" s="414"/>
      <c r="J7" s="414"/>
      <c r="K7" s="414"/>
      <c r="L7" s="414"/>
      <c r="M7" s="414"/>
      <c r="N7" s="414"/>
      <c r="O7" s="414"/>
      <c r="P7" s="414"/>
    </row>
    <row r="8" spans="1:18" ht="12.75" customHeight="1" x14ac:dyDescent="0.2">
      <c r="A8" s="58">
        <v>1974</v>
      </c>
      <c r="B8" s="30">
        <v>642</v>
      </c>
      <c r="C8" s="30">
        <v>49</v>
      </c>
      <c r="D8" s="30">
        <v>12</v>
      </c>
      <c r="E8" s="30">
        <v>30</v>
      </c>
      <c r="F8" s="30">
        <v>36</v>
      </c>
      <c r="G8" s="30">
        <v>29</v>
      </c>
      <c r="H8" s="30">
        <v>72</v>
      </c>
      <c r="I8" s="30">
        <v>167</v>
      </c>
      <c r="J8" s="30">
        <v>41</v>
      </c>
      <c r="K8" s="30">
        <v>54</v>
      </c>
      <c r="L8" s="30">
        <v>94</v>
      </c>
      <c r="M8" s="30">
        <v>7</v>
      </c>
      <c r="N8" s="30">
        <v>2</v>
      </c>
      <c r="O8" s="30">
        <v>46</v>
      </c>
      <c r="P8" s="30">
        <v>3</v>
      </c>
    </row>
    <row r="9" spans="1:18" ht="12.75" customHeight="1" x14ac:dyDescent="0.2">
      <c r="A9" s="58">
        <v>1975</v>
      </c>
      <c r="B9" s="30">
        <v>688</v>
      </c>
      <c r="C9" s="30">
        <v>53</v>
      </c>
      <c r="D9" s="30">
        <v>10</v>
      </c>
      <c r="E9" s="30">
        <v>8</v>
      </c>
      <c r="F9" s="30">
        <v>38</v>
      </c>
      <c r="G9" s="30">
        <v>19</v>
      </c>
      <c r="H9" s="30">
        <v>80</v>
      </c>
      <c r="I9" s="30">
        <v>185</v>
      </c>
      <c r="J9" s="30">
        <v>47</v>
      </c>
      <c r="K9" s="30">
        <v>73</v>
      </c>
      <c r="L9" s="30">
        <v>102</v>
      </c>
      <c r="M9" s="30">
        <v>6</v>
      </c>
      <c r="N9" s="30">
        <v>5</v>
      </c>
      <c r="O9" s="30">
        <v>56</v>
      </c>
      <c r="P9" s="30">
        <v>6</v>
      </c>
    </row>
    <row r="10" spans="1:18" ht="12.75" customHeight="1" x14ac:dyDescent="0.2">
      <c r="A10" s="58">
        <v>1976</v>
      </c>
      <c r="B10" s="30">
        <v>657</v>
      </c>
      <c r="C10" s="30">
        <v>48</v>
      </c>
      <c r="D10" s="30">
        <v>11</v>
      </c>
      <c r="E10" s="30">
        <v>16</v>
      </c>
      <c r="F10" s="30">
        <v>30</v>
      </c>
      <c r="G10" s="30">
        <v>32</v>
      </c>
      <c r="H10" s="30">
        <v>64</v>
      </c>
      <c r="I10" s="30">
        <v>191</v>
      </c>
      <c r="J10" s="30">
        <v>51</v>
      </c>
      <c r="K10" s="30">
        <v>62</v>
      </c>
      <c r="L10" s="30">
        <v>102</v>
      </c>
      <c r="M10" s="30">
        <v>3</v>
      </c>
      <c r="N10" s="30">
        <v>1</v>
      </c>
      <c r="O10" s="30">
        <v>41</v>
      </c>
      <c r="P10" s="30">
        <v>5</v>
      </c>
    </row>
    <row r="11" spans="1:18" ht="12.75" customHeight="1" x14ac:dyDescent="0.2">
      <c r="A11" s="58">
        <v>1977</v>
      </c>
      <c r="B11" s="30">
        <v>659</v>
      </c>
      <c r="C11" s="30">
        <v>42</v>
      </c>
      <c r="D11" s="30">
        <v>12</v>
      </c>
      <c r="E11" s="30">
        <v>15</v>
      </c>
      <c r="F11" s="30">
        <v>33</v>
      </c>
      <c r="G11" s="30">
        <v>34</v>
      </c>
      <c r="H11" s="30">
        <v>62</v>
      </c>
      <c r="I11" s="30">
        <v>204</v>
      </c>
      <c r="J11" s="30">
        <v>42</v>
      </c>
      <c r="K11" s="30">
        <v>58</v>
      </c>
      <c r="L11" s="30">
        <v>98</v>
      </c>
      <c r="M11" s="30">
        <v>4</v>
      </c>
      <c r="N11" s="30">
        <v>5</v>
      </c>
      <c r="O11" s="30">
        <v>47</v>
      </c>
      <c r="P11" s="30">
        <v>3</v>
      </c>
    </row>
    <row r="12" spans="1:18" ht="12.75" customHeight="1" x14ac:dyDescent="0.2">
      <c r="A12" s="58">
        <v>1978</v>
      </c>
      <c r="B12" s="30">
        <v>723</v>
      </c>
      <c r="C12" s="30">
        <v>50</v>
      </c>
      <c r="D12" s="30">
        <v>4</v>
      </c>
      <c r="E12" s="30">
        <v>18</v>
      </c>
      <c r="F12" s="30">
        <v>38</v>
      </c>
      <c r="G12" s="30">
        <v>40</v>
      </c>
      <c r="H12" s="30">
        <v>56</v>
      </c>
      <c r="I12" s="30">
        <v>226</v>
      </c>
      <c r="J12" s="30">
        <v>48</v>
      </c>
      <c r="K12" s="30">
        <v>70</v>
      </c>
      <c r="L12" s="30">
        <v>115</v>
      </c>
      <c r="M12" s="30">
        <v>7</v>
      </c>
      <c r="N12" s="30">
        <v>4</v>
      </c>
      <c r="O12" s="30">
        <v>42</v>
      </c>
      <c r="P12" s="30">
        <v>5</v>
      </c>
    </row>
    <row r="13" spans="1:18" ht="12.75" customHeight="1" x14ac:dyDescent="0.2">
      <c r="A13" s="58">
        <v>1979</v>
      </c>
      <c r="B13" s="30">
        <v>764</v>
      </c>
      <c r="C13" s="30">
        <v>52</v>
      </c>
      <c r="D13" s="30">
        <v>13</v>
      </c>
      <c r="E13" s="30">
        <v>19</v>
      </c>
      <c r="F13" s="30">
        <v>47</v>
      </c>
      <c r="G13" s="30">
        <v>35</v>
      </c>
      <c r="H13" s="30">
        <v>82</v>
      </c>
      <c r="I13" s="30">
        <v>248</v>
      </c>
      <c r="J13" s="30">
        <v>45</v>
      </c>
      <c r="K13" s="30">
        <v>62</v>
      </c>
      <c r="L13" s="30">
        <v>100</v>
      </c>
      <c r="M13" s="30">
        <v>2</v>
      </c>
      <c r="N13" s="30">
        <v>2</v>
      </c>
      <c r="O13" s="30">
        <v>55</v>
      </c>
      <c r="P13" s="30">
        <v>2</v>
      </c>
    </row>
    <row r="14" spans="1:18" ht="12.75" customHeight="1" x14ac:dyDescent="0.2">
      <c r="A14" s="58">
        <v>1980</v>
      </c>
      <c r="B14" s="30">
        <v>777</v>
      </c>
      <c r="C14" s="30">
        <v>55</v>
      </c>
      <c r="D14" s="30">
        <v>12</v>
      </c>
      <c r="E14" s="30">
        <v>15</v>
      </c>
      <c r="F14" s="30">
        <v>42</v>
      </c>
      <c r="G14" s="30">
        <v>33</v>
      </c>
      <c r="H14" s="30">
        <v>60</v>
      </c>
      <c r="I14" s="30">
        <v>237</v>
      </c>
      <c r="J14" s="30">
        <v>62</v>
      </c>
      <c r="K14" s="30">
        <v>82</v>
      </c>
      <c r="L14" s="30">
        <v>100</v>
      </c>
      <c r="M14" s="30">
        <v>4</v>
      </c>
      <c r="N14" s="30">
        <v>6</v>
      </c>
      <c r="O14" s="30">
        <v>67</v>
      </c>
      <c r="P14" s="30">
        <v>2</v>
      </c>
    </row>
    <row r="15" spans="1:18" ht="12.75" customHeight="1" x14ac:dyDescent="0.2">
      <c r="A15" s="58">
        <v>1981</v>
      </c>
      <c r="B15" s="30">
        <v>728</v>
      </c>
      <c r="C15" s="30">
        <v>50</v>
      </c>
      <c r="D15" s="30">
        <v>12</v>
      </c>
      <c r="E15" s="30">
        <v>14</v>
      </c>
      <c r="F15" s="30">
        <v>34</v>
      </c>
      <c r="G15" s="30">
        <v>21</v>
      </c>
      <c r="H15" s="30">
        <v>70</v>
      </c>
      <c r="I15" s="30">
        <v>233</v>
      </c>
      <c r="J15" s="30">
        <v>52</v>
      </c>
      <c r="K15" s="30">
        <v>64</v>
      </c>
      <c r="L15" s="30">
        <v>117</v>
      </c>
      <c r="M15" s="30">
        <v>4</v>
      </c>
      <c r="N15" s="30">
        <v>3</v>
      </c>
      <c r="O15" s="30">
        <v>51</v>
      </c>
      <c r="P15" s="30">
        <v>3</v>
      </c>
    </row>
    <row r="16" spans="1:18" ht="12.75" customHeight="1" x14ac:dyDescent="0.2">
      <c r="A16" s="58">
        <v>1982</v>
      </c>
      <c r="B16" s="30">
        <v>735</v>
      </c>
      <c r="C16" s="30">
        <v>49</v>
      </c>
      <c r="D16" s="30">
        <v>11</v>
      </c>
      <c r="E16" s="30">
        <v>24</v>
      </c>
      <c r="F16" s="30">
        <v>55</v>
      </c>
      <c r="G16" s="30">
        <v>41</v>
      </c>
      <c r="H16" s="30">
        <v>79</v>
      </c>
      <c r="I16" s="30">
        <v>186</v>
      </c>
      <c r="J16" s="30">
        <v>38</v>
      </c>
      <c r="K16" s="30">
        <v>84</v>
      </c>
      <c r="L16" s="30">
        <v>98</v>
      </c>
      <c r="M16" s="30">
        <v>3</v>
      </c>
      <c r="N16" s="30">
        <v>4</v>
      </c>
      <c r="O16" s="30">
        <v>59</v>
      </c>
      <c r="P16" s="30">
        <v>4</v>
      </c>
    </row>
    <row r="17" spans="1:16" ht="12.75" customHeight="1" x14ac:dyDescent="0.2">
      <c r="A17" s="58">
        <v>1983</v>
      </c>
      <c r="B17" s="30">
        <v>669</v>
      </c>
      <c r="C17" s="30">
        <v>40</v>
      </c>
      <c r="D17" s="30">
        <v>14</v>
      </c>
      <c r="E17" s="30">
        <v>21</v>
      </c>
      <c r="F17" s="30">
        <v>47</v>
      </c>
      <c r="G17" s="30">
        <v>29</v>
      </c>
      <c r="H17" s="30">
        <v>61</v>
      </c>
      <c r="I17" s="30">
        <v>204</v>
      </c>
      <c r="J17" s="30">
        <v>59</v>
      </c>
      <c r="K17" s="30">
        <v>59</v>
      </c>
      <c r="L17" s="30">
        <v>72</v>
      </c>
      <c r="M17" s="30">
        <v>4</v>
      </c>
      <c r="N17" s="30">
        <v>4</v>
      </c>
      <c r="O17" s="30">
        <v>49</v>
      </c>
      <c r="P17" s="30">
        <v>6</v>
      </c>
    </row>
    <row r="18" spans="1:16" ht="12.75" customHeight="1" x14ac:dyDescent="0.2">
      <c r="A18" s="58">
        <v>1984</v>
      </c>
      <c r="B18" s="30">
        <v>688</v>
      </c>
      <c r="C18" s="30">
        <v>52</v>
      </c>
      <c r="D18" s="30">
        <v>13</v>
      </c>
      <c r="E18" s="30">
        <v>25</v>
      </c>
      <c r="F18" s="30">
        <v>38</v>
      </c>
      <c r="G18" s="30">
        <v>27</v>
      </c>
      <c r="H18" s="30">
        <v>73</v>
      </c>
      <c r="I18" s="30">
        <v>180</v>
      </c>
      <c r="J18" s="30">
        <v>57</v>
      </c>
      <c r="K18" s="30">
        <v>71</v>
      </c>
      <c r="L18" s="30">
        <v>83</v>
      </c>
      <c r="M18" s="30">
        <v>3</v>
      </c>
      <c r="N18" s="30">
        <v>3</v>
      </c>
      <c r="O18" s="30">
        <v>60</v>
      </c>
      <c r="P18" s="30">
        <v>3</v>
      </c>
    </row>
    <row r="19" spans="1:16" ht="12.75" customHeight="1" x14ac:dyDescent="0.2">
      <c r="A19" s="58">
        <v>1985</v>
      </c>
      <c r="B19" s="30">
        <v>756</v>
      </c>
      <c r="C19" s="30">
        <v>44</v>
      </c>
      <c r="D19" s="30">
        <v>13</v>
      </c>
      <c r="E19" s="30">
        <v>28</v>
      </c>
      <c r="F19" s="30">
        <v>55</v>
      </c>
      <c r="G19" s="30">
        <v>41</v>
      </c>
      <c r="H19" s="30">
        <v>81</v>
      </c>
      <c r="I19" s="30">
        <v>189</v>
      </c>
      <c r="J19" s="30">
        <v>51</v>
      </c>
      <c r="K19" s="30">
        <v>69</v>
      </c>
      <c r="L19" s="30">
        <v>110</v>
      </c>
      <c r="M19" s="30">
        <v>2</v>
      </c>
      <c r="N19" s="30">
        <v>0</v>
      </c>
      <c r="O19" s="30">
        <v>68</v>
      </c>
      <c r="P19" s="30">
        <v>5</v>
      </c>
    </row>
    <row r="20" spans="1:16" ht="12.75" customHeight="1" x14ac:dyDescent="0.2">
      <c r="A20" s="58">
        <v>1986</v>
      </c>
      <c r="B20" s="30">
        <v>765</v>
      </c>
      <c r="C20" s="30">
        <v>38</v>
      </c>
      <c r="D20" s="30">
        <v>11</v>
      </c>
      <c r="E20" s="30">
        <v>23</v>
      </c>
      <c r="F20" s="30">
        <v>58</v>
      </c>
      <c r="G20" s="30">
        <v>39</v>
      </c>
      <c r="H20" s="30">
        <v>82</v>
      </c>
      <c r="I20" s="30">
        <v>199</v>
      </c>
      <c r="J20" s="30">
        <v>70</v>
      </c>
      <c r="K20" s="30">
        <v>72</v>
      </c>
      <c r="L20" s="30">
        <v>106</v>
      </c>
      <c r="M20" s="30">
        <v>0</v>
      </c>
      <c r="N20" s="30">
        <v>4</v>
      </c>
      <c r="O20" s="30">
        <v>55</v>
      </c>
      <c r="P20" s="30">
        <v>8</v>
      </c>
    </row>
    <row r="21" spans="1:16" ht="12.75" customHeight="1" x14ac:dyDescent="0.2">
      <c r="A21" s="58">
        <v>1987</v>
      </c>
      <c r="B21" s="30">
        <v>708</v>
      </c>
      <c r="C21" s="30">
        <v>58</v>
      </c>
      <c r="D21" s="30">
        <v>12</v>
      </c>
      <c r="E21" s="30">
        <v>18</v>
      </c>
      <c r="F21" s="30">
        <v>37</v>
      </c>
      <c r="G21" s="30">
        <v>36</v>
      </c>
      <c r="H21" s="30">
        <v>75</v>
      </c>
      <c r="I21" s="30">
        <v>186</v>
      </c>
      <c r="J21" s="30">
        <v>50</v>
      </c>
      <c r="K21" s="30">
        <v>67</v>
      </c>
      <c r="L21" s="30">
        <v>108</v>
      </c>
      <c r="M21" s="30">
        <v>1</v>
      </c>
      <c r="N21" s="30">
        <v>2</v>
      </c>
      <c r="O21" s="30">
        <v>55</v>
      </c>
      <c r="P21" s="30">
        <v>3</v>
      </c>
    </row>
    <row r="22" spans="1:16" ht="12.75" customHeight="1" x14ac:dyDescent="0.2">
      <c r="A22" s="58">
        <v>1988</v>
      </c>
      <c r="B22" s="30">
        <v>774</v>
      </c>
      <c r="C22" s="30">
        <v>51</v>
      </c>
      <c r="D22" s="30">
        <v>18</v>
      </c>
      <c r="E22" s="30">
        <v>25</v>
      </c>
      <c r="F22" s="30">
        <v>50</v>
      </c>
      <c r="G22" s="30">
        <v>30</v>
      </c>
      <c r="H22" s="30">
        <v>66</v>
      </c>
      <c r="I22" s="30">
        <v>210</v>
      </c>
      <c r="J22" s="30">
        <v>47</v>
      </c>
      <c r="K22" s="30">
        <v>95</v>
      </c>
      <c r="L22" s="30">
        <v>110</v>
      </c>
      <c r="M22" s="30">
        <v>3</v>
      </c>
      <c r="N22" s="30">
        <v>1</v>
      </c>
      <c r="O22" s="30">
        <v>58</v>
      </c>
      <c r="P22" s="30">
        <v>10</v>
      </c>
    </row>
    <row r="23" spans="1:16" ht="12.75" customHeight="1" x14ac:dyDescent="0.2">
      <c r="A23" s="58">
        <v>1989</v>
      </c>
      <c r="B23" s="30">
        <v>718</v>
      </c>
      <c r="C23" s="30">
        <v>47</v>
      </c>
      <c r="D23" s="30">
        <v>8</v>
      </c>
      <c r="E23" s="30">
        <v>26</v>
      </c>
      <c r="F23" s="30">
        <v>49</v>
      </c>
      <c r="G23" s="30">
        <v>33</v>
      </c>
      <c r="H23" s="30">
        <v>62</v>
      </c>
      <c r="I23" s="30">
        <v>189</v>
      </c>
      <c r="J23" s="30">
        <v>61</v>
      </c>
      <c r="K23" s="30">
        <v>81</v>
      </c>
      <c r="L23" s="30">
        <v>82</v>
      </c>
      <c r="M23" s="30">
        <v>8</v>
      </c>
      <c r="N23" s="30">
        <v>2</v>
      </c>
      <c r="O23" s="30">
        <v>62</v>
      </c>
      <c r="P23" s="30">
        <v>8</v>
      </c>
    </row>
    <row r="24" spans="1:16" ht="12.75" customHeight="1" x14ac:dyDescent="0.2">
      <c r="A24" s="58">
        <v>1990</v>
      </c>
      <c r="B24" s="30">
        <v>749</v>
      </c>
      <c r="C24" s="30">
        <v>46</v>
      </c>
      <c r="D24" s="30">
        <v>14</v>
      </c>
      <c r="E24" s="30">
        <v>18</v>
      </c>
      <c r="F24" s="30">
        <v>40</v>
      </c>
      <c r="G24" s="30">
        <v>38</v>
      </c>
      <c r="H24" s="30">
        <v>66</v>
      </c>
      <c r="I24" s="30">
        <v>206</v>
      </c>
      <c r="J24" s="30">
        <v>55</v>
      </c>
      <c r="K24" s="30">
        <v>69</v>
      </c>
      <c r="L24" s="30">
        <v>113</v>
      </c>
      <c r="M24" s="30">
        <v>1</v>
      </c>
      <c r="N24" s="30">
        <v>5</v>
      </c>
      <c r="O24" s="30">
        <v>71</v>
      </c>
      <c r="P24" s="30">
        <v>7</v>
      </c>
    </row>
    <row r="25" spans="1:16" ht="12.75" customHeight="1" x14ac:dyDescent="0.2">
      <c r="A25" s="58">
        <v>1991</v>
      </c>
      <c r="B25" s="30">
        <v>706</v>
      </c>
      <c r="C25" s="30">
        <v>41</v>
      </c>
      <c r="D25" s="30">
        <v>18</v>
      </c>
      <c r="E25" s="30">
        <v>20</v>
      </c>
      <c r="F25" s="30">
        <v>44</v>
      </c>
      <c r="G25" s="30">
        <v>33</v>
      </c>
      <c r="H25" s="30">
        <v>60</v>
      </c>
      <c r="I25" s="30">
        <v>187</v>
      </c>
      <c r="J25" s="30">
        <v>66</v>
      </c>
      <c r="K25" s="30">
        <v>80</v>
      </c>
      <c r="L25" s="30">
        <v>96</v>
      </c>
      <c r="M25" s="30">
        <v>2</v>
      </c>
      <c r="N25" s="30">
        <v>2</v>
      </c>
      <c r="O25" s="30">
        <v>51</v>
      </c>
      <c r="P25" s="30">
        <v>6</v>
      </c>
    </row>
    <row r="26" spans="1:16" ht="12.75" customHeight="1" x14ac:dyDescent="0.2">
      <c r="A26" s="58">
        <v>1992</v>
      </c>
      <c r="B26" s="30">
        <v>793</v>
      </c>
      <c r="C26" s="30">
        <v>51</v>
      </c>
      <c r="D26" s="30">
        <v>22</v>
      </c>
      <c r="E26" s="30">
        <v>18</v>
      </c>
      <c r="F26" s="30">
        <v>51</v>
      </c>
      <c r="G26" s="30">
        <v>31</v>
      </c>
      <c r="H26" s="30">
        <v>78</v>
      </c>
      <c r="I26" s="30">
        <v>239</v>
      </c>
      <c r="J26" s="30">
        <v>57</v>
      </c>
      <c r="K26" s="30">
        <v>63</v>
      </c>
      <c r="L26" s="30">
        <v>117</v>
      </c>
      <c r="M26" s="30">
        <v>2</v>
      </c>
      <c r="N26" s="30">
        <v>3</v>
      </c>
      <c r="O26" s="30">
        <v>58</v>
      </c>
      <c r="P26" s="30">
        <v>3</v>
      </c>
    </row>
    <row r="27" spans="1:16" ht="12.75" customHeight="1" x14ac:dyDescent="0.2">
      <c r="A27" s="58">
        <v>1993</v>
      </c>
      <c r="B27" s="30">
        <v>912</v>
      </c>
      <c r="C27" s="30">
        <v>59</v>
      </c>
      <c r="D27" s="30">
        <v>15</v>
      </c>
      <c r="E27" s="30">
        <v>30</v>
      </c>
      <c r="F27" s="30">
        <v>50</v>
      </c>
      <c r="G27" s="30">
        <v>48</v>
      </c>
      <c r="H27" s="30">
        <v>79</v>
      </c>
      <c r="I27" s="30">
        <v>269</v>
      </c>
      <c r="J27" s="30">
        <v>71</v>
      </c>
      <c r="K27" s="30">
        <v>78</v>
      </c>
      <c r="L27" s="30">
        <v>132</v>
      </c>
      <c r="M27" s="30">
        <v>4</v>
      </c>
      <c r="N27" s="30">
        <v>2</v>
      </c>
      <c r="O27" s="30">
        <v>72</v>
      </c>
      <c r="P27" s="30">
        <v>3</v>
      </c>
    </row>
    <row r="28" spans="1:16" ht="12.75" customHeight="1" x14ac:dyDescent="0.2">
      <c r="A28" s="58">
        <v>1994</v>
      </c>
      <c r="B28" s="30">
        <v>834</v>
      </c>
      <c r="C28" s="30">
        <v>58</v>
      </c>
      <c r="D28" s="30">
        <v>14</v>
      </c>
      <c r="E28" s="30">
        <v>22</v>
      </c>
      <c r="F28" s="30">
        <v>46</v>
      </c>
      <c r="G28" s="30">
        <v>52</v>
      </c>
      <c r="H28" s="30">
        <v>78</v>
      </c>
      <c r="I28" s="30">
        <v>219</v>
      </c>
      <c r="J28" s="30">
        <v>67</v>
      </c>
      <c r="K28" s="30">
        <v>68</v>
      </c>
      <c r="L28" s="30">
        <v>113</v>
      </c>
      <c r="M28" s="30">
        <v>6</v>
      </c>
      <c r="N28" s="30">
        <v>8</v>
      </c>
      <c r="O28" s="30">
        <v>76</v>
      </c>
      <c r="P28" s="30">
        <v>7</v>
      </c>
    </row>
    <row r="29" spans="1:16" ht="12.75" customHeight="1" x14ac:dyDescent="0.2">
      <c r="A29" s="58">
        <v>1995</v>
      </c>
      <c r="B29" s="30">
        <v>836</v>
      </c>
      <c r="C29" s="30">
        <v>69</v>
      </c>
      <c r="D29" s="30">
        <v>19</v>
      </c>
      <c r="E29" s="30">
        <v>26</v>
      </c>
      <c r="F29" s="30">
        <v>50</v>
      </c>
      <c r="G29" s="30">
        <v>30</v>
      </c>
      <c r="H29" s="30">
        <v>83</v>
      </c>
      <c r="I29" s="30">
        <v>223</v>
      </c>
      <c r="J29" s="30">
        <v>54</v>
      </c>
      <c r="K29" s="30">
        <v>94</v>
      </c>
      <c r="L29" s="30">
        <v>105</v>
      </c>
      <c r="M29" s="30">
        <v>5</v>
      </c>
      <c r="N29" s="30">
        <v>1</v>
      </c>
      <c r="O29" s="30">
        <v>72</v>
      </c>
      <c r="P29" s="30">
        <v>5</v>
      </c>
    </row>
    <row r="30" spans="1:16" ht="12.75" customHeight="1" x14ac:dyDescent="0.2">
      <c r="A30" s="58">
        <v>1996</v>
      </c>
      <c r="B30" s="30">
        <v>846</v>
      </c>
      <c r="C30" s="30">
        <v>48</v>
      </c>
      <c r="D30" s="30">
        <v>14</v>
      </c>
      <c r="E30" s="30">
        <v>14</v>
      </c>
      <c r="F30" s="30">
        <v>54</v>
      </c>
      <c r="G30" s="30">
        <v>46</v>
      </c>
      <c r="H30" s="30">
        <v>96</v>
      </c>
      <c r="I30" s="30">
        <v>208</v>
      </c>
      <c r="J30" s="30">
        <v>75</v>
      </c>
      <c r="K30" s="30">
        <v>77</v>
      </c>
      <c r="L30" s="30">
        <v>120</v>
      </c>
      <c r="M30" s="30">
        <v>5</v>
      </c>
      <c r="N30" s="30">
        <v>5</v>
      </c>
      <c r="O30" s="30">
        <v>74</v>
      </c>
      <c r="P30" s="30">
        <v>10</v>
      </c>
    </row>
    <row r="31" spans="1:16" ht="12.75" customHeight="1" x14ac:dyDescent="0.2">
      <c r="A31" s="58">
        <v>1997</v>
      </c>
      <c r="B31" s="30">
        <v>874</v>
      </c>
      <c r="C31" s="30">
        <v>45</v>
      </c>
      <c r="D31" s="30">
        <v>17</v>
      </c>
      <c r="E31" s="30">
        <v>28</v>
      </c>
      <c r="F31" s="30">
        <v>60</v>
      </c>
      <c r="G31" s="30">
        <v>40</v>
      </c>
      <c r="H31" s="30">
        <v>103</v>
      </c>
      <c r="I31" s="30">
        <v>206</v>
      </c>
      <c r="J31" s="30">
        <v>68</v>
      </c>
      <c r="K31" s="30">
        <v>96</v>
      </c>
      <c r="L31" s="30">
        <v>124</v>
      </c>
      <c r="M31" s="30">
        <v>8</v>
      </c>
      <c r="N31" s="30">
        <v>8</v>
      </c>
      <c r="O31" s="30">
        <v>65</v>
      </c>
      <c r="P31" s="30">
        <v>6</v>
      </c>
    </row>
    <row r="32" spans="1:16" ht="12.75" customHeight="1" x14ac:dyDescent="0.2">
      <c r="A32" s="58">
        <v>1998</v>
      </c>
      <c r="B32" s="30">
        <v>878</v>
      </c>
      <c r="C32" s="30">
        <v>61</v>
      </c>
      <c r="D32" s="30">
        <v>17</v>
      </c>
      <c r="E32" s="30">
        <v>33</v>
      </c>
      <c r="F32" s="30">
        <v>60</v>
      </c>
      <c r="G32" s="30">
        <v>40</v>
      </c>
      <c r="H32" s="30">
        <v>85</v>
      </c>
      <c r="I32" s="30">
        <v>229</v>
      </c>
      <c r="J32" s="30">
        <v>59</v>
      </c>
      <c r="K32" s="30">
        <v>83</v>
      </c>
      <c r="L32" s="30">
        <v>118</v>
      </c>
      <c r="M32" s="30">
        <v>3</v>
      </c>
      <c r="N32" s="30">
        <v>7</v>
      </c>
      <c r="O32" s="30">
        <v>76</v>
      </c>
      <c r="P32" s="30">
        <v>7</v>
      </c>
    </row>
    <row r="33" spans="1:16" ht="12.75" customHeight="1" x14ac:dyDescent="0.2">
      <c r="A33" s="58">
        <v>1999</v>
      </c>
      <c r="B33" s="30">
        <v>874</v>
      </c>
      <c r="C33" s="30">
        <v>75</v>
      </c>
      <c r="D33" s="30">
        <v>19</v>
      </c>
      <c r="E33" s="30">
        <v>36</v>
      </c>
      <c r="F33" s="30">
        <v>43</v>
      </c>
      <c r="G33" s="30">
        <v>52</v>
      </c>
      <c r="H33" s="30">
        <v>90</v>
      </c>
      <c r="I33" s="30">
        <v>218</v>
      </c>
      <c r="J33" s="30">
        <v>62</v>
      </c>
      <c r="K33" s="30">
        <v>89</v>
      </c>
      <c r="L33" s="30">
        <v>113</v>
      </c>
      <c r="M33" s="30">
        <v>3</v>
      </c>
      <c r="N33" s="30">
        <v>2</v>
      </c>
      <c r="O33" s="30">
        <v>67</v>
      </c>
      <c r="P33" s="30">
        <v>5</v>
      </c>
    </row>
    <row r="34" spans="1:16" ht="12.75" customHeight="1" x14ac:dyDescent="0.2">
      <c r="A34" s="58">
        <v>2000</v>
      </c>
      <c r="B34" s="30">
        <v>878</v>
      </c>
      <c r="C34" s="30">
        <v>57</v>
      </c>
      <c r="D34" s="30">
        <v>17</v>
      </c>
      <c r="E34" s="30">
        <v>27</v>
      </c>
      <c r="F34" s="30">
        <v>55</v>
      </c>
      <c r="G34" s="30">
        <v>28</v>
      </c>
      <c r="H34" s="30">
        <v>84</v>
      </c>
      <c r="I34" s="30">
        <v>245</v>
      </c>
      <c r="J34" s="30">
        <v>67</v>
      </c>
      <c r="K34" s="30">
        <v>89</v>
      </c>
      <c r="L34" s="30">
        <v>122</v>
      </c>
      <c r="M34" s="30">
        <v>4</v>
      </c>
      <c r="N34" s="30">
        <v>5</v>
      </c>
      <c r="O34" s="30">
        <v>69</v>
      </c>
      <c r="P34" s="30">
        <v>9</v>
      </c>
    </row>
    <row r="35" spans="1:16" ht="12.75" customHeight="1" x14ac:dyDescent="0.2">
      <c r="A35" s="58">
        <v>2001</v>
      </c>
      <c r="B35" s="30">
        <v>887</v>
      </c>
      <c r="C35" s="30">
        <v>87</v>
      </c>
      <c r="D35" s="30">
        <v>16</v>
      </c>
      <c r="E35" s="30">
        <v>19</v>
      </c>
      <c r="F35" s="30">
        <v>50</v>
      </c>
      <c r="G35" s="30">
        <v>49</v>
      </c>
      <c r="H35" s="30">
        <v>78</v>
      </c>
      <c r="I35" s="30">
        <v>212</v>
      </c>
      <c r="J35" s="30">
        <v>66</v>
      </c>
      <c r="K35" s="30">
        <v>94</v>
      </c>
      <c r="L35" s="30">
        <v>134</v>
      </c>
      <c r="M35" s="30">
        <v>1</v>
      </c>
      <c r="N35" s="30">
        <v>4</v>
      </c>
      <c r="O35" s="30">
        <v>69</v>
      </c>
      <c r="P35" s="30">
        <v>8</v>
      </c>
    </row>
    <row r="36" spans="1:16" ht="12.75" customHeight="1" x14ac:dyDescent="0.2">
      <c r="A36" s="58">
        <v>2002</v>
      </c>
      <c r="B36" s="30">
        <v>899</v>
      </c>
      <c r="C36" s="30">
        <v>63</v>
      </c>
      <c r="D36" s="30">
        <v>21</v>
      </c>
      <c r="E36" s="30">
        <v>28</v>
      </c>
      <c r="F36" s="30">
        <v>68</v>
      </c>
      <c r="G36" s="30">
        <v>47</v>
      </c>
      <c r="H36" s="30">
        <v>84</v>
      </c>
      <c r="I36" s="30">
        <v>224</v>
      </c>
      <c r="J36" s="30">
        <v>58</v>
      </c>
      <c r="K36" s="30">
        <v>113</v>
      </c>
      <c r="L36" s="30">
        <v>129</v>
      </c>
      <c r="M36" s="30">
        <v>3</v>
      </c>
      <c r="N36" s="30">
        <v>6</v>
      </c>
      <c r="O36" s="30">
        <v>54</v>
      </c>
      <c r="P36" s="30">
        <v>1</v>
      </c>
    </row>
    <row r="37" spans="1:16" ht="12.75" customHeight="1" x14ac:dyDescent="0.2">
      <c r="A37" s="58">
        <v>2003</v>
      </c>
      <c r="B37" s="30">
        <v>794</v>
      </c>
      <c r="C37" s="30">
        <v>44</v>
      </c>
      <c r="D37" s="30">
        <v>20</v>
      </c>
      <c r="E37" s="30">
        <v>21</v>
      </c>
      <c r="F37" s="30">
        <v>40</v>
      </c>
      <c r="G37" s="30">
        <v>36</v>
      </c>
      <c r="H37" s="30">
        <v>81</v>
      </c>
      <c r="I37" s="30">
        <v>205</v>
      </c>
      <c r="J37" s="30">
        <v>59</v>
      </c>
      <c r="K37" s="30">
        <v>93</v>
      </c>
      <c r="L37" s="30">
        <v>103</v>
      </c>
      <c r="M37" s="30">
        <v>6</v>
      </c>
      <c r="N37" s="30">
        <v>7</v>
      </c>
      <c r="O37" s="30">
        <v>73</v>
      </c>
      <c r="P37" s="30">
        <v>6</v>
      </c>
    </row>
    <row r="38" spans="1:16" ht="12.75" customHeight="1" x14ac:dyDescent="0.2">
      <c r="A38" s="58">
        <v>2004</v>
      </c>
      <c r="B38" s="30">
        <v>835</v>
      </c>
      <c r="C38" s="30">
        <v>50</v>
      </c>
      <c r="D38" s="30">
        <v>16</v>
      </c>
      <c r="E38" s="30">
        <v>22</v>
      </c>
      <c r="F38" s="30">
        <v>50</v>
      </c>
      <c r="G38" s="30">
        <v>42</v>
      </c>
      <c r="H38" s="30">
        <v>101</v>
      </c>
      <c r="I38" s="30">
        <v>202</v>
      </c>
      <c r="J38" s="30">
        <v>82</v>
      </c>
      <c r="K38" s="30">
        <v>91</v>
      </c>
      <c r="L38" s="30">
        <v>110</v>
      </c>
      <c r="M38" s="30">
        <v>1</v>
      </c>
      <c r="N38" s="30">
        <v>4</v>
      </c>
      <c r="O38" s="30">
        <v>61</v>
      </c>
      <c r="P38" s="30">
        <v>3</v>
      </c>
    </row>
    <row r="39" spans="1:16" ht="12.75" customHeight="1" x14ac:dyDescent="0.2">
      <c r="A39" s="58">
        <v>2005</v>
      </c>
      <c r="B39" s="30">
        <v>763</v>
      </c>
      <c r="C39" s="30">
        <v>54</v>
      </c>
      <c r="D39" s="30">
        <v>8</v>
      </c>
      <c r="E39" s="30">
        <v>28</v>
      </c>
      <c r="F39" s="30">
        <v>55</v>
      </c>
      <c r="G39" s="30">
        <v>26</v>
      </c>
      <c r="H39" s="30">
        <v>75</v>
      </c>
      <c r="I39" s="30">
        <v>194</v>
      </c>
      <c r="J39" s="30">
        <v>49</v>
      </c>
      <c r="K39" s="30">
        <v>88</v>
      </c>
      <c r="L39" s="30">
        <v>116</v>
      </c>
      <c r="M39" s="30">
        <v>4</v>
      </c>
      <c r="N39" s="30">
        <v>2</v>
      </c>
      <c r="O39" s="30">
        <v>57</v>
      </c>
      <c r="P39" s="30">
        <v>7</v>
      </c>
    </row>
    <row r="40" spans="1:16" ht="12.75" customHeight="1" x14ac:dyDescent="0.2">
      <c r="A40" s="58">
        <v>2006</v>
      </c>
      <c r="B40" s="30">
        <v>765</v>
      </c>
      <c r="C40" s="30">
        <v>41</v>
      </c>
      <c r="D40" s="30">
        <v>21</v>
      </c>
      <c r="E40" s="30">
        <v>22</v>
      </c>
      <c r="F40" s="30">
        <v>52</v>
      </c>
      <c r="G40" s="30">
        <v>39</v>
      </c>
      <c r="H40" s="30">
        <v>59</v>
      </c>
      <c r="I40" s="30">
        <v>212</v>
      </c>
      <c r="J40" s="30">
        <v>51</v>
      </c>
      <c r="K40" s="30">
        <v>96</v>
      </c>
      <c r="L40" s="30">
        <v>89</v>
      </c>
      <c r="M40" s="30">
        <v>3</v>
      </c>
      <c r="N40" s="30">
        <v>5</v>
      </c>
      <c r="O40" s="30">
        <v>72</v>
      </c>
      <c r="P40" s="30">
        <v>3</v>
      </c>
    </row>
    <row r="41" spans="1:16" ht="12.75" customHeight="1" x14ac:dyDescent="0.2">
      <c r="A41" s="58">
        <v>2007</v>
      </c>
      <c r="B41" s="30">
        <v>838</v>
      </c>
      <c r="C41" s="30">
        <v>72</v>
      </c>
      <c r="D41" s="30">
        <v>16</v>
      </c>
      <c r="E41" s="30">
        <v>31</v>
      </c>
      <c r="F41" s="30">
        <v>40</v>
      </c>
      <c r="G41" s="30">
        <v>32</v>
      </c>
      <c r="H41" s="30">
        <v>64</v>
      </c>
      <c r="I41" s="30">
        <v>234</v>
      </c>
      <c r="J41" s="30">
        <v>52</v>
      </c>
      <c r="K41" s="30">
        <v>104</v>
      </c>
      <c r="L41" s="30">
        <v>106</v>
      </c>
      <c r="M41" s="30">
        <v>1</v>
      </c>
      <c r="N41" s="30">
        <v>6</v>
      </c>
      <c r="O41" s="30">
        <v>71</v>
      </c>
      <c r="P41" s="30">
        <v>9</v>
      </c>
    </row>
    <row r="42" spans="1:16" ht="12.75" customHeight="1" x14ac:dyDescent="0.2">
      <c r="A42" s="58">
        <v>2008</v>
      </c>
      <c r="B42" s="30">
        <v>843</v>
      </c>
      <c r="C42" s="30">
        <v>41</v>
      </c>
      <c r="D42" s="30">
        <v>21</v>
      </c>
      <c r="E42" s="30">
        <v>23</v>
      </c>
      <c r="F42" s="30">
        <v>42</v>
      </c>
      <c r="G42" s="30">
        <v>32</v>
      </c>
      <c r="H42" s="30">
        <v>79</v>
      </c>
      <c r="I42" s="30">
        <v>230</v>
      </c>
      <c r="J42" s="30">
        <v>56</v>
      </c>
      <c r="K42" s="30">
        <v>102</v>
      </c>
      <c r="L42" s="30">
        <v>136</v>
      </c>
      <c r="M42" s="30">
        <v>5</v>
      </c>
      <c r="N42" s="30">
        <v>5</v>
      </c>
      <c r="O42" s="30">
        <v>64</v>
      </c>
      <c r="P42" s="30">
        <v>7</v>
      </c>
    </row>
    <row r="43" spans="1:16" ht="12.75" customHeight="1" x14ac:dyDescent="0.2">
      <c r="A43" s="58">
        <v>2009</v>
      </c>
      <c r="B43" s="30">
        <v>746</v>
      </c>
      <c r="C43" s="30">
        <v>49</v>
      </c>
      <c r="D43" s="30">
        <v>13</v>
      </c>
      <c r="E43" s="30">
        <v>24</v>
      </c>
      <c r="F43" s="30">
        <v>50</v>
      </c>
      <c r="G43" s="30">
        <v>32</v>
      </c>
      <c r="H43" s="30">
        <v>80</v>
      </c>
      <c r="I43" s="30">
        <v>191</v>
      </c>
      <c r="J43" s="30">
        <v>51</v>
      </c>
      <c r="K43" s="30">
        <v>93</v>
      </c>
      <c r="L43" s="30">
        <v>106</v>
      </c>
      <c r="M43" s="30">
        <v>2</v>
      </c>
      <c r="N43" s="30">
        <v>4</v>
      </c>
      <c r="O43" s="30">
        <v>48</v>
      </c>
      <c r="P43" s="30">
        <v>3</v>
      </c>
    </row>
    <row r="44" spans="1:16" ht="12.75" customHeight="1" x14ac:dyDescent="0.2">
      <c r="A44" s="66">
        <v>2010</v>
      </c>
      <c r="B44" s="109">
        <v>781</v>
      </c>
      <c r="C44" s="109">
        <v>46</v>
      </c>
      <c r="D44" s="109">
        <v>17</v>
      </c>
      <c r="E44" s="109">
        <v>23</v>
      </c>
      <c r="F44" s="109">
        <v>58</v>
      </c>
      <c r="G44" s="109">
        <v>35</v>
      </c>
      <c r="H44" s="109">
        <v>85</v>
      </c>
      <c r="I44" s="109">
        <v>184</v>
      </c>
      <c r="J44" s="109">
        <v>51</v>
      </c>
      <c r="K44" s="109">
        <v>98</v>
      </c>
      <c r="L44" s="109">
        <v>122</v>
      </c>
      <c r="M44" s="109">
        <v>3</v>
      </c>
      <c r="N44" s="109">
        <v>5</v>
      </c>
      <c r="O44" s="109">
        <v>52</v>
      </c>
      <c r="P44" s="109">
        <v>2</v>
      </c>
    </row>
    <row r="45" spans="1:16" ht="12.75" customHeight="1" x14ac:dyDescent="0.2">
      <c r="A45" s="55" t="s">
        <v>111</v>
      </c>
      <c r="B45" s="109">
        <v>772</v>
      </c>
      <c r="C45" s="109">
        <v>38</v>
      </c>
      <c r="D45" s="109">
        <v>18</v>
      </c>
      <c r="E45" s="109">
        <v>27</v>
      </c>
      <c r="F45" s="109">
        <v>50</v>
      </c>
      <c r="G45" s="109">
        <v>34</v>
      </c>
      <c r="H45" s="109">
        <v>67</v>
      </c>
      <c r="I45" s="109">
        <v>189</v>
      </c>
      <c r="J45" s="109">
        <v>60</v>
      </c>
      <c r="K45" s="109">
        <v>102</v>
      </c>
      <c r="L45" s="109">
        <v>128</v>
      </c>
      <c r="M45" s="109">
        <v>4</v>
      </c>
      <c r="N45" s="109">
        <v>7</v>
      </c>
      <c r="O45" s="109">
        <v>44</v>
      </c>
      <c r="P45" s="109">
        <v>4</v>
      </c>
    </row>
    <row r="46" spans="1:16" ht="12.75" customHeight="1" x14ac:dyDescent="0.2">
      <c r="A46" s="55" t="s">
        <v>121</v>
      </c>
      <c r="B46" s="109">
        <v>762</v>
      </c>
      <c r="C46" s="109">
        <v>47</v>
      </c>
      <c r="D46" s="109">
        <v>23</v>
      </c>
      <c r="E46" s="109">
        <v>21</v>
      </c>
      <c r="F46" s="109">
        <v>43</v>
      </c>
      <c r="G46" s="109">
        <v>33</v>
      </c>
      <c r="H46" s="109">
        <v>69</v>
      </c>
      <c r="I46" s="109">
        <v>171</v>
      </c>
      <c r="J46" s="109">
        <v>56</v>
      </c>
      <c r="K46" s="109">
        <v>96</v>
      </c>
      <c r="L46" s="109">
        <v>143</v>
      </c>
      <c r="M46" s="109">
        <v>1</v>
      </c>
      <c r="N46" s="109">
        <v>7</v>
      </c>
      <c r="O46" s="109">
        <v>49</v>
      </c>
      <c r="P46" s="109">
        <v>3</v>
      </c>
    </row>
    <row r="47" spans="1:16" ht="12.75" customHeight="1" x14ac:dyDescent="0.2">
      <c r="A47" s="55" t="s">
        <v>130</v>
      </c>
      <c r="B47" s="109">
        <v>746</v>
      </c>
      <c r="C47" s="109">
        <v>41</v>
      </c>
      <c r="D47" s="109">
        <v>13</v>
      </c>
      <c r="E47" s="109">
        <v>18</v>
      </c>
      <c r="F47" s="109">
        <v>56</v>
      </c>
      <c r="G47" s="109">
        <v>41</v>
      </c>
      <c r="H47" s="109">
        <v>77</v>
      </c>
      <c r="I47" s="109">
        <v>162</v>
      </c>
      <c r="J47" s="109">
        <v>42</v>
      </c>
      <c r="K47" s="109">
        <v>86</v>
      </c>
      <c r="L47" s="109">
        <v>126</v>
      </c>
      <c r="M47" s="109">
        <v>4</v>
      </c>
      <c r="N47" s="109">
        <v>5</v>
      </c>
      <c r="O47" s="109">
        <v>70</v>
      </c>
      <c r="P47" s="109">
        <v>5</v>
      </c>
    </row>
    <row r="48" spans="1:16" ht="12.75" customHeight="1" x14ac:dyDescent="0.2">
      <c r="A48" s="55" t="s">
        <v>138</v>
      </c>
      <c r="B48" s="109">
        <v>659</v>
      </c>
      <c r="C48" s="109">
        <v>43</v>
      </c>
      <c r="D48" s="109">
        <v>11</v>
      </c>
      <c r="E48" s="109">
        <v>17</v>
      </c>
      <c r="F48" s="109">
        <v>50</v>
      </c>
      <c r="G48" s="109">
        <v>45</v>
      </c>
      <c r="H48" s="109">
        <v>69</v>
      </c>
      <c r="I48" s="109">
        <v>152</v>
      </c>
      <c r="J48" s="109">
        <v>49</v>
      </c>
      <c r="K48" s="109">
        <v>75</v>
      </c>
      <c r="L48" s="109">
        <v>99</v>
      </c>
      <c r="M48" s="109">
        <v>5</v>
      </c>
      <c r="N48" s="109">
        <v>1</v>
      </c>
      <c r="O48" s="109">
        <v>39</v>
      </c>
      <c r="P48" s="109">
        <v>4</v>
      </c>
    </row>
    <row r="49" spans="1:16" ht="12.75" customHeight="1" x14ac:dyDescent="0.2">
      <c r="A49" s="55" t="s">
        <v>154</v>
      </c>
      <c r="B49" s="109">
        <v>656</v>
      </c>
      <c r="C49" s="109">
        <v>40</v>
      </c>
      <c r="D49" s="109">
        <v>18</v>
      </c>
      <c r="E49" s="109">
        <v>14</v>
      </c>
      <c r="F49" s="109">
        <v>37</v>
      </c>
      <c r="G49" s="109">
        <v>44</v>
      </c>
      <c r="H49" s="109">
        <v>88</v>
      </c>
      <c r="I49" s="109">
        <v>135</v>
      </c>
      <c r="J49" s="109">
        <v>51</v>
      </c>
      <c r="K49" s="109">
        <v>72</v>
      </c>
      <c r="L49" s="109">
        <v>93</v>
      </c>
      <c r="M49" s="109">
        <v>3</v>
      </c>
      <c r="N49" s="109">
        <v>3</v>
      </c>
      <c r="O49" s="109">
        <v>54</v>
      </c>
      <c r="P49" s="109">
        <v>4</v>
      </c>
    </row>
    <row r="50" spans="1:16" ht="12.75" customHeight="1" x14ac:dyDescent="0.2">
      <c r="A50" s="55" t="s">
        <v>198</v>
      </c>
      <c r="B50" s="109">
        <v>697</v>
      </c>
      <c r="C50" s="109">
        <v>46</v>
      </c>
      <c r="D50" s="109">
        <v>11</v>
      </c>
      <c r="E50" s="109">
        <v>20</v>
      </c>
      <c r="F50" s="109">
        <v>38</v>
      </c>
      <c r="G50" s="109">
        <v>54</v>
      </c>
      <c r="H50" s="109">
        <v>78</v>
      </c>
      <c r="I50" s="109">
        <v>138</v>
      </c>
      <c r="J50" s="109">
        <v>42</v>
      </c>
      <c r="K50" s="109">
        <v>86</v>
      </c>
      <c r="L50" s="109">
        <v>105</v>
      </c>
      <c r="M50" s="109">
        <v>3</v>
      </c>
      <c r="N50" s="1">
        <v>0</v>
      </c>
      <c r="O50" s="109">
        <v>74</v>
      </c>
      <c r="P50" s="109">
        <v>2</v>
      </c>
    </row>
    <row r="51" spans="1:16" ht="12.75" customHeight="1" x14ac:dyDescent="0.2">
      <c r="A51" s="55" t="s">
        <v>211</v>
      </c>
      <c r="B51" s="109">
        <v>664</v>
      </c>
      <c r="C51" s="109">
        <v>46</v>
      </c>
      <c r="D51" s="109">
        <v>11</v>
      </c>
      <c r="E51" s="109">
        <v>16</v>
      </c>
      <c r="F51" s="109">
        <v>52</v>
      </c>
      <c r="G51" s="109">
        <v>42</v>
      </c>
      <c r="H51" s="109">
        <v>63</v>
      </c>
      <c r="I51" s="109">
        <v>147</v>
      </c>
      <c r="J51" s="109">
        <v>48</v>
      </c>
      <c r="K51" s="109">
        <v>73</v>
      </c>
      <c r="L51" s="109">
        <v>94</v>
      </c>
      <c r="M51" s="109">
        <v>5</v>
      </c>
      <c r="N51" s="1">
        <v>0</v>
      </c>
      <c r="O51" s="109">
        <v>61</v>
      </c>
      <c r="P51" s="109">
        <v>6</v>
      </c>
    </row>
    <row r="52" spans="1:16" ht="12.75" customHeight="1" x14ac:dyDescent="0.2">
      <c r="A52" s="55" t="s">
        <v>227</v>
      </c>
      <c r="B52" s="109">
        <v>753</v>
      </c>
      <c r="C52" s="109">
        <v>65</v>
      </c>
      <c r="D52" s="109">
        <v>16</v>
      </c>
      <c r="E52" s="109">
        <v>19</v>
      </c>
      <c r="F52" s="109">
        <v>43</v>
      </c>
      <c r="G52" s="109">
        <v>36</v>
      </c>
      <c r="H52" s="109">
        <v>74</v>
      </c>
      <c r="I52" s="109">
        <v>147</v>
      </c>
      <c r="J52" s="109">
        <v>69</v>
      </c>
      <c r="K52" s="109">
        <v>97</v>
      </c>
      <c r="L52" s="109">
        <v>104</v>
      </c>
      <c r="M52" s="109">
        <v>6</v>
      </c>
      <c r="N52" s="1">
        <v>3</v>
      </c>
      <c r="O52" s="109">
        <v>68</v>
      </c>
      <c r="P52" s="109">
        <v>6</v>
      </c>
    </row>
    <row r="53" spans="1:16" ht="12.75" customHeight="1" x14ac:dyDescent="0.2">
      <c r="A53" s="55" t="s">
        <v>235</v>
      </c>
      <c r="B53" s="109">
        <v>819</v>
      </c>
      <c r="C53" s="109">
        <v>63</v>
      </c>
      <c r="D53" s="109">
        <v>13</v>
      </c>
      <c r="E53" s="109">
        <v>12</v>
      </c>
      <c r="F53" s="109">
        <v>43</v>
      </c>
      <c r="G53" s="109">
        <v>47</v>
      </c>
      <c r="H53" s="109">
        <v>78</v>
      </c>
      <c r="I53" s="109">
        <v>172</v>
      </c>
      <c r="J53" s="109">
        <v>84</v>
      </c>
      <c r="K53" s="109">
        <v>112</v>
      </c>
      <c r="L53" s="109">
        <v>119</v>
      </c>
      <c r="M53" s="109">
        <v>3</v>
      </c>
      <c r="N53" s="1">
        <v>1</v>
      </c>
      <c r="O53" s="109">
        <v>69</v>
      </c>
      <c r="P53" s="109">
        <v>3</v>
      </c>
    </row>
    <row r="54" spans="1:16" ht="12.75" customHeight="1" thickBot="1" x14ac:dyDescent="0.25">
      <c r="A54" s="116" t="s">
        <v>255</v>
      </c>
      <c r="B54" s="108">
        <v>802</v>
      </c>
      <c r="C54" s="108">
        <v>53</v>
      </c>
      <c r="D54" s="108">
        <v>17</v>
      </c>
      <c r="E54" s="108">
        <v>21</v>
      </c>
      <c r="F54" s="108">
        <v>66</v>
      </c>
      <c r="G54" s="108">
        <v>43</v>
      </c>
      <c r="H54" s="108">
        <v>76</v>
      </c>
      <c r="I54" s="108">
        <v>178</v>
      </c>
      <c r="J54" s="108">
        <v>53</v>
      </c>
      <c r="K54" s="108">
        <v>112</v>
      </c>
      <c r="L54" s="108">
        <v>93</v>
      </c>
      <c r="M54" s="108">
        <v>4</v>
      </c>
      <c r="N54" s="108">
        <v>4</v>
      </c>
      <c r="O54" s="108">
        <v>77</v>
      </c>
      <c r="P54" s="108">
        <v>5</v>
      </c>
    </row>
    <row r="55" spans="1:16" ht="12.75" customHeight="1" x14ac:dyDescent="0.2">
      <c r="A55" s="55"/>
      <c r="B55" s="109"/>
      <c r="C55" s="109"/>
      <c r="D55" s="109"/>
      <c r="E55" s="109"/>
      <c r="F55" s="109"/>
      <c r="G55" s="109"/>
      <c r="H55" s="109"/>
      <c r="I55" s="109"/>
      <c r="J55" s="109"/>
      <c r="K55" s="109"/>
      <c r="L55" s="109"/>
      <c r="M55" s="109"/>
      <c r="N55" s="109"/>
      <c r="O55" s="109"/>
      <c r="P55" s="109"/>
    </row>
    <row r="56" spans="1:16" ht="12.75" customHeight="1" x14ac:dyDescent="0.2">
      <c r="A56" s="75" t="s">
        <v>110</v>
      </c>
      <c r="B56" s="106">
        <v>889</v>
      </c>
      <c r="C56" s="106">
        <v>38</v>
      </c>
      <c r="D56" s="106">
        <v>21</v>
      </c>
      <c r="E56" s="106">
        <v>27</v>
      </c>
      <c r="F56" s="106">
        <v>63</v>
      </c>
      <c r="G56" s="106">
        <v>49</v>
      </c>
      <c r="H56" s="106">
        <v>67</v>
      </c>
      <c r="I56" s="106">
        <v>211</v>
      </c>
      <c r="J56" s="106">
        <v>63</v>
      </c>
      <c r="K56" s="106">
        <v>120</v>
      </c>
      <c r="L56" s="106">
        <v>170</v>
      </c>
      <c r="M56" s="106">
        <v>4</v>
      </c>
      <c r="N56" s="106">
        <v>7</v>
      </c>
      <c r="O56" s="106">
        <v>45</v>
      </c>
      <c r="P56" s="106">
        <v>4</v>
      </c>
    </row>
    <row r="57" spans="1:16" ht="12.75" customHeight="1" x14ac:dyDescent="0.2">
      <c r="A57" s="75" t="s">
        <v>116</v>
      </c>
      <c r="B57" s="109">
        <v>830</v>
      </c>
      <c r="C57" s="106">
        <v>48</v>
      </c>
      <c r="D57" s="106">
        <v>23</v>
      </c>
      <c r="E57" s="106">
        <v>22</v>
      </c>
      <c r="F57" s="106">
        <v>58</v>
      </c>
      <c r="G57" s="106">
        <v>44</v>
      </c>
      <c r="H57" s="106">
        <v>69</v>
      </c>
      <c r="I57" s="106">
        <v>182</v>
      </c>
      <c r="J57" s="106">
        <v>59</v>
      </c>
      <c r="K57" s="106">
        <v>102</v>
      </c>
      <c r="L57" s="106">
        <v>162</v>
      </c>
      <c r="M57" s="106">
        <v>1</v>
      </c>
      <c r="N57" s="106">
        <v>7</v>
      </c>
      <c r="O57" s="106">
        <v>50</v>
      </c>
      <c r="P57" s="106">
        <v>3</v>
      </c>
    </row>
    <row r="58" spans="1:16" ht="12.75" customHeight="1" x14ac:dyDescent="0.2">
      <c r="A58" s="75" t="s">
        <v>126</v>
      </c>
      <c r="B58" s="109">
        <v>795</v>
      </c>
      <c r="C58" s="106">
        <v>42</v>
      </c>
      <c r="D58" s="106">
        <v>15</v>
      </c>
      <c r="E58" s="106">
        <v>18</v>
      </c>
      <c r="F58" s="106">
        <v>68</v>
      </c>
      <c r="G58" s="106">
        <v>45</v>
      </c>
      <c r="H58" s="106">
        <v>77</v>
      </c>
      <c r="I58" s="106">
        <v>163</v>
      </c>
      <c r="J58" s="106">
        <v>43</v>
      </c>
      <c r="K58" s="106">
        <v>88</v>
      </c>
      <c r="L58" s="106">
        <v>152</v>
      </c>
      <c r="M58" s="106">
        <v>4</v>
      </c>
      <c r="N58" s="106">
        <v>5</v>
      </c>
      <c r="O58" s="106">
        <v>70</v>
      </c>
      <c r="P58" s="106">
        <v>5</v>
      </c>
    </row>
    <row r="59" spans="1:16" ht="12.75" customHeight="1" x14ac:dyDescent="0.2">
      <c r="A59" s="75" t="s">
        <v>133</v>
      </c>
      <c r="B59" s="109">
        <v>696</v>
      </c>
      <c r="C59" s="106">
        <v>44</v>
      </c>
      <c r="D59" s="106">
        <v>12</v>
      </c>
      <c r="E59" s="106">
        <v>17</v>
      </c>
      <c r="F59" s="106">
        <v>58</v>
      </c>
      <c r="G59" s="106">
        <v>46</v>
      </c>
      <c r="H59" s="106">
        <v>70</v>
      </c>
      <c r="I59" s="106">
        <v>152</v>
      </c>
      <c r="J59" s="106">
        <v>49</v>
      </c>
      <c r="K59" s="106">
        <v>77</v>
      </c>
      <c r="L59" s="106">
        <v>121</v>
      </c>
      <c r="M59" s="106">
        <v>5</v>
      </c>
      <c r="N59" s="106">
        <v>1</v>
      </c>
      <c r="O59" s="106">
        <v>40</v>
      </c>
      <c r="P59" s="106">
        <v>4</v>
      </c>
    </row>
    <row r="60" spans="1:16" ht="12.75" customHeight="1" x14ac:dyDescent="0.2">
      <c r="A60" s="75" t="s">
        <v>149</v>
      </c>
      <c r="B60" s="109">
        <v>672</v>
      </c>
      <c r="C60" s="106">
        <v>41</v>
      </c>
      <c r="D60" s="106">
        <v>18</v>
      </c>
      <c r="E60" s="106">
        <v>14</v>
      </c>
      <c r="F60" s="106">
        <v>41</v>
      </c>
      <c r="G60" s="106">
        <v>47</v>
      </c>
      <c r="H60" s="106">
        <v>93</v>
      </c>
      <c r="I60" s="106">
        <v>136</v>
      </c>
      <c r="J60" s="106">
        <v>51</v>
      </c>
      <c r="K60" s="106">
        <v>72</v>
      </c>
      <c r="L60" s="106">
        <v>95</v>
      </c>
      <c r="M60" s="106">
        <v>3</v>
      </c>
      <c r="N60" s="106">
        <v>3</v>
      </c>
      <c r="O60" s="106">
        <v>54</v>
      </c>
      <c r="P60" s="106">
        <v>4</v>
      </c>
    </row>
    <row r="61" spans="1:16" ht="12.75" customHeight="1" x14ac:dyDescent="0.2">
      <c r="A61" s="75" t="s">
        <v>193</v>
      </c>
      <c r="B61" s="109">
        <v>728</v>
      </c>
      <c r="C61" s="106">
        <v>47</v>
      </c>
      <c r="D61" s="106">
        <v>12</v>
      </c>
      <c r="E61" s="106">
        <v>20</v>
      </c>
      <c r="F61" s="106">
        <v>43</v>
      </c>
      <c r="G61" s="106">
        <v>59</v>
      </c>
      <c r="H61" s="106">
        <v>79</v>
      </c>
      <c r="I61" s="106">
        <v>140</v>
      </c>
      <c r="J61" s="106">
        <v>43</v>
      </c>
      <c r="K61" s="106">
        <v>86</v>
      </c>
      <c r="L61" s="106">
        <v>119</v>
      </c>
      <c r="M61" s="106">
        <v>3</v>
      </c>
      <c r="N61" s="1">
        <v>0</v>
      </c>
      <c r="O61" s="106">
        <v>74</v>
      </c>
      <c r="P61" s="106">
        <v>3</v>
      </c>
    </row>
    <row r="62" spans="1:16" ht="12.75" customHeight="1" x14ac:dyDescent="0.2">
      <c r="A62" s="75" t="s">
        <v>206</v>
      </c>
      <c r="B62" s="109">
        <v>680</v>
      </c>
      <c r="C62" s="106">
        <v>46</v>
      </c>
      <c r="D62" s="106">
        <v>11</v>
      </c>
      <c r="E62" s="106">
        <v>16</v>
      </c>
      <c r="F62" s="106">
        <v>52</v>
      </c>
      <c r="G62" s="106">
        <v>42</v>
      </c>
      <c r="H62" s="106">
        <v>63</v>
      </c>
      <c r="I62" s="106">
        <v>147</v>
      </c>
      <c r="J62" s="106">
        <v>58</v>
      </c>
      <c r="K62" s="106">
        <v>73</v>
      </c>
      <c r="L62" s="106">
        <v>99</v>
      </c>
      <c r="M62" s="106">
        <v>5</v>
      </c>
      <c r="N62" s="1">
        <v>0</v>
      </c>
      <c r="O62" s="106">
        <v>62</v>
      </c>
      <c r="P62" s="106">
        <v>6</v>
      </c>
    </row>
    <row r="63" spans="1:16" ht="12.75" customHeight="1" x14ac:dyDescent="0.2">
      <c r="A63" s="75" t="s">
        <v>222</v>
      </c>
      <c r="B63" s="109">
        <v>784</v>
      </c>
      <c r="C63" s="106">
        <v>65</v>
      </c>
      <c r="D63" s="106">
        <v>18</v>
      </c>
      <c r="E63" s="106">
        <v>19</v>
      </c>
      <c r="F63" s="106">
        <v>44</v>
      </c>
      <c r="G63" s="106">
        <v>40</v>
      </c>
      <c r="H63" s="106">
        <v>77</v>
      </c>
      <c r="I63" s="106">
        <v>148</v>
      </c>
      <c r="J63" s="106">
        <v>73</v>
      </c>
      <c r="K63" s="106">
        <v>98</v>
      </c>
      <c r="L63" s="106">
        <v>116</v>
      </c>
      <c r="M63" s="106">
        <v>6</v>
      </c>
      <c r="N63" s="1">
        <v>3</v>
      </c>
      <c r="O63" s="106">
        <v>70</v>
      </c>
      <c r="P63" s="106">
        <v>7</v>
      </c>
    </row>
    <row r="64" spans="1:16" ht="12.75" customHeight="1" x14ac:dyDescent="0.2">
      <c r="A64" s="75" t="s">
        <v>230</v>
      </c>
      <c r="B64" s="109">
        <v>833</v>
      </c>
      <c r="C64" s="106">
        <v>63</v>
      </c>
      <c r="D64" s="106">
        <v>13</v>
      </c>
      <c r="E64" s="106">
        <v>12</v>
      </c>
      <c r="F64" s="106">
        <v>45</v>
      </c>
      <c r="G64" s="106">
        <v>48</v>
      </c>
      <c r="H64" s="106">
        <v>79</v>
      </c>
      <c r="I64" s="106">
        <v>173</v>
      </c>
      <c r="J64" s="106">
        <v>87</v>
      </c>
      <c r="K64" s="106">
        <v>112</v>
      </c>
      <c r="L64" s="106">
        <v>124</v>
      </c>
      <c r="M64" s="106">
        <v>3</v>
      </c>
      <c r="N64" s="1">
        <v>2</v>
      </c>
      <c r="O64" s="106">
        <v>69</v>
      </c>
      <c r="P64" s="106">
        <v>3</v>
      </c>
    </row>
    <row r="65" spans="1:16" s="208" customFormat="1" ht="12.75" customHeight="1" x14ac:dyDescent="0.2">
      <c r="A65" s="75" t="s">
        <v>251</v>
      </c>
      <c r="B65" s="109">
        <v>805</v>
      </c>
      <c r="C65" s="106">
        <v>53</v>
      </c>
      <c r="D65" s="106">
        <v>17</v>
      </c>
      <c r="E65" s="106">
        <v>21</v>
      </c>
      <c r="F65" s="106">
        <v>66</v>
      </c>
      <c r="G65" s="106">
        <v>43</v>
      </c>
      <c r="H65" s="106">
        <v>76</v>
      </c>
      <c r="I65" s="106">
        <v>178</v>
      </c>
      <c r="J65" s="106">
        <v>54</v>
      </c>
      <c r="K65" s="106">
        <v>112</v>
      </c>
      <c r="L65" s="106">
        <v>94</v>
      </c>
      <c r="M65" s="106">
        <v>4</v>
      </c>
      <c r="N65" s="208">
        <v>4</v>
      </c>
      <c r="O65" s="106">
        <v>78</v>
      </c>
      <c r="P65" s="106">
        <v>5</v>
      </c>
    </row>
    <row r="66" spans="1:16" ht="12.75" customHeight="1" x14ac:dyDescent="0.2">
      <c r="A66" s="75"/>
      <c r="B66" s="109"/>
      <c r="C66" s="106"/>
      <c r="D66" s="106"/>
      <c r="E66" s="106"/>
      <c r="F66" s="106"/>
      <c r="G66" s="106"/>
      <c r="H66" s="106"/>
      <c r="I66" s="106"/>
      <c r="J66" s="106"/>
      <c r="K66" s="106"/>
      <c r="L66" s="106"/>
      <c r="M66" s="106"/>
      <c r="N66" s="106"/>
      <c r="O66" s="106"/>
      <c r="P66" s="106"/>
    </row>
    <row r="67" spans="1:16" ht="15" customHeight="1" x14ac:dyDescent="0.2">
      <c r="A67" s="452" t="s">
        <v>184</v>
      </c>
      <c r="B67" s="452"/>
      <c r="C67" s="30"/>
      <c r="D67" s="30"/>
      <c r="E67" s="30"/>
      <c r="F67" s="30"/>
      <c r="G67" s="30"/>
      <c r="H67" s="30"/>
      <c r="I67" s="30"/>
      <c r="J67" s="30"/>
      <c r="K67" s="30"/>
      <c r="L67" s="30"/>
      <c r="M67" s="30"/>
      <c r="N67" s="30"/>
      <c r="O67" s="30"/>
      <c r="P67" s="30"/>
    </row>
    <row r="68" spans="1:16" ht="12.75" customHeight="1" x14ac:dyDescent="0.2">
      <c r="A68" s="30"/>
      <c r="B68" s="30"/>
      <c r="C68" s="30"/>
      <c r="D68" s="30"/>
      <c r="E68" s="30"/>
      <c r="F68" s="30"/>
      <c r="G68" s="30"/>
      <c r="H68" s="30"/>
      <c r="I68" s="30"/>
      <c r="J68" s="30"/>
      <c r="K68" s="30"/>
      <c r="L68" s="30"/>
      <c r="M68" s="30"/>
      <c r="N68" s="30"/>
      <c r="O68" s="30"/>
      <c r="P68" s="30"/>
    </row>
    <row r="69" spans="1:16" ht="15" customHeight="1" thickBot="1" x14ac:dyDescent="0.25">
      <c r="A69" s="30"/>
      <c r="B69" s="417" t="s">
        <v>185</v>
      </c>
      <c r="C69" s="417"/>
      <c r="D69" s="417"/>
      <c r="E69" s="417"/>
      <c r="F69" s="417"/>
      <c r="G69" s="417"/>
      <c r="H69" s="417"/>
      <c r="I69" s="417"/>
      <c r="J69" s="417"/>
      <c r="K69" s="417"/>
      <c r="L69" s="417"/>
      <c r="M69" s="417"/>
      <c r="N69" s="417"/>
      <c r="O69" s="417"/>
      <c r="P69" s="417"/>
    </row>
    <row r="70" spans="1:16" x14ac:dyDescent="0.2">
      <c r="A70" s="112" t="s">
        <v>108</v>
      </c>
      <c r="B70" s="412" t="s">
        <v>103</v>
      </c>
      <c r="C70" s="412" t="s">
        <v>214</v>
      </c>
      <c r="D70" s="412" t="s">
        <v>35</v>
      </c>
      <c r="E70" s="412" t="s">
        <v>215</v>
      </c>
      <c r="F70" s="412" t="s">
        <v>36</v>
      </c>
      <c r="G70" s="412" t="s">
        <v>37</v>
      </c>
      <c r="H70" s="412" t="s">
        <v>38</v>
      </c>
      <c r="I70" s="412" t="s">
        <v>216</v>
      </c>
      <c r="J70" s="412" t="s">
        <v>44</v>
      </c>
      <c r="K70" s="412" t="s">
        <v>45</v>
      </c>
      <c r="L70" s="412" t="s">
        <v>39</v>
      </c>
      <c r="M70" s="412" t="s">
        <v>40</v>
      </c>
      <c r="N70" s="412" t="s">
        <v>41</v>
      </c>
      <c r="O70" s="412" t="s">
        <v>42</v>
      </c>
      <c r="P70" s="412" t="s">
        <v>43</v>
      </c>
    </row>
    <row r="71" spans="1:16" x14ac:dyDescent="0.2">
      <c r="A71" s="204"/>
      <c r="B71" s="413"/>
      <c r="C71" s="413"/>
      <c r="D71" s="413"/>
      <c r="E71" s="413"/>
      <c r="F71" s="413"/>
      <c r="G71" s="413"/>
      <c r="H71" s="413"/>
      <c r="I71" s="413"/>
      <c r="J71" s="413"/>
      <c r="K71" s="413"/>
      <c r="L71" s="413"/>
      <c r="M71" s="413"/>
      <c r="N71" s="413"/>
      <c r="O71" s="413"/>
      <c r="P71" s="413"/>
    </row>
    <row r="72" spans="1:16" x14ac:dyDescent="0.2">
      <c r="A72" s="204"/>
      <c r="B72" s="414"/>
      <c r="C72" s="414"/>
      <c r="D72" s="414"/>
      <c r="E72" s="414"/>
      <c r="F72" s="414"/>
      <c r="G72" s="414"/>
      <c r="H72" s="414"/>
      <c r="I72" s="414"/>
      <c r="J72" s="414"/>
      <c r="K72" s="414"/>
      <c r="L72" s="414"/>
      <c r="M72" s="414"/>
      <c r="N72" s="414"/>
      <c r="O72" s="414"/>
      <c r="P72" s="414"/>
    </row>
    <row r="73" spans="1:16" ht="12.75" customHeight="1" x14ac:dyDescent="0.2">
      <c r="A73" s="58" t="s">
        <v>84</v>
      </c>
      <c r="B73" s="107">
        <f>AVERAGE(B8:B12)</f>
        <v>673.8</v>
      </c>
      <c r="C73" s="107">
        <f>AVERAGE(C8:C12)</f>
        <v>48.4</v>
      </c>
      <c r="D73" s="107">
        <f t="shared" ref="D73:P73" si="0">AVERAGE(D8:D12)</f>
        <v>9.8000000000000007</v>
      </c>
      <c r="E73" s="107">
        <f t="shared" si="0"/>
        <v>17.399999999999999</v>
      </c>
      <c r="F73" s="107">
        <f t="shared" si="0"/>
        <v>35</v>
      </c>
      <c r="G73" s="107">
        <f t="shared" si="0"/>
        <v>30.8</v>
      </c>
      <c r="H73" s="107">
        <f t="shared" si="0"/>
        <v>66.8</v>
      </c>
      <c r="I73" s="107">
        <f t="shared" si="0"/>
        <v>194.6</v>
      </c>
      <c r="J73" s="107">
        <f t="shared" si="0"/>
        <v>45.8</v>
      </c>
      <c r="K73" s="107">
        <f t="shared" si="0"/>
        <v>63.4</v>
      </c>
      <c r="L73" s="107">
        <f t="shared" si="0"/>
        <v>102.2</v>
      </c>
      <c r="M73" s="107">
        <f t="shared" si="0"/>
        <v>5.4</v>
      </c>
      <c r="N73" s="107">
        <f t="shared" si="0"/>
        <v>3.4</v>
      </c>
      <c r="O73" s="107">
        <f t="shared" si="0"/>
        <v>46.4</v>
      </c>
      <c r="P73" s="107">
        <f t="shared" si="0"/>
        <v>4.4000000000000004</v>
      </c>
    </row>
    <row r="74" spans="1:16" ht="12.75" customHeight="1" x14ac:dyDescent="0.2">
      <c r="A74" s="58" t="s">
        <v>85</v>
      </c>
      <c r="B74" s="107">
        <f t="shared" ref="B74:P114" si="1">AVERAGE(B9:B13)</f>
        <v>698.2</v>
      </c>
      <c r="C74" s="107">
        <f t="shared" ref="C74:P102" si="2">AVERAGE(C9:C13)</f>
        <v>49</v>
      </c>
      <c r="D74" s="107">
        <f t="shared" si="2"/>
        <v>10</v>
      </c>
      <c r="E74" s="107">
        <f t="shared" si="2"/>
        <v>15.2</v>
      </c>
      <c r="F74" s="107">
        <f t="shared" si="2"/>
        <v>37.200000000000003</v>
      </c>
      <c r="G74" s="107">
        <f t="shared" si="2"/>
        <v>32</v>
      </c>
      <c r="H74" s="107">
        <f t="shared" si="2"/>
        <v>68.8</v>
      </c>
      <c r="I74" s="107">
        <f t="shared" si="2"/>
        <v>210.8</v>
      </c>
      <c r="J74" s="107">
        <f t="shared" si="2"/>
        <v>46.6</v>
      </c>
      <c r="K74" s="107">
        <f t="shared" si="2"/>
        <v>65</v>
      </c>
      <c r="L74" s="107">
        <f t="shared" si="2"/>
        <v>103.4</v>
      </c>
      <c r="M74" s="107">
        <f t="shared" si="2"/>
        <v>4.4000000000000004</v>
      </c>
      <c r="N74" s="107">
        <f t="shared" si="2"/>
        <v>3.4</v>
      </c>
      <c r="O74" s="107">
        <f t="shared" si="2"/>
        <v>48.2</v>
      </c>
      <c r="P74" s="107">
        <f t="shared" si="2"/>
        <v>4.2</v>
      </c>
    </row>
    <row r="75" spans="1:16" ht="12.75" customHeight="1" x14ac:dyDescent="0.2">
      <c r="A75" s="58" t="s">
        <v>86</v>
      </c>
      <c r="B75" s="107">
        <f t="shared" si="1"/>
        <v>716</v>
      </c>
      <c r="C75" s="107">
        <f t="shared" si="2"/>
        <v>49.4</v>
      </c>
      <c r="D75" s="107">
        <f t="shared" si="2"/>
        <v>10.4</v>
      </c>
      <c r="E75" s="107">
        <f t="shared" si="2"/>
        <v>16.600000000000001</v>
      </c>
      <c r="F75" s="107">
        <f t="shared" si="2"/>
        <v>38</v>
      </c>
      <c r="G75" s="107">
        <f t="shared" si="2"/>
        <v>34.799999999999997</v>
      </c>
      <c r="H75" s="107">
        <f t="shared" si="2"/>
        <v>64.8</v>
      </c>
      <c r="I75" s="107">
        <f t="shared" si="2"/>
        <v>221.2</v>
      </c>
      <c r="J75" s="107">
        <f t="shared" si="2"/>
        <v>49.6</v>
      </c>
      <c r="K75" s="107">
        <f t="shared" si="2"/>
        <v>66.8</v>
      </c>
      <c r="L75" s="107">
        <f t="shared" si="2"/>
        <v>103</v>
      </c>
      <c r="M75" s="107">
        <f t="shared" si="2"/>
        <v>4</v>
      </c>
      <c r="N75" s="107">
        <f t="shared" si="2"/>
        <v>3.6</v>
      </c>
      <c r="O75" s="107">
        <f t="shared" si="2"/>
        <v>50.4</v>
      </c>
      <c r="P75" s="107">
        <f t="shared" si="2"/>
        <v>3.4</v>
      </c>
    </row>
    <row r="76" spans="1:16" ht="12.75" customHeight="1" x14ac:dyDescent="0.2">
      <c r="A76" s="58" t="s">
        <v>87</v>
      </c>
      <c r="B76" s="107">
        <f t="shared" si="1"/>
        <v>730.2</v>
      </c>
      <c r="C76" s="107">
        <f t="shared" si="2"/>
        <v>49.8</v>
      </c>
      <c r="D76" s="107">
        <f t="shared" si="2"/>
        <v>10.6</v>
      </c>
      <c r="E76" s="107">
        <f t="shared" si="2"/>
        <v>16.2</v>
      </c>
      <c r="F76" s="107">
        <f t="shared" si="2"/>
        <v>38.799999999999997</v>
      </c>
      <c r="G76" s="107">
        <f t="shared" si="2"/>
        <v>32.6</v>
      </c>
      <c r="H76" s="107">
        <f t="shared" si="2"/>
        <v>66</v>
      </c>
      <c r="I76" s="107">
        <f t="shared" si="2"/>
        <v>229.6</v>
      </c>
      <c r="J76" s="107">
        <f t="shared" si="2"/>
        <v>49.8</v>
      </c>
      <c r="K76" s="107">
        <f t="shared" si="2"/>
        <v>67.2</v>
      </c>
      <c r="L76" s="107">
        <f t="shared" si="2"/>
        <v>106</v>
      </c>
      <c r="M76" s="107">
        <f t="shared" si="2"/>
        <v>4.2</v>
      </c>
      <c r="N76" s="107">
        <f t="shared" si="2"/>
        <v>4</v>
      </c>
      <c r="O76" s="107">
        <f t="shared" si="2"/>
        <v>52.4</v>
      </c>
      <c r="P76" s="107">
        <f t="shared" si="2"/>
        <v>3</v>
      </c>
    </row>
    <row r="77" spans="1:16" ht="12.75" customHeight="1" x14ac:dyDescent="0.2">
      <c r="A77" s="58" t="s">
        <v>88</v>
      </c>
      <c r="B77" s="107">
        <f t="shared" si="1"/>
        <v>745.4</v>
      </c>
      <c r="C77" s="107">
        <f t="shared" si="2"/>
        <v>51.2</v>
      </c>
      <c r="D77" s="107">
        <f t="shared" si="2"/>
        <v>10.4</v>
      </c>
      <c r="E77" s="107">
        <f t="shared" si="2"/>
        <v>18</v>
      </c>
      <c r="F77" s="107">
        <f t="shared" si="2"/>
        <v>43.2</v>
      </c>
      <c r="G77" s="107">
        <f t="shared" si="2"/>
        <v>34</v>
      </c>
      <c r="H77" s="107">
        <f t="shared" si="2"/>
        <v>69.400000000000006</v>
      </c>
      <c r="I77" s="107">
        <f t="shared" si="2"/>
        <v>226</v>
      </c>
      <c r="J77" s="107">
        <f t="shared" si="2"/>
        <v>49</v>
      </c>
      <c r="K77" s="107">
        <f t="shared" si="2"/>
        <v>72.400000000000006</v>
      </c>
      <c r="L77" s="107">
        <f t="shared" si="2"/>
        <v>106</v>
      </c>
      <c r="M77" s="107">
        <f t="shared" si="2"/>
        <v>4</v>
      </c>
      <c r="N77" s="107">
        <f t="shared" si="2"/>
        <v>3.8</v>
      </c>
      <c r="O77" s="107">
        <f t="shared" si="2"/>
        <v>54.8</v>
      </c>
      <c r="P77" s="107">
        <f t="shared" si="2"/>
        <v>3.2</v>
      </c>
    </row>
    <row r="78" spans="1:16" ht="12.75" customHeight="1" x14ac:dyDescent="0.2">
      <c r="A78" s="58" t="s">
        <v>89</v>
      </c>
      <c r="B78" s="107">
        <f t="shared" si="1"/>
        <v>734.6</v>
      </c>
      <c r="C78" s="107">
        <f t="shared" si="2"/>
        <v>49.2</v>
      </c>
      <c r="D78" s="107">
        <f t="shared" si="2"/>
        <v>12.4</v>
      </c>
      <c r="E78" s="107">
        <f t="shared" si="2"/>
        <v>18.600000000000001</v>
      </c>
      <c r="F78" s="107">
        <f t="shared" si="2"/>
        <v>45</v>
      </c>
      <c r="G78" s="107">
        <f t="shared" si="2"/>
        <v>31.8</v>
      </c>
      <c r="H78" s="107">
        <f t="shared" si="2"/>
        <v>70.400000000000006</v>
      </c>
      <c r="I78" s="107">
        <f t="shared" si="2"/>
        <v>221.6</v>
      </c>
      <c r="J78" s="107">
        <f t="shared" si="2"/>
        <v>51.2</v>
      </c>
      <c r="K78" s="107">
        <f t="shared" si="2"/>
        <v>70.2</v>
      </c>
      <c r="L78" s="107">
        <f t="shared" si="2"/>
        <v>97.4</v>
      </c>
      <c r="M78" s="107">
        <f t="shared" si="2"/>
        <v>3.4</v>
      </c>
      <c r="N78" s="107">
        <f t="shared" si="2"/>
        <v>3.8</v>
      </c>
      <c r="O78" s="107">
        <f t="shared" si="2"/>
        <v>56.2</v>
      </c>
      <c r="P78" s="107">
        <f t="shared" si="2"/>
        <v>3.4</v>
      </c>
    </row>
    <row r="79" spans="1:16" ht="12.75" customHeight="1" x14ac:dyDescent="0.2">
      <c r="A79" s="58" t="s">
        <v>90</v>
      </c>
      <c r="B79" s="107">
        <f t="shared" si="1"/>
        <v>719.4</v>
      </c>
      <c r="C79" s="107">
        <f t="shared" si="2"/>
        <v>49.2</v>
      </c>
      <c r="D79" s="107">
        <f t="shared" si="2"/>
        <v>12.4</v>
      </c>
      <c r="E79" s="107">
        <f t="shared" si="2"/>
        <v>19.8</v>
      </c>
      <c r="F79" s="107">
        <f t="shared" si="2"/>
        <v>43.2</v>
      </c>
      <c r="G79" s="107">
        <f t="shared" si="2"/>
        <v>30.2</v>
      </c>
      <c r="H79" s="107">
        <f t="shared" si="2"/>
        <v>68.599999999999994</v>
      </c>
      <c r="I79" s="107">
        <f t="shared" si="2"/>
        <v>208</v>
      </c>
      <c r="J79" s="107">
        <f t="shared" si="2"/>
        <v>53.6</v>
      </c>
      <c r="K79" s="107">
        <f t="shared" si="2"/>
        <v>72</v>
      </c>
      <c r="L79" s="107">
        <f t="shared" si="2"/>
        <v>94</v>
      </c>
      <c r="M79" s="107">
        <f t="shared" si="2"/>
        <v>3.6</v>
      </c>
      <c r="N79" s="107">
        <f t="shared" si="2"/>
        <v>4</v>
      </c>
      <c r="O79" s="107">
        <f t="shared" si="2"/>
        <v>57.2</v>
      </c>
      <c r="P79" s="107">
        <f t="shared" si="2"/>
        <v>3.6</v>
      </c>
    </row>
    <row r="80" spans="1:16" ht="12.75" customHeight="1" x14ac:dyDescent="0.2">
      <c r="A80" s="58" t="s">
        <v>91</v>
      </c>
      <c r="B80" s="107">
        <f t="shared" si="1"/>
        <v>715.2</v>
      </c>
      <c r="C80" s="107">
        <f t="shared" si="2"/>
        <v>47</v>
      </c>
      <c r="D80" s="107">
        <f t="shared" si="2"/>
        <v>12.6</v>
      </c>
      <c r="E80" s="107">
        <f t="shared" si="2"/>
        <v>22.4</v>
      </c>
      <c r="F80" s="107">
        <f t="shared" si="2"/>
        <v>45.8</v>
      </c>
      <c r="G80" s="107">
        <f t="shared" si="2"/>
        <v>31.8</v>
      </c>
      <c r="H80" s="107">
        <f t="shared" si="2"/>
        <v>72.8</v>
      </c>
      <c r="I80" s="107">
        <f t="shared" si="2"/>
        <v>198.4</v>
      </c>
      <c r="J80" s="107">
        <f t="shared" si="2"/>
        <v>51.4</v>
      </c>
      <c r="K80" s="107">
        <f t="shared" si="2"/>
        <v>69.400000000000006</v>
      </c>
      <c r="L80" s="107">
        <f t="shared" si="2"/>
        <v>96</v>
      </c>
      <c r="M80" s="107">
        <f t="shared" si="2"/>
        <v>3.2</v>
      </c>
      <c r="N80" s="107">
        <f t="shared" si="2"/>
        <v>2.8</v>
      </c>
      <c r="O80" s="107">
        <f t="shared" si="2"/>
        <v>57.4</v>
      </c>
      <c r="P80" s="107">
        <f t="shared" si="2"/>
        <v>4.2</v>
      </c>
    </row>
    <row r="81" spans="1:16" ht="12.75" customHeight="1" x14ac:dyDescent="0.2">
      <c r="A81" s="58" t="s">
        <v>92</v>
      </c>
      <c r="B81" s="107">
        <f t="shared" si="1"/>
        <v>722.6</v>
      </c>
      <c r="C81" s="107">
        <f t="shared" si="2"/>
        <v>44.6</v>
      </c>
      <c r="D81" s="107">
        <f t="shared" si="2"/>
        <v>12.4</v>
      </c>
      <c r="E81" s="107">
        <f t="shared" si="2"/>
        <v>24.2</v>
      </c>
      <c r="F81" s="107">
        <f t="shared" si="2"/>
        <v>50.6</v>
      </c>
      <c r="G81" s="107">
        <f t="shared" si="2"/>
        <v>35.4</v>
      </c>
      <c r="H81" s="107">
        <f t="shared" si="2"/>
        <v>75.2</v>
      </c>
      <c r="I81" s="107">
        <f t="shared" si="2"/>
        <v>191.6</v>
      </c>
      <c r="J81" s="107">
        <f t="shared" si="2"/>
        <v>55</v>
      </c>
      <c r="K81" s="107">
        <f t="shared" si="2"/>
        <v>71</v>
      </c>
      <c r="L81" s="107">
        <f t="shared" si="2"/>
        <v>93.8</v>
      </c>
      <c r="M81" s="107">
        <f t="shared" si="2"/>
        <v>2.4</v>
      </c>
      <c r="N81" s="107">
        <f t="shared" si="2"/>
        <v>3</v>
      </c>
      <c r="O81" s="107">
        <f t="shared" si="2"/>
        <v>58.2</v>
      </c>
      <c r="P81" s="107">
        <f t="shared" si="2"/>
        <v>5.2</v>
      </c>
    </row>
    <row r="82" spans="1:16" ht="12.75" customHeight="1" x14ac:dyDescent="0.2">
      <c r="A82" s="58" t="s">
        <v>93</v>
      </c>
      <c r="B82" s="107">
        <f t="shared" si="1"/>
        <v>717.2</v>
      </c>
      <c r="C82" s="107">
        <f t="shared" si="2"/>
        <v>46.4</v>
      </c>
      <c r="D82" s="107">
        <f t="shared" si="2"/>
        <v>12.6</v>
      </c>
      <c r="E82" s="107">
        <f t="shared" si="2"/>
        <v>23</v>
      </c>
      <c r="F82" s="107">
        <f t="shared" si="2"/>
        <v>47</v>
      </c>
      <c r="G82" s="107">
        <f t="shared" si="2"/>
        <v>34.4</v>
      </c>
      <c r="H82" s="107">
        <f t="shared" si="2"/>
        <v>74.400000000000006</v>
      </c>
      <c r="I82" s="107">
        <f t="shared" si="2"/>
        <v>191.6</v>
      </c>
      <c r="J82" s="107">
        <f t="shared" si="2"/>
        <v>57.4</v>
      </c>
      <c r="K82" s="107">
        <f t="shared" si="2"/>
        <v>67.599999999999994</v>
      </c>
      <c r="L82" s="107">
        <f t="shared" si="2"/>
        <v>95.8</v>
      </c>
      <c r="M82" s="107">
        <f t="shared" si="2"/>
        <v>2</v>
      </c>
      <c r="N82" s="107">
        <f t="shared" si="2"/>
        <v>2.6</v>
      </c>
      <c r="O82" s="107">
        <f t="shared" si="2"/>
        <v>57.4</v>
      </c>
      <c r="P82" s="107">
        <f t="shared" si="2"/>
        <v>5</v>
      </c>
    </row>
    <row r="83" spans="1:16" ht="12.75" customHeight="1" x14ac:dyDescent="0.2">
      <c r="A83" s="58" t="s">
        <v>94</v>
      </c>
      <c r="B83" s="107">
        <f t="shared" si="1"/>
        <v>738.2</v>
      </c>
      <c r="C83" s="107">
        <f t="shared" si="2"/>
        <v>48.6</v>
      </c>
      <c r="D83" s="107">
        <f t="shared" si="2"/>
        <v>13.4</v>
      </c>
      <c r="E83" s="107">
        <f t="shared" si="2"/>
        <v>23.8</v>
      </c>
      <c r="F83" s="107">
        <f t="shared" si="2"/>
        <v>47.6</v>
      </c>
      <c r="G83" s="107">
        <f t="shared" si="2"/>
        <v>34.6</v>
      </c>
      <c r="H83" s="107">
        <f t="shared" si="2"/>
        <v>75.400000000000006</v>
      </c>
      <c r="I83" s="107">
        <f t="shared" si="2"/>
        <v>192.8</v>
      </c>
      <c r="J83" s="107">
        <f t="shared" si="2"/>
        <v>55</v>
      </c>
      <c r="K83" s="107">
        <f t="shared" si="2"/>
        <v>74.8</v>
      </c>
      <c r="L83" s="107">
        <f t="shared" si="2"/>
        <v>103.4</v>
      </c>
      <c r="M83" s="107">
        <f t="shared" si="2"/>
        <v>1.8</v>
      </c>
      <c r="N83" s="107">
        <f t="shared" si="2"/>
        <v>2</v>
      </c>
      <c r="O83" s="107">
        <f t="shared" si="2"/>
        <v>59.2</v>
      </c>
      <c r="P83" s="107">
        <f t="shared" si="2"/>
        <v>5.8</v>
      </c>
    </row>
    <row r="84" spans="1:16" ht="12.75" customHeight="1" x14ac:dyDescent="0.2">
      <c r="A84" s="58" t="s">
        <v>95</v>
      </c>
      <c r="B84" s="107">
        <f t="shared" si="1"/>
        <v>744.2</v>
      </c>
      <c r="C84" s="107">
        <f t="shared" si="2"/>
        <v>47.6</v>
      </c>
      <c r="D84" s="107">
        <f t="shared" si="2"/>
        <v>12.4</v>
      </c>
      <c r="E84" s="107">
        <f t="shared" si="2"/>
        <v>24</v>
      </c>
      <c r="F84" s="107">
        <f t="shared" si="2"/>
        <v>49.8</v>
      </c>
      <c r="G84" s="107">
        <f t="shared" si="2"/>
        <v>35.799999999999997</v>
      </c>
      <c r="H84" s="107">
        <f t="shared" si="2"/>
        <v>73.2</v>
      </c>
      <c r="I84" s="107">
        <f t="shared" si="2"/>
        <v>194.6</v>
      </c>
      <c r="J84" s="107">
        <f t="shared" si="2"/>
        <v>55.8</v>
      </c>
      <c r="K84" s="107">
        <f t="shared" si="2"/>
        <v>76.8</v>
      </c>
      <c r="L84" s="107">
        <f t="shared" si="2"/>
        <v>103.2</v>
      </c>
      <c r="M84" s="107">
        <f t="shared" si="2"/>
        <v>2.8</v>
      </c>
      <c r="N84" s="107">
        <f t="shared" si="2"/>
        <v>1.8</v>
      </c>
      <c r="O84" s="107">
        <f t="shared" si="2"/>
        <v>59.6</v>
      </c>
      <c r="P84" s="107">
        <f t="shared" si="2"/>
        <v>6.8</v>
      </c>
    </row>
    <row r="85" spans="1:16" ht="12.75" customHeight="1" x14ac:dyDescent="0.2">
      <c r="A85" s="58" t="s">
        <v>96</v>
      </c>
      <c r="B85" s="107">
        <f t="shared" si="1"/>
        <v>742.8</v>
      </c>
      <c r="C85" s="107">
        <f t="shared" si="2"/>
        <v>48</v>
      </c>
      <c r="D85" s="107">
        <f t="shared" si="2"/>
        <v>12.6</v>
      </c>
      <c r="E85" s="107">
        <f t="shared" si="2"/>
        <v>22</v>
      </c>
      <c r="F85" s="107">
        <f t="shared" si="2"/>
        <v>46.8</v>
      </c>
      <c r="G85" s="107">
        <f t="shared" si="2"/>
        <v>35.200000000000003</v>
      </c>
      <c r="H85" s="107">
        <f t="shared" si="2"/>
        <v>70.2</v>
      </c>
      <c r="I85" s="107">
        <f t="shared" si="2"/>
        <v>198</v>
      </c>
      <c r="J85" s="107">
        <f t="shared" si="2"/>
        <v>56.6</v>
      </c>
      <c r="K85" s="107">
        <f t="shared" si="2"/>
        <v>76.8</v>
      </c>
      <c r="L85" s="107">
        <f t="shared" si="2"/>
        <v>103.8</v>
      </c>
      <c r="M85" s="107">
        <f t="shared" si="2"/>
        <v>2.6</v>
      </c>
      <c r="N85" s="107">
        <f t="shared" si="2"/>
        <v>2.8</v>
      </c>
      <c r="O85" s="107">
        <f t="shared" si="2"/>
        <v>60.2</v>
      </c>
      <c r="P85" s="107">
        <f t="shared" si="2"/>
        <v>7.2</v>
      </c>
    </row>
    <row r="86" spans="1:16" ht="12.75" customHeight="1" x14ac:dyDescent="0.2">
      <c r="A86" s="58" t="s">
        <v>97</v>
      </c>
      <c r="B86" s="107">
        <f t="shared" si="1"/>
        <v>731</v>
      </c>
      <c r="C86" s="107">
        <f t="shared" si="2"/>
        <v>48.6</v>
      </c>
      <c r="D86" s="107">
        <f t="shared" si="2"/>
        <v>14</v>
      </c>
      <c r="E86" s="107">
        <f t="shared" si="2"/>
        <v>21.4</v>
      </c>
      <c r="F86" s="107">
        <f t="shared" si="2"/>
        <v>44</v>
      </c>
      <c r="G86" s="107">
        <f t="shared" si="2"/>
        <v>34</v>
      </c>
      <c r="H86" s="107">
        <f t="shared" si="2"/>
        <v>65.8</v>
      </c>
      <c r="I86" s="107">
        <f t="shared" si="2"/>
        <v>195.6</v>
      </c>
      <c r="J86" s="107">
        <f t="shared" si="2"/>
        <v>55.8</v>
      </c>
      <c r="K86" s="107">
        <f t="shared" si="2"/>
        <v>78.400000000000006</v>
      </c>
      <c r="L86" s="107">
        <f t="shared" si="2"/>
        <v>101.8</v>
      </c>
      <c r="M86" s="107">
        <f t="shared" si="2"/>
        <v>3</v>
      </c>
      <c r="N86" s="107">
        <f t="shared" si="2"/>
        <v>2.4</v>
      </c>
      <c r="O86" s="107">
        <f t="shared" si="2"/>
        <v>59.4</v>
      </c>
      <c r="P86" s="107">
        <f t="shared" si="2"/>
        <v>6.8</v>
      </c>
    </row>
    <row r="87" spans="1:16" ht="12.75" customHeight="1" x14ac:dyDescent="0.2">
      <c r="A87" s="58" t="s">
        <v>98</v>
      </c>
      <c r="B87" s="107">
        <f t="shared" si="1"/>
        <v>748</v>
      </c>
      <c r="C87" s="107">
        <f t="shared" si="2"/>
        <v>47.2</v>
      </c>
      <c r="D87" s="107">
        <f t="shared" si="2"/>
        <v>16</v>
      </c>
      <c r="E87" s="107">
        <f t="shared" si="2"/>
        <v>21.4</v>
      </c>
      <c r="F87" s="107">
        <f t="shared" si="2"/>
        <v>46.8</v>
      </c>
      <c r="G87" s="107">
        <f t="shared" si="2"/>
        <v>33</v>
      </c>
      <c r="H87" s="107">
        <f t="shared" si="2"/>
        <v>66.400000000000006</v>
      </c>
      <c r="I87" s="107">
        <f t="shared" si="2"/>
        <v>206.2</v>
      </c>
      <c r="J87" s="107">
        <f t="shared" si="2"/>
        <v>57.2</v>
      </c>
      <c r="K87" s="107">
        <f t="shared" si="2"/>
        <v>77.599999999999994</v>
      </c>
      <c r="L87" s="107">
        <f t="shared" si="2"/>
        <v>103.6</v>
      </c>
      <c r="M87" s="107">
        <f t="shared" si="2"/>
        <v>3.2</v>
      </c>
      <c r="N87" s="107">
        <f t="shared" si="2"/>
        <v>2.6</v>
      </c>
      <c r="O87" s="107">
        <f t="shared" si="2"/>
        <v>60</v>
      </c>
      <c r="P87" s="107">
        <f t="shared" si="2"/>
        <v>6.8</v>
      </c>
    </row>
    <row r="88" spans="1:16" ht="12.75" customHeight="1" x14ac:dyDescent="0.2">
      <c r="A88" s="58" t="s">
        <v>99</v>
      </c>
      <c r="B88" s="107">
        <f t="shared" si="1"/>
        <v>775.6</v>
      </c>
      <c r="C88" s="107">
        <f t="shared" si="2"/>
        <v>48.8</v>
      </c>
      <c r="D88" s="107">
        <f t="shared" si="2"/>
        <v>15.4</v>
      </c>
      <c r="E88" s="107">
        <f t="shared" si="2"/>
        <v>22.4</v>
      </c>
      <c r="F88" s="107">
        <f t="shared" si="2"/>
        <v>46.8</v>
      </c>
      <c r="G88" s="107">
        <f t="shared" si="2"/>
        <v>36.6</v>
      </c>
      <c r="H88" s="107">
        <f t="shared" si="2"/>
        <v>69</v>
      </c>
      <c r="I88" s="107">
        <f t="shared" si="2"/>
        <v>218</v>
      </c>
      <c r="J88" s="107">
        <f t="shared" si="2"/>
        <v>62</v>
      </c>
      <c r="K88" s="107">
        <f t="shared" si="2"/>
        <v>74.2</v>
      </c>
      <c r="L88" s="107">
        <f t="shared" si="2"/>
        <v>108</v>
      </c>
      <c r="M88" s="107">
        <f t="shared" si="2"/>
        <v>3.4</v>
      </c>
      <c r="N88" s="107">
        <f t="shared" si="2"/>
        <v>2.8</v>
      </c>
      <c r="O88" s="107">
        <f t="shared" si="2"/>
        <v>62.8</v>
      </c>
      <c r="P88" s="107">
        <f t="shared" si="2"/>
        <v>5.4</v>
      </c>
    </row>
    <row r="89" spans="1:16" ht="12.75" customHeight="1" x14ac:dyDescent="0.2">
      <c r="A89" s="58" t="s">
        <v>100</v>
      </c>
      <c r="B89" s="107">
        <f t="shared" si="1"/>
        <v>798.8</v>
      </c>
      <c r="C89" s="107">
        <f t="shared" si="2"/>
        <v>51</v>
      </c>
      <c r="D89" s="107">
        <f t="shared" si="2"/>
        <v>16.600000000000001</v>
      </c>
      <c r="E89" s="107">
        <f t="shared" si="2"/>
        <v>21.6</v>
      </c>
      <c r="F89" s="107">
        <f t="shared" si="2"/>
        <v>46.2</v>
      </c>
      <c r="G89" s="107">
        <f t="shared" si="2"/>
        <v>40.4</v>
      </c>
      <c r="H89" s="107">
        <f t="shared" si="2"/>
        <v>72.2</v>
      </c>
      <c r="I89" s="107">
        <f t="shared" si="2"/>
        <v>224</v>
      </c>
      <c r="J89" s="107">
        <f t="shared" si="2"/>
        <v>63.2</v>
      </c>
      <c r="K89" s="107">
        <f t="shared" si="2"/>
        <v>71.599999999999994</v>
      </c>
      <c r="L89" s="107">
        <f t="shared" si="2"/>
        <v>114.2</v>
      </c>
      <c r="M89" s="107">
        <f t="shared" si="2"/>
        <v>3</v>
      </c>
      <c r="N89" s="107">
        <f t="shared" si="2"/>
        <v>4</v>
      </c>
      <c r="O89" s="107">
        <f t="shared" si="2"/>
        <v>65.599999999999994</v>
      </c>
      <c r="P89" s="107">
        <f t="shared" si="2"/>
        <v>5.2</v>
      </c>
    </row>
    <row r="90" spans="1:16" ht="12.75" customHeight="1" x14ac:dyDescent="0.2">
      <c r="A90" s="58" t="s">
        <v>71</v>
      </c>
      <c r="B90" s="107">
        <f t="shared" si="1"/>
        <v>816.2</v>
      </c>
      <c r="C90" s="107">
        <f t="shared" si="2"/>
        <v>55.6</v>
      </c>
      <c r="D90" s="107">
        <f t="shared" si="2"/>
        <v>17.600000000000001</v>
      </c>
      <c r="E90" s="107">
        <f t="shared" ref="D90:P102" si="3">AVERAGE(E25:E29)</f>
        <v>23.2</v>
      </c>
      <c r="F90" s="107">
        <f t="shared" si="3"/>
        <v>48.2</v>
      </c>
      <c r="G90" s="107">
        <f t="shared" si="3"/>
        <v>38.799999999999997</v>
      </c>
      <c r="H90" s="107">
        <f t="shared" si="3"/>
        <v>75.599999999999994</v>
      </c>
      <c r="I90" s="107">
        <f t="shared" si="3"/>
        <v>227.4</v>
      </c>
      <c r="J90" s="107">
        <f t="shared" si="3"/>
        <v>63</v>
      </c>
      <c r="K90" s="107">
        <f t="shared" si="3"/>
        <v>76.599999999999994</v>
      </c>
      <c r="L90" s="107">
        <f t="shared" si="3"/>
        <v>112.6</v>
      </c>
      <c r="M90" s="107">
        <f t="shared" si="3"/>
        <v>3.8</v>
      </c>
      <c r="N90" s="107">
        <f t="shared" si="3"/>
        <v>3.2</v>
      </c>
      <c r="O90" s="107">
        <f t="shared" si="3"/>
        <v>65.8</v>
      </c>
      <c r="P90" s="107">
        <f t="shared" si="3"/>
        <v>4.8</v>
      </c>
    </row>
    <row r="91" spans="1:16" ht="12.75" customHeight="1" x14ac:dyDescent="0.2">
      <c r="A91" s="58" t="s">
        <v>72</v>
      </c>
      <c r="B91" s="107">
        <f t="shared" si="1"/>
        <v>844.2</v>
      </c>
      <c r="C91" s="107">
        <f t="shared" si="2"/>
        <v>57</v>
      </c>
      <c r="D91" s="107">
        <f t="shared" si="3"/>
        <v>16.8</v>
      </c>
      <c r="E91" s="107">
        <f t="shared" si="3"/>
        <v>22</v>
      </c>
      <c r="F91" s="107">
        <f t="shared" si="3"/>
        <v>50.2</v>
      </c>
      <c r="G91" s="107">
        <f t="shared" si="3"/>
        <v>41.4</v>
      </c>
      <c r="H91" s="107">
        <f t="shared" si="3"/>
        <v>82.8</v>
      </c>
      <c r="I91" s="107">
        <f t="shared" si="3"/>
        <v>231.6</v>
      </c>
      <c r="J91" s="107">
        <f t="shared" si="3"/>
        <v>64.8</v>
      </c>
      <c r="K91" s="107">
        <f t="shared" si="3"/>
        <v>76</v>
      </c>
      <c r="L91" s="107">
        <f t="shared" si="3"/>
        <v>117.4</v>
      </c>
      <c r="M91" s="107">
        <f t="shared" si="3"/>
        <v>4.4000000000000004</v>
      </c>
      <c r="N91" s="107">
        <f t="shared" si="3"/>
        <v>3.8</v>
      </c>
      <c r="O91" s="107">
        <f t="shared" si="3"/>
        <v>70.400000000000006</v>
      </c>
      <c r="P91" s="107">
        <f t="shared" si="3"/>
        <v>5.6</v>
      </c>
    </row>
    <row r="92" spans="1:16" ht="12.75" customHeight="1" x14ac:dyDescent="0.2">
      <c r="A92" s="58" t="s">
        <v>73</v>
      </c>
      <c r="B92" s="107">
        <f t="shared" si="1"/>
        <v>860.4</v>
      </c>
      <c r="C92" s="107">
        <f t="shared" si="2"/>
        <v>55.8</v>
      </c>
      <c r="D92" s="107">
        <f t="shared" si="3"/>
        <v>15.8</v>
      </c>
      <c r="E92" s="107">
        <f t="shared" si="3"/>
        <v>24</v>
      </c>
      <c r="F92" s="107">
        <f t="shared" si="3"/>
        <v>52</v>
      </c>
      <c r="G92" s="107">
        <f t="shared" si="3"/>
        <v>43.2</v>
      </c>
      <c r="H92" s="107">
        <f t="shared" si="3"/>
        <v>87.8</v>
      </c>
      <c r="I92" s="107">
        <f t="shared" si="3"/>
        <v>225</v>
      </c>
      <c r="J92" s="107">
        <f t="shared" si="3"/>
        <v>67</v>
      </c>
      <c r="K92" s="107">
        <f t="shared" si="3"/>
        <v>82.6</v>
      </c>
      <c r="L92" s="107">
        <f t="shared" si="3"/>
        <v>118.8</v>
      </c>
      <c r="M92" s="107">
        <f t="shared" si="3"/>
        <v>5.6</v>
      </c>
      <c r="N92" s="107">
        <f t="shared" si="3"/>
        <v>4.8</v>
      </c>
      <c r="O92" s="107">
        <f t="shared" si="3"/>
        <v>71.8</v>
      </c>
      <c r="P92" s="107">
        <f t="shared" si="3"/>
        <v>6.2</v>
      </c>
    </row>
    <row r="93" spans="1:16" ht="12.75" customHeight="1" x14ac:dyDescent="0.2">
      <c r="A93" s="58" t="s">
        <v>74</v>
      </c>
      <c r="B93" s="107">
        <f t="shared" si="1"/>
        <v>853.6</v>
      </c>
      <c r="C93" s="107">
        <f t="shared" si="2"/>
        <v>56.2</v>
      </c>
      <c r="D93" s="107">
        <f t="shared" si="3"/>
        <v>16.2</v>
      </c>
      <c r="E93" s="107">
        <f t="shared" si="3"/>
        <v>24.6</v>
      </c>
      <c r="F93" s="107">
        <f t="shared" si="3"/>
        <v>54</v>
      </c>
      <c r="G93" s="107">
        <f t="shared" si="3"/>
        <v>41.6</v>
      </c>
      <c r="H93" s="107">
        <f t="shared" si="3"/>
        <v>89</v>
      </c>
      <c r="I93" s="107">
        <f t="shared" si="3"/>
        <v>217</v>
      </c>
      <c r="J93" s="107">
        <f t="shared" si="3"/>
        <v>64.599999999999994</v>
      </c>
      <c r="K93" s="107">
        <f t="shared" si="3"/>
        <v>83.6</v>
      </c>
      <c r="L93" s="107">
        <f t="shared" si="3"/>
        <v>116</v>
      </c>
      <c r="M93" s="107">
        <f t="shared" si="3"/>
        <v>5.4</v>
      </c>
      <c r="N93" s="107">
        <f t="shared" si="3"/>
        <v>5.8</v>
      </c>
      <c r="O93" s="107">
        <f t="shared" si="3"/>
        <v>72.599999999999994</v>
      </c>
      <c r="P93" s="107">
        <f t="shared" si="3"/>
        <v>7</v>
      </c>
    </row>
    <row r="94" spans="1:16" ht="12.75" customHeight="1" x14ac:dyDescent="0.2">
      <c r="A94" s="58" t="s">
        <v>75</v>
      </c>
      <c r="B94" s="107">
        <f t="shared" si="1"/>
        <v>861.6</v>
      </c>
      <c r="C94" s="107">
        <f t="shared" si="2"/>
        <v>59.6</v>
      </c>
      <c r="D94" s="107">
        <f t="shared" si="3"/>
        <v>17.2</v>
      </c>
      <c r="E94" s="107">
        <f t="shared" si="3"/>
        <v>27.4</v>
      </c>
      <c r="F94" s="107">
        <f t="shared" si="3"/>
        <v>53.4</v>
      </c>
      <c r="G94" s="107">
        <f t="shared" si="3"/>
        <v>41.6</v>
      </c>
      <c r="H94" s="107">
        <f t="shared" si="3"/>
        <v>91.4</v>
      </c>
      <c r="I94" s="107">
        <f t="shared" si="3"/>
        <v>216.8</v>
      </c>
      <c r="J94" s="107">
        <f t="shared" si="3"/>
        <v>63.6</v>
      </c>
      <c r="K94" s="107">
        <f t="shared" si="3"/>
        <v>87.8</v>
      </c>
      <c r="L94" s="107">
        <f t="shared" si="3"/>
        <v>116</v>
      </c>
      <c r="M94" s="107">
        <f t="shared" si="3"/>
        <v>4.8</v>
      </c>
      <c r="N94" s="107">
        <f t="shared" si="3"/>
        <v>4.5999999999999996</v>
      </c>
      <c r="O94" s="107">
        <f t="shared" si="3"/>
        <v>70.8</v>
      </c>
      <c r="P94" s="107">
        <f t="shared" si="3"/>
        <v>6.6</v>
      </c>
    </row>
    <row r="95" spans="1:16" ht="12.75" customHeight="1" x14ac:dyDescent="0.2">
      <c r="A95" s="58" t="s">
        <v>76</v>
      </c>
      <c r="B95" s="107">
        <f t="shared" si="1"/>
        <v>870</v>
      </c>
      <c r="C95" s="107">
        <f t="shared" si="2"/>
        <v>57.2</v>
      </c>
      <c r="D95" s="107">
        <f t="shared" si="3"/>
        <v>16.8</v>
      </c>
      <c r="E95" s="107">
        <f t="shared" si="3"/>
        <v>27.6</v>
      </c>
      <c r="F95" s="107">
        <f t="shared" si="3"/>
        <v>54.4</v>
      </c>
      <c r="G95" s="107">
        <f t="shared" si="3"/>
        <v>41.2</v>
      </c>
      <c r="H95" s="107">
        <f t="shared" si="3"/>
        <v>91.6</v>
      </c>
      <c r="I95" s="107">
        <f t="shared" si="3"/>
        <v>221.2</v>
      </c>
      <c r="J95" s="107">
        <f t="shared" si="3"/>
        <v>66.2</v>
      </c>
      <c r="K95" s="107">
        <f t="shared" si="3"/>
        <v>86.8</v>
      </c>
      <c r="L95" s="107">
        <f t="shared" si="3"/>
        <v>119.4</v>
      </c>
      <c r="M95" s="107">
        <f t="shared" si="3"/>
        <v>4.5999999999999996</v>
      </c>
      <c r="N95" s="107">
        <f t="shared" si="3"/>
        <v>5.4</v>
      </c>
      <c r="O95" s="107">
        <f t="shared" si="3"/>
        <v>70.2</v>
      </c>
      <c r="P95" s="107">
        <f t="shared" si="3"/>
        <v>7.4</v>
      </c>
    </row>
    <row r="96" spans="1:16" ht="12.75" customHeight="1" x14ac:dyDescent="0.2">
      <c r="A96" s="58" t="s">
        <v>77</v>
      </c>
      <c r="B96" s="107">
        <f t="shared" si="1"/>
        <v>878.2</v>
      </c>
      <c r="C96" s="107">
        <f t="shared" si="2"/>
        <v>65</v>
      </c>
      <c r="D96" s="107">
        <f t="shared" si="3"/>
        <v>17.2</v>
      </c>
      <c r="E96" s="107">
        <f t="shared" si="3"/>
        <v>28.6</v>
      </c>
      <c r="F96" s="107">
        <f t="shared" si="3"/>
        <v>53.6</v>
      </c>
      <c r="G96" s="107">
        <f t="shared" si="3"/>
        <v>41.8</v>
      </c>
      <c r="H96" s="107">
        <f t="shared" si="3"/>
        <v>88</v>
      </c>
      <c r="I96" s="107">
        <f t="shared" si="3"/>
        <v>222</v>
      </c>
      <c r="J96" s="107">
        <f t="shared" si="3"/>
        <v>64.400000000000006</v>
      </c>
      <c r="K96" s="107">
        <f t="shared" si="3"/>
        <v>90.2</v>
      </c>
      <c r="L96" s="107">
        <f t="shared" si="3"/>
        <v>122.2</v>
      </c>
      <c r="M96" s="107">
        <f t="shared" si="3"/>
        <v>3.8</v>
      </c>
      <c r="N96" s="107">
        <f t="shared" si="3"/>
        <v>5.2</v>
      </c>
      <c r="O96" s="107">
        <f t="shared" si="3"/>
        <v>69.2</v>
      </c>
      <c r="P96" s="107">
        <f t="shared" si="3"/>
        <v>7</v>
      </c>
    </row>
    <row r="97" spans="1:16" ht="12.75" customHeight="1" x14ac:dyDescent="0.2">
      <c r="A97" s="58" t="s">
        <v>78</v>
      </c>
      <c r="B97" s="107">
        <f t="shared" si="1"/>
        <v>883.2</v>
      </c>
      <c r="C97" s="107">
        <f t="shared" si="2"/>
        <v>68.599999999999994</v>
      </c>
      <c r="D97" s="107">
        <f t="shared" si="3"/>
        <v>18</v>
      </c>
      <c r="E97" s="107">
        <f t="shared" si="3"/>
        <v>28.6</v>
      </c>
      <c r="F97" s="107">
        <f t="shared" si="3"/>
        <v>55.2</v>
      </c>
      <c r="G97" s="107">
        <f t="shared" si="3"/>
        <v>43.2</v>
      </c>
      <c r="H97" s="107">
        <f t="shared" si="3"/>
        <v>84.2</v>
      </c>
      <c r="I97" s="107">
        <f t="shared" si="3"/>
        <v>225.6</v>
      </c>
      <c r="J97" s="107">
        <f t="shared" si="3"/>
        <v>62.4</v>
      </c>
      <c r="K97" s="107">
        <f t="shared" si="3"/>
        <v>93.6</v>
      </c>
      <c r="L97" s="107">
        <f t="shared" si="3"/>
        <v>123.2</v>
      </c>
      <c r="M97" s="107">
        <f t="shared" si="3"/>
        <v>2.8</v>
      </c>
      <c r="N97" s="107">
        <f t="shared" si="3"/>
        <v>4.8</v>
      </c>
      <c r="O97" s="107">
        <f t="shared" si="3"/>
        <v>67</v>
      </c>
      <c r="P97" s="107">
        <f t="shared" si="3"/>
        <v>6</v>
      </c>
    </row>
    <row r="98" spans="1:16" ht="12.75" customHeight="1" x14ac:dyDescent="0.2">
      <c r="A98" s="58" t="s">
        <v>79</v>
      </c>
      <c r="B98" s="107">
        <f t="shared" si="1"/>
        <v>866.4</v>
      </c>
      <c r="C98" s="107">
        <f t="shared" si="2"/>
        <v>65.2</v>
      </c>
      <c r="D98" s="107">
        <f t="shared" si="3"/>
        <v>18.600000000000001</v>
      </c>
      <c r="E98" s="107">
        <f t="shared" si="3"/>
        <v>26.2</v>
      </c>
      <c r="F98" s="107">
        <f t="shared" si="3"/>
        <v>51.2</v>
      </c>
      <c r="G98" s="107">
        <f t="shared" si="3"/>
        <v>42.4</v>
      </c>
      <c r="H98" s="107">
        <f t="shared" si="3"/>
        <v>83.4</v>
      </c>
      <c r="I98" s="107">
        <f t="shared" si="3"/>
        <v>220.8</v>
      </c>
      <c r="J98" s="107">
        <f t="shared" si="3"/>
        <v>62.4</v>
      </c>
      <c r="K98" s="107">
        <f t="shared" si="3"/>
        <v>95.6</v>
      </c>
      <c r="L98" s="107">
        <f t="shared" si="3"/>
        <v>120.2</v>
      </c>
      <c r="M98" s="107">
        <f t="shared" si="3"/>
        <v>3.4</v>
      </c>
      <c r="N98" s="107">
        <f t="shared" si="3"/>
        <v>4.8</v>
      </c>
      <c r="O98" s="107">
        <f t="shared" si="3"/>
        <v>66.400000000000006</v>
      </c>
      <c r="P98" s="107">
        <f t="shared" si="3"/>
        <v>5.8</v>
      </c>
    </row>
    <row r="99" spans="1:16" ht="12.75" customHeight="1" x14ac:dyDescent="0.2">
      <c r="A99" s="58" t="s">
        <v>80</v>
      </c>
      <c r="B99" s="107">
        <f t="shared" si="1"/>
        <v>858.6</v>
      </c>
      <c r="C99" s="107">
        <f t="shared" si="2"/>
        <v>60.2</v>
      </c>
      <c r="D99" s="107">
        <f t="shared" si="3"/>
        <v>18</v>
      </c>
      <c r="E99" s="107">
        <f t="shared" si="3"/>
        <v>23.4</v>
      </c>
      <c r="F99" s="107">
        <f t="shared" si="3"/>
        <v>52.6</v>
      </c>
      <c r="G99" s="107">
        <f t="shared" si="3"/>
        <v>40.4</v>
      </c>
      <c r="H99" s="107">
        <f t="shared" si="3"/>
        <v>85.6</v>
      </c>
      <c r="I99" s="107">
        <f t="shared" si="3"/>
        <v>217.6</v>
      </c>
      <c r="J99" s="107">
        <f t="shared" si="3"/>
        <v>66.400000000000006</v>
      </c>
      <c r="K99" s="107">
        <f t="shared" si="3"/>
        <v>96</v>
      </c>
      <c r="L99" s="107">
        <f t="shared" si="3"/>
        <v>119.6</v>
      </c>
      <c r="M99" s="107">
        <f t="shared" si="3"/>
        <v>3</v>
      </c>
      <c r="N99" s="107">
        <f t="shared" si="3"/>
        <v>5.2</v>
      </c>
      <c r="O99" s="107">
        <f t="shared" si="3"/>
        <v>65.2</v>
      </c>
      <c r="P99" s="107">
        <f t="shared" si="3"/>
        <v>5.4</v>
      </c>
    </row>
    <row r="100" spans="1:16" ht="12.75" customHeight="1" x14ac:dyDescent="0.2">
      <c r="A100" s="58" t="s">
        <v>81</v>
      </c>
      <c r="B100" s="107">
        <f t="shared" si="1"/>
        <v>835.6</v>
      </c>
      <c r="C100" s="107">
        <f t="shared" si="2"/>
        <v>59.6</v>
      </c>
      <c r="D100" s="107">
        <f t="shared" si="3"/>
        <v>16.2</v>
      </c>
      <c r="E100" s="107">
        <f t="shared" si="3"/>
        <v>23.6</v>
      </c>
      <c r="F100" s="107">
        <f t="shared" si="3"/>
        <v>52.6</v>
      </c>
      <c r="G100" s="107">
        <f t="shared" si="3"/>
        <v>40</v>
      </c>
      <c r="H100" s="107">
        <f t="shared" si="3"/>
        <v>83.8</v>
      </c>
      <c r="I100" s="107">
        <f t="shared" si="3"/>
        <v>207.4</v>
      </c>
      <c r="J100" s="107">
        <f t="shared" si="3"/>
        <v>62.8</v>
      </c>
      <c r="K100" s="107">
        <f t="shared" si="3"/>
        <v>95.8</v>
      </c>
      <c r="L100" s="107">
        <f t="shared" si="3"/>
        <v>118.4</v>
      </c>
      <c r="M100" s="107">
        <f t="shared" si="3"/>
        <v>3</v>
      </c>
      <c r="N100" s="107">
        <f t="shared" si="3"/>
        <v>4.5999999999999996</v>
      </c>
      <c r="O100" s="107">
        <f t="shared" si="3"/>
        <v>62.8</v>
      </c>
      <c r="P100" s="107">
        <f t="shared" si="3"/>
        <v>5</v>
      </c>
    </row>
    <row r="101" spans="1:16" ht="12.75" customHeight="1" x14ac:dyDescent="0.2">
      <c r="A101" s="58" t="s">
        <v>82</v>
      </c>
      <c r="B101" s="107">
        <f t="shared" si="1"/>
        <v>811.2</v>
      </c>
      <c r="C101" s="107">
        <f t="shared" si="2"/>
        <v>50.4</v>
      </c>
      <c r="D101" s="107">
        <f t="shared" si="3"/>
        <v>17.2</v>
      </c>
      <c r="E101" s="107">
        <f t="shared" si="3"/>
        <v>24.2</v>
      </c>
      <c r="F101" s="107">
        <f t="shared" si="3"/>
        <v>53</v>
      </c>
      <c r="G101" s="107">
        <f t="shared" si="3"/>
        <v>38</v>
      </c>
      <c r="H101" s="107">
        <f t="shared" si="3"/>
        <v>80</v>
      </c>
      <c r="I101" s="107">
        <f t="shared" si="3"/>
        <v>207.4</v>
      </c>
      <c r="J101" s="107">
        <f t="shared" si="3"/>
        <v>59.8</v>
      </c>
      <c r="K101" s="107">
        <f t="shared" si="3"/>
        <v>96.2</v>
      </c>
      <c r="L101" s="107">
        <f t="shared" si="3"/>
        <v>109.4</v>
      </c>
      <c r="M101" s="107">
        <f t="shared" si="3"/>
        <v>3.4</v>
      </c>
      <c r="N101" s="107">
        <f t="shared" si="3"/>
        <v>4.8</v>
      </c>
      <c r="O101" s="107">
        <f t="shared" si="3"/>
        <v>63.4</v>
      </c>
      <c r="P101" s="107">
        <f t="shared" si="3"/>
        <v>4</v>
      </c>
    </row>
    <row r="102" spans="1:16" ht="12.75" customHeight="1" x14ac:dyDescent="0.2">
      <c r="A102" s="58" t="s">
        <v>83</v>
      </c>
      <c r="B102" s="107">
        <f t="shared" si="1"/>
        <v>799</v>
      </c>
      <c r="C102" s="107">
        <f t="shared" si="2"/>
        <v>52.2</v>
      </c>
      <c r="D102" s="107">
        <f t="shared" si="3"/>
        <v>16.2</v>
      </c>
      <c r="E102" s="107">
        <f t="shared" si="3"/>
        <v>24.8</v>
      </c>
      <c r="F102" s="107">
        <f t="shared" si="3"/>
        <v>47.4</v>
      </c>
      <c r="G102" s="107">
        <f t="shared" si="3"/>
        <v>35</v>
      </c>
      <c r="H102" s="107">
        <f t="shared" si="3"/>
        <v>76</v>
      </c>
      <c r="I102" s="107">
        <f t="shared" si="3"/>
        <v>209.4</v>
      </c>
      <c r="J102" s="107">
        <f t="shared" si="3"/>
        <v>58.6</v>
      </c>
      <c r="K102" s="107">
        <f t="shared" si="3"/>
        <v>94.4</v>
      </c>
      <c r="L102" s="107">
        <f t="shared" si="3"/>
        <v>104.8</v>
      </c>
      <c r="M102" s="107">
        <f t="shared" si="3"/>
        <v>3</v>
      </c>
      <c r="N102" s="107">
        <f t="shared" si="3"/>
        <v>4.8</v>
      </c>
      <c r="O102" s="107">
        <f t="shared" si="3"/>
        <v>66.8</v>
      </c>
      <c r="P102" s="107">
        <f t="shared" si="3"/>
        <v>5.6</v>
      </c>
    </row>
    <row r="103" spans="1:16" ht="12.75" customHeight="1" x14ac:dyDescent="0.2">
      <c r="A103" s="58" t="s">
        <v>104</v>
      </c>
      <c r="B103" s="107">
        <f t="shared" si="1"/>
        <v>808.8</v>
      </c>
      <c r="C103" s="107">
        <f t="shared" ref="C103:P103" si="4">AVERAGE(C38:C42)</f>
        <v>51.6</v>
      </c>
      <c r="D103" s="107">
        <f t="shared" si="4"/>
        <v>16.399999999999999</v>
      </c>
      <c r="E103" s="107">
        <f t="shared" si="4"/>
        <v>25.2</v>
      </c>
      <c r="F103" s="107">
        <f t="shared" si="4"/>
        <v>47.8</v>
      </c>
      <c r="G103" s="107">
        <f t="shared" si="4"/>
        <v>34.200000000000003</v>
      </c>
      <c r="H103" s="107">
        <f t="shared" si="4"/>
        <v>75.599999999999994</v>
      </c>
      <c r="I103" s="107">
        <f t="shared" si="4"/>
        <v>214.4</v>
      </c>
      <c r="J103" s="107">
        <f t="shared" si="4"/>
        <v>58</v>
      </c>
      <c r="K103" s="107">
        <f t="shared" si="4"/>
        <v>96.2</v>
      </c>
      <c r="L103" s="107">
        <f t="shared" si="4"/>
        <v>111.4</v>
      </c>
      <c r="M103" s="107">
        <f t="shared" si="4"/>
        <v>2.8</v>
      </c>
      <c r="N103" s="107">
        <f t="shared" si="4"/>
        <v>4.4000000000000004</v>
      </c>
      <c r="O103" s="107">
        <f t="shared" si="4"/>
        <v>65</v>
      </c>
      <c r="P103" s="107">
        <f t="shared" si="4"/>
        <v>5.8</v>
      </c>
    </row>
    <row r="104" spans="1:16" ht="12.75" customHeight="1" x14ac:dyDescent="0.2">
      <c r="A104" s="58" t="s">
        <v>105</v>
      </c>
      <c r="B104" s="107">
        <f t="shared" si="1"/>
        <v>791</v>
      </c>
      <c r="C104" s="107">
        <f t="shared" ref="C104:P108" si="5">AVERAGE(C39:C43)</f>
        <v>51.4</v>
      </c>
      <c r="D104" s="107">
        <f t="shared" si="5"/>
        <v>15.8</v>
      </c>
      <c r="E104" s="107">
        <f t="shared" si="5"/>
        <v>25.6</v>
      </c>
      <c r="F104" s="107">
        <f t="shared" si="5"/>
        <v>47.8</v>
      </c>
      <c r="G104" s="107">
        <f t="shared" si="5"/>
        <v>32.200000000000003</v>
      </c>
      <c r="H104" s="107">
        <f t="shared" si="5"/>
        <v>71.400000000000006</v>
      </c>
      <c r="I104" s="107">
        <f t="shared" si="5"/>
        <v>212.2</v>
      </c>
      <c r="J104" s="107">
        <f t="shared" si="5"/>
        <v>51.8</v>
      </c>
      <c r="K104" s="107">
        <f t="shared" si="5"/>
        <v>96.6</v>
      </c>
      <c r="L104" s="107">
        <f t="shared" si="5"/>
        <v>110.6</v>
      </c>
      <c r="M104" s="107">
        <f t="shared" si="5"/>
        <v>3</v>
      </c>
      <c r="N104" s="107">
        <f t="shared" si="5"/>
        <v>4.4000000000000004</v>
      </c>
      <c r="O104" s="107">
        <f t="shared" si="5"/>
        <v>62.4</v>
      </c>
      <c r="P104" s="107">
        <f t="shared" si="5"/>
        <v>5.8</v>
      </c>
    </row>
    <row r="105" spans="1:16" ht="12.75" customHeight="1" x14ac:dyDescent="0.2">
      <c r="A105" s="66" t="s">
        <v>109</v>
      </c>
      <c r="B105" s="94">
        <f t="shared" si="1"/>
        <v>794.6</v>
      </c>
      <c r="C105" s="94">
        <f t="shared" si="5"/>
        <v>49.8</v>
      </c>
      <c r="D105" s="94">
        <f t="shared" si="5"/>
        <v>17.600000000000001</v>
      </c>
      <c r="E105" s="94">
        <f t="shared" si="5"/>
        <v>24.6</v>
      </c>
      <c r="F105" s="94">
        <f t="shared" si="5"/>
        <v>48.4</v>
      </c>
      <c r="G105" s="94">
        <f t="shared" si="5"/>
        <v>34</v>
      </c>
      <c r="H105" s="94">
        <f t="shared" si="5"/>
        <v>73.400000000000006</v>
      </c>
      <c r="I105" s="94">
        <f t="shared" si="5"/>
        <v>210.2</v>
      </c>
      <c r="J105" s="94">
        <f t="shared" si="5"/>
        <v>52.2</v>
      </c>
      <c r="K105" s="94">
        <f t="shared" si="5"/>
        <v>98.6</v>
      </c>
      <c r="L105" s="94">
        <f t="shared" si="5"/>
        <v>111.8</v>
      </c>
      <c r="M105" s="94">
        <f t="shared" si="5"/>
        <v>2.8</v>
      </c>
      <c r="N105" s="94">
        <f t="shared" si="5"/>
        <v>5</v>
      </c>
      <c r="O105" s="94">
        <f t="shared" si="5"/>
        <v>61.4</v>
      </c>
      <c r="P105" s="94">
        <f t="shared" si="5"/>
        <v>4.8</v>
      </c>
    </row>
    <row r="106" spans="1:16" ht="12.75" customHeight="1" x14ac:dyDescent="0.2">
      <c r="A106" s="75" t="s">
        <v>112</v>
      </c>
      <c r="B106" s="117">
        <f t="shared" si="1"/>
        <v>796</v>
      </c>
      <c r="C106" s="117">
        <f t="shared" si="5"/>
        <v>49.2</v>
      </c>
      <c r="D106" s="117">
        <f t="shared" si="5"/>
        <v>17</v>
      </c>
      <c r="E106" s="117">
        <f t="shared" si="5"/>
        <v>25.6</v>
      </c>
      <c r="F106" s="117">
        <f t="shared" si="5"/>
        <v>48</v>
      </c>
      <c r="G106" s="117">
        <f t="shared" si="5"/>
        <v>33</v>
      </c>
      <c r="H106" s="117">
        <f t="shared" si="5"/>
        <v>75</v>
      </c>
      <c r="I106" s="117">
        <f t="shared" si="5"/>
        <v>205.6</v>
      </c>
      <c r="J106" s="117">
        <f t="shared" si="5"/>
        <v>54</v>
      </c>
      <c r="K106" s="117">
        <f t="shared" si="5"/>
        <v>99.8</v>
      </c>
      <c r="L106" s="117">
        <f t="shared" si="5"/>
        <v>119.6</v>
      </c>
      <c r="M106" s="117">
        <f t="shared" si="5"/>
        <v>3</v>
      </c>
      <c r="N106" s="117">
        <f t="shared" si="5"/>
        <v>5.4</v>
      </c>
      <c r="O106" s="117">
        <f t="shared" si="5"/>
        <v>55.8</v>
      </c>
      <c r="P106" s="117">
        <f t="shared" si="5"/>
        <v>5</v>
      </c>
    </row>
    <row r="107" spans="1:16" ht="12.75" customHeight="1" x14ac:dyDescent="0.2">
      <c r="A107" s="75" t="s">
        <v>122</v>
      </c>
      <c r="B107" s="117">
        <f t="shared" si="1"/>
        <v>780.8</v>
      </c>
      <c r="C107" s="117">
        <f t="shared" si="5"/>
        <v>44.2</v>
      </c>
      <c r="D107" s="117">
        <f t="shared" si="5"/>
        <v>18.399999999999999</v>
      </c>
      <c r="E107" s="117">
        <f t="shared" si="5"/>
        <v>23.6</v>
      </c>
      <c r="F107" s="117">
        <f t="shared" si="5"/>
        <v>48.6</v>
      </c>
      <c r="G107" s="117">
        <f t="shared" si="5"/>
        <v>33.200000000000003</v>
      </c>
      <c r="H107" s="117">
        <f t="shared" si="5"/>
        <v>76</v>
      </c>
      <c r="I107" s="117">
        <f t="shared" si="5"/>
        <v>193</v>
      </c>
      <c r="J107" s="117">
        <f t="shared" si="5"/>
        <v>54.8</v>
      </c>
      <c r="K107" s="117">
        <f t="shared" si="5"/>
        <v>98.2</v>
      </c>
      <c r="L107" s="117">
        <f t="shared" si="5"/>
        <v>127</v>
      </c>
      <c r="M107" s="117">
        <f t="shared" si="5"/>
        <v>3</v>
      </c>
      <c r="N107" s="117">
        <f t="shared" si="5"/>
        <v>5.6</v>
      </c>
      <c r="O107" s="117">
        <f t="shared" si="5"/>
        <v>51.4</v>
      </c>
      <c r="P107" s="117">
        <f t="shared" si="5"/>
        <v>3.8</v>
      </c>
    </row>
    <row r="108" spans="1:16" ht="12.75" customHeight="1" x14ac:dyDescent="0.2">
      <c r="A108" s="75" t="s">
        <v>131</v>
      </c>
      <c r="B108" s="117">
        <f t="shared" si="1"/>
        <v>761.4</v>
      </c>
      <c r="C108" s="117">
        <f t="shared" si="5"/>
        <v>44.2</v>
      </c>
      <c r="D108" s="117">
        <f t="shared" si="5"/>
        <v>16.8</v>
      </c>
      <c r="E108" s="117">
        <f t="shared" si="5"/>
        <v>22.6</v>
      </c>
      <c r="F108" s="117">
        <f t="shared" si="5"/>
        <v>51.4</v>
      </c>
      <c r="G108" s="117">
        <f t="shared" si="5"/>
        <v>35</v>
      </c>
      <c r="H108" s="117">
        <f t="shared" si="5"/>
        <v>75.599999999999994</v>
      </c>
      <c r="I108" s="117">
        <f t="shared" si="5"/>
        <v>179.4</v>
      </c>
      <c r="J108" s="117">
        <f t="shared" si="5"/>
        <v>52</v>
      </c>
      <c r="K108" s="117">
        <f t="shared" si="5"/>
        <v>95</v>
      </c>
      <c r="L108" s="117">
        <f t="shared" si="5"/>
        <v>125</v>
      </c>
      <c r="M108" s="117">
        <f t="shared" si="5"/>
        <v>2.8</v>
      </c>
      <c r="N108" s="117">
        <f t="shared" si="5"/>
        <v>5.6</v>
      </c>
      <c r="O108" s="117">
        <f t="shared" si="5"/>
        <v>52.6</v>
      </c>
      <c r="P108" s="117">
        <f t="shared" si="5"/>
        <v>3.4</v>
      </c>
    </row>
    <row r="109" spans="1:16" ht="12.75" customHeight="1" x14ac:dyDescent="0.2">
      <c r="A109" s="75" t="s">
        <v>137</v>
      </c>
      <c r="B109" s="117">
        <f t="shared" si="1"/>
        <v>744</v>
      </c>
      <c r="C109" s="117">
        <f t="shared" si="1"/>
        <v>43</v>
      </c>
      <c r="D109" s="117">
        <f t="shared" si="1"/>
        <v>16.399999999999999</v>
      </c>
      <c r="E109" s="117">
        <f t="shared" si="1"/>
        <v>21.2</v>
      </c>
      <c r="F109" s="117">
        <f t="shared" si="1"/>
        <v>51.4</v>
      </c>
      <c r="G109" s="117">
        <f t="shared" si="1"/>
        <v>37.6</v>
      </c>
      <c r="H109" s="117">
        <f t="shared" si="1"/>
        <v>73.400000000000006</v>
      </c>
      <c r="I109" s="117">
        <f t="shared" si="1"/>
        <v>171.6</v>
      </c>
      <c r="J109" s="117">
        <f t="shared" si="1"/>
        <v>51.6</v>
      </c>
      <c r="K109" s="117">
        <f t="shared" si="1"/>
        <v>91.4</v>
      </c>
      <c r="L109" s="117">
        <f t="shared" si="1"/>
        <v>123.6</v>
      </c>
      <c r="M109" s="117">
        <f t="shared" si="1"/>
        <v>3.4</v>
      </c>
      <c r="N109" s="117">
        <f t="shared" si="1"/>
        <v>5</v>
      </c>
      <c r="O109" s="117">
        <f t="shared" si="1"/>
        <v>50.8</v>
      </c>
      <c r="P109" s="117">
        <f t="shared" si="1"/>
        <v>3.6</v>
      </c>
    </row>
    <row r="110" spans="1:16" ht="12.75" customHeight="1" x14ac:dyDescent="0.2">
      <c r="A110" s="75" t="s">
        <v>155</v>
      </c>
      <c r="B110" s="117">
        <f t="shared" si="1"/>
        <v>719</v>
      </c>
      <c r="C110" s="117">
        <f t="shared" si="1"/>
        <v>41.8</v>
      </c>
      <c r="D110" s="117">
        <f t="shared" si="1"/>
        <v>16.600000000000001</v>
      </c>
      <c r="E110" s="117">
        <f t="shared" si="1"/>
        <v>19.399999999999999</v>
      </c>
      <c r="F110" s="117">
        <f t="shared" si="1"/>
        <v>47.2</v>
      </c>
      <c r="G110" s="117">
        <f t="shared" si="1"/>
        <v>39.4</v>
      </c>
      <c r="H110" s="117">
        <f t="shared" si="1"/>
        <v>74</v>
      </c>
      <c r="I110" s="117">
        <f t="shared" si="1"/>
        <v>161.80000000000001</v>
      </c>
      <c r="J110" s="117">
        <f t="shared" si="1"/>
        <v>51.6</v>
      </c>
      <c r="K110" s="117">
        <f t="shared" si="1"/>
        <v>86.2</v>
      </c>
      <c r="L110" s="117">
        <f t="shared" si="1"/>
        <v>117.8</v>
      </c>
      <c r="M110" s="117">
        <f t="shared" si="1"/>
        <v>3.4</v>
      </c>
      <c r="N110" s="117">
        <f t="shared" si="1"/>
        <v>4.5999999999999996</v>
      </c>
      <c r="O110" s="117">
        <f t="shared" si="1"/>
        <v>51.2</v>
      </c>
      <c r="P110" s="117">
        <f t="shared" si="1"/>
        <v>4</v>
      </c>
    </row>
    <row r="111" spans="1:16" ht="12.75" customHeight="1" x14ac:dyDescent="0.2">
      <c r="A111" s="75" t="s">
        <v>199</v>
      </c>
      <c r="B111" s="117">
        <f t="shared" si="1"/>
        <v>704</v>
      </c>
      <c r="C111" s="117">
        <f t="shared" si="1"/>
        <v>43.4</v>
      </c>
      <c r="D111" s="117">
        <f t="shared" si="1"/>
        <v>15.2</v>
      </c>
      <c r="E111" s="117">
        <f t="shared" si="1"/>
        <v>18</v>
      </c>
      <c r="F111" s="117">
        <f t="shared" si="1"/>
        <v>44.8</v>
      </c>
      <c r="G111" s="117">
        <f t="shared" si="1"/>
        <v>43.4</v>
      </c>
      <c r="H111" s="117">
        <f t="shared" si="1"/>
        <v>76.2</v>
      </c>
      <c r="I111" s="117">
        <f t="shared" si="1"/>
        <v>151.6</v>
      </c>
      <c r="J111" s="117">
        <f t="shared" si="1"/>
        <v>48</v>
      </c>
      <c r="K111" s="117">
        <f t="shared" si="1"/>
        <v>83</v>
      </c>
      <c r="L111" s="117">
        <f t="shared" si="1"/>
        <v>113.2</v>
      </c>
      <c r="M111" s="117">
        <f t="shared" si="1"/>
        <v>3.2</v>
      </c>
      <c r="N111" s="117">
        <f t="shared" si="1"/>
        <v>3.2</v>
      </c>
      <c r="O111" s="117">
        <f t="shared" si="1"/>
        <v>57.2</v>
      </c>
      <c r="P111" s="117">
        <f t="shared" si="1"/>
        <v>3.6</v>
      </c>
    </row>
    <row r="112" spans="1:16" ht="12.75" customHeight="1" x14ac:dyDescent="0.2">
      <c r="A112" s="75" t="s">
        <v>212</v>
      </c>
      <c r="B112" s="117">
        <f t="shared" si="1"/>
        <v>684.4</v>
      </c>
      <c r="C112" s="117">
        <f t="shared" si="1"/>
        <v>43.2</v>
      </c>
      <c r="D112" s="117">
        <f t="shared" si="1"/>
        <v>12.8</v>
      </c>
      <c r="E112" s="117">
        <f t="shared" si="1"/>
        <v>17</v>
      </c>
      <c r="F112" s="117">
        <f t="shared" si="1"/>
        <v>46.6</v>
      </c>
      <c r="G112" s="117">
        <f t="shared" si="1"/>
        <v>45.2</v>
      </c>
      <c r="H112" s="117">
        <f t="shared" si="1"/>
        <v>75</v>
      </c>
      <c r="I112" s="117">
        <f t="shared" si="1"/>
        <v>146.80000000000001</v>
      </c>
      <c r="J112" s="117">
        <f t="shared" si="1"/>
        <v>46.4</v>
      </c>
      <c r="K112" s="117">
        <f t="shared" si="1"/>
        <v>78.400000000000006</v>
      </c>
      <c r="L112" s="117">
        <f t="shared" si="1"/>
        <v>103.4</v>
      </c>
      <c r="M112" s="117">
        <f t="shared" si="1"/>
        <v>4</v>
      </c>
      <c r="N112" s="117">
        <f t="shared" si="1"/>
        <v>1.8</v>
      </c>
      <c r="O112" s="117">
        <f t="shared" si="1"/>
        <v>59.6</v>
      </c>
      <c r="P112" s="117">
        <f t="shared" si="1"/>
        <v>4.2</v>
      </c>
    </row>
    <row r="113" spans="1:17" ht="12.75" customHeight="1" x14ac:dyDescent="0.2">
      <c r="A113" s="75" t="s">
        <v>228</v>
      </c>
      <c r="B113" s="117">
        <f t="shared" si="1"/>
        <v>685.8</v>
      </c>
      <c r="C113" s="117">
        <f t="shared" si="1"/>
        <v>48</v>
      </c>
      <c r="D113" s="117">
        <f t="shared" si="1"/>
        <v>13.4</v>
      </c>
      <c r="E113" s="117">
        <f t="shared" si="1"/>
        <v>17.2</v>
      </c>
      <c r="F113" s="117">
        <f t="shared" si="1"/>
        <v>44</v>
      </c>
      <c r="G113" s="117">
        <f t="shared" si="1"/>
        <v>44.2</v>
      </c>
      <c r="H113" s="117">
        <f t="shared" si="1"/>
        <v>74.400000000000006</v>
      </c>
      <c r="I113" s="117">
        <f t="shared" si="1"/>
        <v>143.80000000000001</v>
      </c>
      <c r="J113" s="117">
        <f t="shared" si="1"/>
        <v>51.8</v>
      </c>
      <c r="K113" s="117">
        <f t="shared" si="1"/>
        <v>80.599999999999994</v>
      </c>
      <c r="L113" s="117">
        <f t="shared" si="1"/>
        <v>99</v>
      </c>
      <c r="M113" s="117">
        <f t="shared" si="1"/>
        <v>4.4000000000000004</v>
      </c>
      <c r="N113" s="117">
        <f t="shared" si="1"/>
        <v>1.4</v>
      </c>
      <c r="O113" s="117">
        <f t="shared" si="1"/>
        <v>59.2</v>
      </c>
      <c r="P113" s="117">
        <f t="shared" si="1"/>
        <v>4.4000000000000004</v>
      </c>
    </row>
    <row r="114" spans="1:17" ht="12.75" customHeight="1" x14ac:dyDescent="0.2">
      <c r="A114" s="75" t="s">
        <v>236</v>
      </c>
      <c r="B114" s="117">
        <f t="shared" si="1"/>
        <v>717.8</v>
      </c>
      <c r="C114" s="117">
        <f t="shared" si="1"/>
        <v>52</v>
      </c>
      <c r="D114" s="117">
        <f t="shared" si="1"/>
        <v>13.8</v>
      </c>
      <c r="E114" s="117">
        <f t="shared" si="1"/>
        <v>16.2</v>
      </c>
      <c r="F114" s="117">
        <f t="shared" si="1"/>
        <v>42.6</v>
      </c>
      <c r="G114" s="117">
        <f t="shared" si="1"/>
        <v>44.6</v>
      </c>
      <c r="H114" s="117">
        <f t="shared" si="1"/>
        <v>76.2</v>
      </c>
      <c r="I114" s="117">
        <f t="shared" si="1"/>
        <v>147.80000000000001</v>
      </c>
      <c r="J114" s="117">
        <f t="shared" si="1"/>
        <v>58.8</v>
      </c>
      <c r="K114" s="117">
        <f t="shared" si="1"/>
        <v>88</v>
      </c>
      <c r="L114" s="117">
        <f t="shared" si="1"/>
        <v>103</v>
      </c>
      <c r="M114" s="117">
        <f t="shared" si="1"/>
        <v>4</v>
      </c>
      <c r="N114" s="117">
        <f t="shared" si="1"/>
        <v>1.4</v>
      </c>
      <c r="O114" s="117">
        <f t="shared" si="1"/>
        <v>65.2</v>
      </c>
      <c r="P114" s="117">
        <f t="shared" si="1"/>
        <v>4.2</v>
      </c>
    </row>
    <row r="115" spans="1:17" ht="12.75" customHeight="1" x14ac:dyDescent="0.2">
      <c r="A115" s="75" t="s">
        <v>256</v>
      </c>
      <c r="B115" s="117">
        <f>AVERAGE(B50:B54)</f>
        <v>747</v>
      </c>
      <c r="C115" s="117">
        <f t="shared" ref="C115:Q115" si="6">AVERAGE(C50:C54)</f>
        <v>54.6</v>
      </c>
      <c r="D115" s="117">
        <f t="shared" si="6"/>
        <v>13.6</v>
      </c>
      <c r="E115" s="117">
        <f t="shared" si="6"/>
        <v>17.600000000000001</v>
      </c>
      <c r="F115" s="117">
        <f t="shared" si="6"/>
        <v>48.4</v>
      </c>
      <c r="G115" s="117">
        <f t="shared" si="6"/>
        <v>44.4</v>
      </c>
      <c r="H115" s="117">
        <f t="shared" si="6"/>
        <v>73.8</v>
      </c>
      <c r="I115" s="117">
        <f t="shared" si="6"/>
        <v>156.4</v>
      </c>
      <c r="J115" s="117">
        <f t="shared" si="6"/>
        <v>59.2</v>
      </c>
      <c r="K115" s="117">
        <f t="shared" si="6"/>
        <v>96</v>
      </c>
      <c r="L115" s="117">
        <f t="shared" si="6"/>
        <v>103</v>
      </c>
      <c r="M115" s="117">
        <f t="shared" si="6"/>
        <v>4.2</v>
      </c>
      <c r="N115" s="117">
        <f t="shared" si="6"/>
        <v>1.6</v>
      </c>
      <c r="O115" s="117">
        <f t="shared" si="6"/>
        <v>69.8</v>
      </c>
      <c r="P115" s="117">
        <f t="shared" si="6"/>
        <v>4.4000000000000004</v>
      </c>
      <c r="Q115" s="117" t="e">
        <f t="shared" si="6"/>
        <v>#DIV/0!</v>
      </c>
    </row>
    <row r="116" spans="1:17" s="211" customFormat="1" ht="13.5" customHeight="1" thickBot="1" x14ac:dyDescent="0.25">
      <c r="A116" s="116"/>
      <c r="B116" s="98"/>
      <c r="C116" s="98"/>
      <c r="D116" s="98"/>
      <c r="E116" s="98"/>
      <c r="F116" s="98"/>
      <c r="G116" s="98"/>
      <c r="H116" s="98"/>
      <c r="I116" s="98"/>
      <c r="J116" s="98"/>
      <c r="K116" s="98"/>
      <c r="L116" s="98"/>
      <c r="M116" s="98"/>
      <c r="N116" s="98"/>
      <c r="O116" s="98"/>
      <c r="P116" s="98"/>
      <c r="Q116" s="29"/>
    </row>
    <row r="117" spans="1:17" ht="12.75" customHeight="1" x14ac:dyDescent="0.2">
      <c r="A117" s="96"/>
      <c r="B117" s="97"/>
      <c r="C117" s="97"/>
      <c r="D117" s="97"/>
      <c r="E117" s="97"/>
      <c r="F117" s="97"/>
      <c r="G117" s="97"/>
      <c r="H117" s="97"/>
      <c r="I117" s="97"/>
      <c r="J117" s="97"/>
      <c r="K117" s="97"/>
      <c r="L117" s="97"/>
      <c r="M117" s="97"/>
      <c r="N117" s="97"/>
      <c r="O117" s="97"/>
      <c r="P117" s="97"/>
    </row>
    <row r="118" spans="1:17" ht="10.5" customHeight="1" x14ac:dyDescent="0.2">
      <c r="A118" s="472" t="s">
        <v>139</v>
      </c>
      <c r="B118" s="472"/>
      <c r="C118" s="118"/>
      <c r="D118" s="118"/>
      <c r="E118" s="118"/>
      <c r="F118" s="118"/>
      <c r="G118" s="118"/>
      <c r="H118" s="118"/>
      <c r="I118" s="118"/>
      <c r="J118" s="118"/>
      <c r="K118" s="118"/>
      <c r="L118" s="118"/>
      <c r="M118" s="118"/>
      <c r="N118" s="118"/>
      <c r="O118" s="118"/>
      <c r="P118" s="118"/>
    </row>
    <row r="119" spans="1:17" ht="11.25" customHeight="1" x14ac:dyDescent="0.2">
      <c r="A119" s="467" t="s">
        <v>162</v>
      </c>
      <c r="B119" s="467"/>
      <c r="C119" s="467"/>
      <c r="D119" s="467"/>
      <c r="E119" s="467"/>
      <c r="F119" s="467"/>
      <c r="G119" s="467"/>
      <c r="H119" s="467"/>
      <c r="I119" s="467"/>
      <c r="J119" s="467"/>
      <c r="K119" s="467"/>
      <c r="L119" s="467"/>
      <c r="M119" s="467"/>
      <c r="N119" s="467"/>
      <c r="O119" s="467"/>
      <c r="P119" s="467"/>
    </row>
    <row r="120" spans="1:17" ht="11.25" customHeight="1" x14ac:dyDescent="0.2">
      <c r="A120" s="467"/>
      <c r="B120" s="467"/>
      <c r="C120" s="467"/>
      <c r="D120" s="467"/>
      <c r="E120" s="467"/>
      <c r="F120" s="467"/>
      <c r="G120" s="467"/>
      <c r="H120" s="467"/>
      <c r="I120" s="467"/>
      <c r="J120" s="467"/>
      <c r="K120" s="467"/>
      <c r="L120" s="467"/>
      <c r="M120" s="467"/>
      <c r="N120" s="467"/>
      <c r="O120" s="467"/>
      <c r="P120" s="467"/>
    </row>
    <row r="121" spans="1:17" ht="11.25" customHeight="1" x14ac:dyDescent="0.2">
      <c r="A121" s="467" t="s">
        <v>191</v>
      </c>
      <c r="B121" s="467"/>
      <c r="C121" s="467"/>
      <c r="D121" s="467"/>
      <c r="E121" s="467"/>
      <c r="F121" s="467"/>
      <c r="G121" s="467"/>
      <c r="H121" s="467"/>
      <c r="I121" s="467"/>
      <c r="J121" s="467"/>
      <c r="K121" s="467"/>
      <c r="L121" s="467"/>
      <c r="M121" s="467"/>
      <c r="N121" s="467"/>
      <c r="O121" s="467"/>
      <c r="P121" s="467"/>
    </row>
    <row r="122" spans="1:17" ht="11.25" customHeight="1" x14ac:dyDescent="0.2">
      <c r="A122" s="467"/>
      <c r="B122" s="467"/>
      <c r="C122" s="467"/>
      <c r="D122" s="467"/>
      <c r="E122" s="467"/>
      <c r="F122" s="467"/>
      <c r="G122" s="467"/>
      <c r="H122" s="467"/>
      <c r="I122" s="467"/>
      <c r="J122" s="467"/>
      <c r="K122" s="467"/>
      <c r="L122" s="467"/>
      <c r="M122" s="467"/>
      <c r="N122" s="467"/>
      <c r="O122" s="467"/>
      <c r="P122" s="467"/>
    </row>
    <row r="123" spans="1:17" ht="10.5" customHeight="1" x14ac:dyDescent="0.2">
      <c r="A123" s="126"/>
      <c r="B123" s="126"/>
      <c r="C123" s="126"/>
      <c r="D123" s="126"/>
      <c r="E123" s="126"/>
      <c r="F123" s="126"/>
      <c r="G123" s="126"/>
      <c r="H123" s="126"/>
      <c r="I123" s="126"/>
      <c r="J123" s="126"/>
      <c r="K123" s="126"/>
      <c r="L123" s="126"/>
      <c r="M123" s="126"/>
      <c r="N123" s="126"/>
      <c r="O123" s="126"/>
      <c r="P123" s="126"/>
    </row>
    <row r="124" spans="1:17" ht="10.5" customHeight="1" x14ac:dyDescent="0.2">
      <c r="A124" s="361" t="s">
        <v>239</v>
      </c>
      <c r="B124" s="361"/>
      <c r="C124" s="32"/>
      <c r="D124" s="32"/>
      <c r="E124" s="32"/>
      <c r="F124" s="32"/>
      <c r="G124" s="32"/>
      <c r="H124" s="32"/>
      <c r="I124" s="32"/>
      <c r="J124" s="32"/>
      <c r="K124" s="32"/>
      <c r="L124" s="32"/>
      <c r="M124" s="32"/>
      <c r="N124" s="32"/>
    </row>
    <row r="125" spans="1:17" ht="11.25" customHeight="1" x14ac:dyDescent="0.2"/>
  </sheetData>
  <mergeCells count="39">
    <mergeCell ref="A1:N2"/>
    <mergeCell ref="A67:B67"/>
    <mergeCell ref="A118:B118"/>
    <mergeCell ref="A124:B124"/>
    <mergeCell ref="B4:P4"/>
    <mergeCell ref="B69:P69"/>
    <mergeCell ref="A119:P120"/>
    <mergeCell ref="A121:P122"/>
    <mergeCell ref="P1:R2"/>
    <mergeCell ref="B5:B7"/>
    <mergeCell ref="C5:C7"/>
    <mergeCell ref="D5:D7"/>
    <mergeCell ref="E5:E7"/>
    <mergeCell ref="F5:F7"/>
    <mergeCell ref="G5:G7"/>
    <mergeCell ref="H5:H7"/>
    <mergeCell ref="L70:L72"/>
    <mergeCell ref="M70:M72"/>
    <mergeCell ref="N70:N72"/>
    <mergeCell ref="I5:I7"/>
    <mergeCell ref="J5:J7"/>
    <mergeCell ref="K5:K7"/>
    <mergeCell ref="L5:L7"/>
    <mergeCell ref="M5:M7"/>
    <mergeCell ref="G70:G72"/>
    <mergeCell ref="H70:H72"/>
    <mergeCell ref="I70:I72"/>
    <mergeCell ref="J70:J72"/>
    <mergeCell ref="K70:K72"/>
    <mergeCell ref="B70:B72"/>
    <mergeCell ref="C70:C72"/>
    <mergeCell ref="D70:D72"/>
    <mergeCell ref="E70:E72"/>
    <mergeCell ref="F70:F72"/>
    <mergeCell ref="O70:O72"/>
    <mergeCell ref="P70:P72"/>
    <mergeCell ref="N5:N7"/>
    <mergeCell ref="O5:O7"/>
    <mergeCell ref="P5:P7"/>
  </mergeCells>
  <phoneticPr fontId="9" type="noConversion"/>
  <hyperlinks>
    <hyperlink ref="P1:R2" location="Contents!A1" display="back to contents  "/>
  </hyperlinks>
  <pageMargins left="0.23622047244094491" right="0.23622047244094491" top="0.74803149606299213" bottom="0.74803149606299213" header="0.31496062992125984" footer="0.31496062992125984"/>
  <pageSetup paperSize="9" scale="60" fitToHeight="2" orientation="landscape" r:id="rId1"/>
  <headerFooter alignWithMargins="0"/>
  <rowBreaks count="1" manualBreakCount="1">
    <brk id="66" max="16" man="1"/>
  </rowBreaks>
  <ignoredErrors>
    <ignoredError sqref="B73:P108 B109 C109:P109 B110:P110 B111:P111 B112:P112 B113 C113:P113 B114:P114" formulaRange="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84"/>
  <sheetViews>
    <sheetView zoomScaleNormal="100" workbookViewId="0">
      <selection sqref="A1:O2"/>
    </sheetView>
  </sheetViews>
  <sheetFormatPr defaultColWidth="9.140625" defaultRowHeight="12.75" x14ac:dyDescent="0.2"/>
  <cols>
    <col min="1" max="1" width="24" style="1" customWidth="1"/>
    <col min="2" max="2" width="9.140625" style="1"/>
    <col min="3" max="3" width="10.85546875" style="1" customWidth="1"/>
    <col min="4" max="4" width="9.85546875" style="1" customWidth="1"/>
    <col min="5" max="7" width="9.140625" style="1"/>
    <col min="8" max="8" width="10.7109375" style="1" customWidth="1"/>
    <col min="9" max="11" width="9.140625" style="1"/>
    <col min="12" max="12" width="11.28515625" style="1" customWidth="1"/>
    <col min="13" max="18" width="9.140625" style="1"/>
    <col min="19" max="19" width="10.7109375" style="1" customWidth="1"/>
    <col min="20" max="34" width="9.140625" style="1"/>
    <col min="35" max="35" width="5.42578125" style="1" customWidth="1"/>
    <col min="36" max="36" width="24.5703125" style="1" customWidth="1"/>
    <col min="37" max="37" width="2.7109375" style="1" customWidth="1"/>
    <col min="38" max="38" width="50.42578125" style="1" customWidth="1"/>
    <col min="39" max="16384" width="9.140625" style="1"/>
  </cols>
  <sheetData>
    <row r="1" spans="1:36" ht="18" customHeight="1" x14ac:dyDescent="0.2">
      <c r="A1" s="474" t="s">
        <v>247</v>
      </c>
      <c r="B1" s="474"/>
      <c r="C1" s="474"/>
      <c r="D1" s="474"/>
      <c r="E1" s="474"/>
      <c r="F1" s="474"/>
      <c r="G1" s="474"/>
      <c r="H1" s="474"/>
      <c r="I1" s="474"/>
      <c r="J1" s="474"/>
      <c r="K1" s="434"/>
      <c r="L1" s="434"/>
      <c r="M1" s="434"/>
      <c r="N1" s="434"/>
      <c r="O1" s="434"/>
      <c r="P1" s="181"/>
      <c r="Q1" s="473" t="s">
        <v>219</v>
      </c>
      <c r="R1" s="473"/>
    </row>
    <row r="2" spans="1:36" ht="18" customHeight="1" x14ac:dyDescent="0.2">
      <c r="A2" s="474"/>
      <c r="B2" s="474"/>
      <c r="C2" s="474"/>
      <c r="D2" s="474"/>
      <c r="E2" s="474"/>
      <c r="F2" s="474"/>
      <c r="G2" s="474"/>
      <c r="H2" s="474"/>
      <c r="I2" s="474"/>
      <c r="J2" s="474"/>
      <c r="K2" s="434"/>
      <c r="L2" s="434"/>
      <c r="M2" s="434"/>
      <c r="N2" s="434"/>
      <c r="O2" s="434"/>
      <c r="P2" s="181"/>
      <c r="Q2" s="313"/>
      <c r="R2" s="313"/>
      <c r="S2" s="194"/>
      <c r="T2" s="194"/>
    </row>
    <row r="3" spans="1:36" ht="15" customHeight="1" thickBot="1" x14ac:dyDescent="0.25">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row>
    <row r="4" spans="1:36" x14ac:dyDescent="0.2">
      <c r="A4" s="101" t="s">
        <v>33</v>
      </c>
      <c r="B4" s="406" t="s">
        <v>103</v>
      </c>
      <c r="C4" s="406" t="s">
        <v>46</v>
      </c>
      <c r="D4" s="406" t="s">
        <v>69</v>
      </c>
      <c r="E4" s="406" t="s">
        <v>47</v>
      </c>
      <c r="F4" s="412" t="s">
        <v>217</v>
      </c>
      <c r="G4" s="412" t="s">
        <v>200</v>
      </c>
      <c r="H4" s="406" t="s">
        <v>70</v>
      </c>
      <c r="I4" s="412" t="s">
        <v>215</v>
      </c>
      <c r="J4" s="406" t="s">
        <v>48</v>
      </c>
      <c r="K4" s="406" t="s">
        <v>49</v>
      </c>
      <c r="L4" s="406" t="s">
        <v>68</v>
      </c>
      <c r="M4" s="406" t="s">
        <v>50</v>
      </c>
      <c r="N4" s="406" t="s">
        <v>67</v>
      </c>
      <c r="O4" s="406" t="s">
        <v>51</v>
      </c>
      <c r="P4" s="406" t="s">
        <v>36</v>
      </c>
      <c r="Q4" s="406" t="s">
        <v>52</v>
      </c>
      <c r="R4" s="406" t="s">
        <v>44</v>
      </c>
      <c r="S4" s="406" t="s">
        <v>53</v>
      </c>
      <c r="T4" s="406" t="s">
        <v>66</v>
      </c>
      <c r="U4" s="406" t="s">
        <v>54</v>
      </c>
      <c r="V4" s="412" t="s">
        <v>201</v>
      </c>
      <c r="W4" s="406" t="s">
        <v>55</v>
      </c>
      <c r="X4" s="406" t="s">
        <v>65</v>
      </c>
      <c r="Y4" s="406" t="s">
        <v>56</v>
      </c>
      <c r="Z4" s="412" t="s">
        <v>218</v>
      </c>
      <c r="AA4" s="406" t="s">
        <v>64</v>
      </c>
      <c r="AB4" s="406" t="s">
        <v>57</v>
      </c>
      <c r="AC4" s="406" t="s">
        <v>58</v>
      </c>
      <c r="AD4" s="406" t="s">
        <v>59</v>
      </c>
      <c r="AE4" s="406" t="s">
        <v>62</v>
      </c>
      <c r="AF4" s="406" t="s">
        <v>60</v>
      </c>
      <c r="AG4" s="406" t="s">
        <v>63</v>
      </c>
      <c r="AH4" s="406" t="s">
        <v>61</v>
      </c>
      <c r="AI4" s="406"/>
      <c r="AJ4" s="5"/>
    </row>
    <row r="5" spans="1:36" x14ac:dyDescent="0.2">
      <c r="A5" s="101"/>
      <c r="B5" s="407"/>
      <c r="C5" s="407"/>
      <c r="D5" s="407"/>
      <c r="E5" s="407"/>
      <c r="F5" s="413"/>
      <c r="G5" s="413"/>
      <c r="H5" s="407"/>
      <c r="I5" s="413"/>
      <c r="J5" s="407"/>
      <c r="K5" s="407"/>
      <c r="L5" s="407"/>
      <c r="M5" s="407"/>
      <c r="N5" s="407"/>
      <c r="O5" s="407"/>
      <c r="P5" s="407"/>
      <c r="Q5" s="407"/>
      <c r="R5" s="407"/>
      <c r="S5" s="407"/>
      <c r="T5" s="407"/>
      <c r="U5" s="407"/>
      <c r="V5" s="413"/>
      <c r="W5" s="407"/>
      <c r="X5" s="407"/>
      <c r="Y5" s="407"/>
      <c r="Z5" s="413"/>
      <c r="AA5" s="407"/>
      <c r="AB5" s="407"/>
      <c r="AC5" s="407"/>
      <c r="AD5" s="407"/>
      <c r="AE5" s="407"/>
      <c r="AF5" s="407"/>
      <c r="AG5" s="407"/>
      <c r="AH5" s="407"/>
      <c r="AI5" s="407"/>
      <c r="AJ5" s="5"/>
    </row>
    <row r="6" spans="1:36" x14ac:dyDescent="0.2">
      <c r="A6" s="101"/>
      <c r="B6" s="408"/>
      <c r="C6" s="408"/>
      <c r="D6" s="408"/>
      <c r="E6" s="408"/>
      <c r="F6" s="414"/>
      <c r="G6" s="414"/>
      <c r="H6" s="408"/>
      <c r="I6" s="414"/>
      <c r="J6" s="408"/>
      <c r="K6" s="408"/>
      <c r="L6" s="408"/>
      <c r="M6" s="408"/>
      <c r="N6" s="408"/>
      <c r="O6" s="408"/>
      <c r="P6" s="408"/>
      <c r="Q6" s="408"/>
      <c r="R6" s="408"/>
      <c r="S6" s="408"/>
      <c r="T6" s="408"/>
      <c r="U6" s="408"/>
      <c r="V6" s="414"/>
      <c r="W6" s="408"/>
      <c r="X6" s="408"/>
      <c r="Y6" s="408"/>
      <c r="Z6" s="414"/>
      <c r="AA6" s="408"/>
      <c r="AB6" s="408"/>
      <c r="AC6" s="408"/>
      <c r="AD6" s="408"/>
      <c r="AE6" s="408"/>
      <c r="AF6" s="408"/>
      <c r="AG6" s="408"/>
      <c r="AH6" s="408"/>
      <c r="AI6" s="408"/>
      <c r="AJ6" s="5"/>
    </row>
    <row r="7" spans="1:36" x14ac:dyDescent="0.2">
      <c r="A7" s="3">
        <v>1991</v>
      </c>
      <c r="B7" s="5">
        <v>706</v>
      </c>
      <c r="C7" s="9">
        <v>26</v>
      </c>
      <c r="D7" s="9">
        <v>22</v>
      </c>
      <c r="E7" s="9">
        <v>7</v>
      </c>
      <c r="F7" s="9">
        <v>6</v>
      </c>
      <c r="G7" s="9">
        <v>62</v>
      </c>
      <c r="H7" s="9">
        <v>3</v>
      </c>
      <c r="I7" s="9">
        <v>20</v>
      </c>
      <c r="J7" s="9">
        <v>30</v>
      </c>
      <c r="K7" s="9">
        <v>13</v>
      </c>
      <c r="L7" s="9">
        <v>10</v>
      </c>
      <c r="M7" s="9">
        <v>12</v>
      </c>
      <c r="N7" s="9">
        <v>4</v>
      </c>
      <c r="O7" s="9">
        <v>14</v>
      </c>
      <c r="P7" s="9">
        <v>44</v>
      </c>
      <c r="Q7" s="9">
        <v>121</v>
      </c>
      <c r="R7" s="9">
        <v>60</v>
      </c>
      <c r="S7" s="9">
        <v>17</v>
      </c>
      <c r="T7" s="9">
        <v>9</v>
      </c>
      <c r="U7" s="9">
        <v>12</v>
      </c>
      <c r="V7" s="9">
        <v>6</v>
      </c>
      <c r="W7" s="9">
        <v>13</v>
      </c>
      <c r="X7" s="9">
        <v>35</v>
      </c>
      <c r="Y7" s="9">
        <v>2</v>
      </c>
      <c r="Z7" s="9">
        <v>14</v>
      </c>
      <c r="AA7" s="9">
        <v>19</v>
      </c>
      <c r="AB7" s="9">
        <v>18</v>
      </c>
      <c r="AC7" s="9">
        <v>2</v>
      </c>
      <c r="AD7" s="9">
        <v>15</v>
      </c>
      <c r="AE7" s="9">
        <v>45</v>
      </c>
      <c r="AF7" s="9">
        <v>16</v>
      </c>
      <c r="AG7" s="9">
        <v>16</v>
      </c>
      <c r="AH7" s="9">
        <v>13</v>
      </c>
      <c r="AI7" s="9"/>
      <c r="AJ7" s="50">
        <f t="shared" ref="AJ7:AJ36" si="0">A7</f>
        <v>1991</v>
      </c>
    </row>
    <row r="8" spans="1:36" x14ac:dyDescent="0.2">
      <c r="A8" s="3">
        <v>1992</v>
      </c>
      <c r="B8" s="5">
        <v>793</v>
      </c>
      <c r="C8" s="5">
        <v>25</v>
      </c>
      <c r="D8" s="5">
        <v>35</v>
      </c>
      <c r="E8" s="5">
        <v>19</v>
      </c>
      <c r="F8" s="5">
        <v>22</v>
      </c>
      <c r="G8" s="5">
        <v>85</v>
      </c>
      <c r="H8" s="5">
        <v>7</v>
      </c>
      <c r="I8" s="5">
        <v>18</v>
      </c>
      <c r="J8" s="5">
        <v>23</v>
      </c>
      <c r="K8" s="5">
        <v>18</v>
      </c>
      <c r="L8" s="5">
        <v>12</v>
      </c>
      <c r="M8" s="5">
        <v>9</v>
      </c>
      <c r="N8" s="5">
        <v>6</v>
      </c>
      <c r="O8" s="5">
        <v>14</v>
      </c>
      <c r="P8" s="5">
        <v>51</v>
      </c>
      <c r="Q8" s="5">
        <v>157</v>
      </c>
      <c r="R8" s="5">
        <v>35</v>
      </c>
      <c r="S8" s="5">
        <v>14</v>
      </c>
      <c r="T8" s="5">
        <v>6</v>
      </c>
      <c r="U8" s="5">
        <v>18</v>
      </c>
      <c r="V8" s="5">
        <v>3</v>
      </c>
      <c r="W8" s="5">
        <v>15</v>
      </c>
      <c r="X8" s="5">
        <v>28</v>
      </c>
      <c r="Y8" s="5">
        <v>2</v>
      </c>
      <c r="Z8" s="5">
        <v>16</v>
      </c>
      <c r="AA8" s="5">
        <v>28</v>
      </c>
      <c r="AB8" s="5">
        <v>22</v>
      </c>
      <c r="AC8" s="5">
        <v>3</v>
      </c>
      <c r="AD8" s="5">
        <v>18</v>
      </c>
      <c r="AE8" s="5">
        <v>35</v>
      </c>
      <c r="AF8" s="5">
        <v>10</v>
      </c>
      <c r="AG8" s="5">
        <v>22</v>
      </c>
      <c r="AH8" s="5">
        <v>17</v>
      </c>
      <c r="AI8" s="5"/>
      <c r="AJ8" s="50">
        <f t="shared" si="0"/>
        <v>1992</v>
      </c>
    </row>
    <row r="9" spans="1:36" x14ac:dyDescent="0.2">
      <c r="A9" s="3">
        <v>1993</v>
      </c>
      <c r="B9" s="5">
        <v>912</v>
      </c>
      <c r="C9" s="5">
        <v>30</v>
      </c>
      <c r="D9" s="5">
        <v>33</v>
      </c>
      <c r="E9" s="5">
        <v>9</v>
      </c>
      <c r="F9" s="5">
        <v>22</v>
      </c>
      <c r="G9" s="5">
        <v>80</v>
      </c>
      <c r="H9" s="5">
        <v>6</v>
      </c>
      <c r="I9" s="5">
        <v>30</v>
      </c>
      <c r="J9" s="5">
        <v>33</v>
      </c>
      <c r="K9" s="5">
        <v>16</v>
      </c>
      <c r="L9" s="5">
        <v>12</v>
      </c>
      <c r="M9" s="5">
        <v>13</v>
      </c>
      <c r="N9" s="5">
        <v>7</v>
      </c>
      <c r="O9" s="5">
        <v>17</v>
      </c>
      <c r="P9" s="5">
        <v>50</v>
      </c>
      <c r="Q9" s="5">
        <v>174</v>
      </c>
      <c r="R9" s="5">
        <v>49</v>
      </c>
      <c r="S9" s="5">
        <v>19</v>
      </c>
      <c r="T9" s="5">
        <v>16</v>
      </c>
      <c r="U9" s="5">
        <v>16</v>
      </c>
      <c r="V9" s="5">
        <v>3</v>
      </c>
      <c r="W9" s="5">
        <v>30</v>
      </c>
      <c r="X9" s="5">
        <v>44</v>
      </c>
      <c r="Y9" s="5">
        <v>4</v>
      </c>
      <c r="Z9" s="5">
        <v>30</v>
      </c>
      <c r="AA9" s="5">
        <v>37</v>
      </c>
      <c r="AB9" s="5">
        <v>15</v>
      </c>
      <c r="AC9" s="5">
        <v>2</v>
      </c>
      <c r="AD9" s="5">
        <v>13</v>
      </c>
      <c r="AE9" s="5">
        <v>34</v>
      </c>
      <c r="AF9" s="5">
        <v>25</v>
      </c>
      <c r="AG9" s="5">
        <v>20</v>
      </c>
      <c r="AH9" s="5">
        <v>23</v>
      </c>
      <c r="AI9" s="5"/>
      <c r="AJ9" s="50">
        <f t="shared" si="0"/>
        <v>1993</v>
      </c>
    </row>
    <row r="10" spans="1:36" x14ac:dyDescent="0.2">
      <c r="A10" s="3">
        <v>1994</v>
      </c>
      <c r="B10" s="5">
        <v>834</v>
      </c>
      <c r="C10" s="5">
        <v>24</v>
      </c>
      <c r="D10" s="5">
        <v>36</v>
      </c>
      <c r="E10" s="5">
        <v>25</v>
      </c>
      <c r="F10" s="5">
        <v>19</v>
      </c>
      <c r="G10" s="5">
        <v>78</v>
      </c>
      <c r="H10" s="5">
        <v>7</v>
      </c>
      <c r="I10" s="5">
        <v>22</v>
      </c>
      <c r="J10" s="5">
        <v>33</v>
      </c>
      <c r="K10" s="5">
        <v>22</v>
      </c>
      <c r="L10" s="5">
        <v>15</v>
      </c>
      <c r="M10" s="5">
        <v>7</v>
      </c>
      <c r="N10" s="5">
        <v>9</v>
      </c>
      <c r="O10" s="5">
        <v>26</v>
      </c>
      <c r="P10" s="5">
        <v>46</v>
      </c>
      <c r="Q10" s="5">
        <v>145</v>
      </c>
      <c r="R10" s="5">
        <v>48</v>
      </c>
      <c r="S10" s="5">
        <v>9</v>
      </c>
      <c r="T10" s="5">
        <v>10</v>
      </c>
      <c r="U10" s="5">
        <v>18</v>
      </c>
      <c r="V10" s="5">
        <v>7</v>
      </c>
      <c r="W10" s="5">
        <v>20</v>
      </c>
      <c r="X10" s="5">
        <v>32</v>
      </c>
      <c r="Y10" s="5">
        <v>6</v>
      </c>
      <c r="Z10" s="5">
        <v>18</v>
      </c>
      <c r="AA10" s="5">
        <v>27</v>
      </c>
      <c r="AB10" s="5">
        <v>14</v>
      </c>
      <c r="AC10" s="5">
        <v>8</v>
      </c>
      <c r="AD10" s="5">
        <v>16</v>
      </c>
      <c r="AE10" s="5">
        <v>36</v>
      </c>
      <c r="AF10" s="5">
        <v>19</v>
      </c>
      <c r="AG10" s="5">
        <v>14</v>
      </c>
      <c r="AH10" s="5">
        <v>18</v>
      </c>
      <c r="AI10" s="5"/>
      <c r="AJ10" s="50">
        <f t="shared" si="0"/>
        <v>1994</v>
      </c>
    </row>
    <row r="11" spans="1:36" x14ac:dyDescent="0.2">
      <c r="A11" s="3">
        <v>1995</v>
      </c>
      <c r="B11" s="5">
        <v>836</v>
      </c>
      <c r="C11" s="5">
        <v>33</v>
      </c>
      <c r="D11" s="5">
        <v>30</v>
      </c>
      <c r="E11" s="5">
        <v>18</v>
      </c>
      <c r="F11" s="5">
        <v>17</v>
      </c>
      <c r="G11" s="5">
        <v>65</v>
      </c>
      <c r="H11" s="5">
        <v>4</v>
      </c>
      <c r="I11" s="5">
        <v>26</v>
      </c>
      <c r="J11" s="5">
        <v>26</v>
      </c>
      <c r="K11" s="5">
        <v>22</v>
      </c>
      <c r="L11" s="5">
        <v>16</v>
      </c>
      <c r="M11" s="5">
        <v>9</v>
      </c>
      <c r="N11" s="5">
        <v>4</v>
      </c>
      <c r="O11" s="5">
        <v>13</v>
      </c>
      <c r="P11" s="5">
        <v>50</v>
      </c>
      <c r="Q11" s="5">
        <v>133</v>
      </c>
      <c r="R11" s="5">
        <v>37</v>
      </c>
      <c r="S11" s="5">
        <v>18</v>
      </c>
      <c r="T11" s="5">
        <v>12</v>
      </c>
      <c r="U11" s="5">
        <v>20</v>
      </c>
      <c r="V11" s="5">
        <v>5</v>
      </c>
      <c r="W11" s="5">
        <v>32</v>
      </c>
      <c r="X11" s="5">
        <v>59</v>
      </c>
      <c r="Y11" s="5">
        <v>5</v>
      </c>
      <c r="Z11" s="5">
        <v>28</v>
      </c>
      <c r="AA11" s="5">
        <v>27</v>
      </c>
      <c r="AB11" s="5">
        <v>19</v>
      </c>
      <c r="AC11" s="5">
        <v>1</v>
      </c>
      <c r="AD11" s="5">
        <v>15</v>
      </c>
      <c r="AE11" s="5">
        <v>35</v>
      </c>
      <c r="AF11" s="5">
        <v>13</v>
      </c>
      <c r="AG11" s="5">
        <v>25</v>
      </c>
      <c r="AH11" s="5">
        <v>19</v>
      </c>
      <c r="AI11" s="5"/>
      <c r="AJ11" s="50">
        <f t="shared" si="0"/>
        <v>1995</v>
      </c>
    </row>
    <row r="12" spans="1:36" x14ac:dyDescent="0.2">
      <c r="A12" s="3">
        <v>1996</v>
      </c>
      <c r="B12" s="5">
        <v>846</v>
      </c>
      <c r="C12" s="5">
        <v>49</v>
      </c>
      <c r="D12" s="5">
        <v>29</v>
      </c>
      <c r="E12" s="5">
        <v>14</v>
      </c>
      <c r="F12" s="5">
        <v>30</v>
      </c>
      <c r="G12" s="5">
        <v>77</v>
      </c>
      <c r="H12" s="5">
        <v>5</v>
      </c>
      <c r="I12" s="5">
        <v>14</v>
      </c>
      <c r="J12" s="5">
        <v>38</v>
      </c>
      <c r="K12" s="5">
        <v>14</v>
      </c>
      <c r="L12" s="5">
        <v>13</v>
      </c>
      <c r="M12" s="5">
        <v>18</v>
      </c>
      <c r="N12" s="5">
        <v>12</v>
      </c>
      <c r="O12" s="5">
        <v>25</v>
      </c>
      <c r="P12" s="5">
        <v>54</v>
      </c>
      <c r="Q12" s="5">
        <v>120</v>
      </c>
      <c r="R12" s="5">
        <v>45</v>
      </c>
      <c r="S12" s="5">
        <v>15</v>
      </c>
      <c r="T12" s="5">
        <v>6</v>
      </c>
      <c r="U12" s="5">
        <v>18</v>
      </c>
      <c r="V12" s="5">
        <v>10</v>
      </c>
      <c r="W12" s="5">
        <v>17</v>
      </c>
      <c r="X12" s="5">
        <v>44</v>
      </c>
      <c r="Y12" s="5">
        <v>5</v>
      </c>
      <c r="Z12" s="5">
        <v>22</v>
      </c>
      <c r="AA12" s="5">
        <v>32</v>
      </c>
      <c r="AB12" s="5">
        <v>14</v>
      </c>
      <c r="AC12" s="5">
        <v>5</v>
      </c>
      <c r="AD12" s="5">
        <v>17</v>
      </c>
      <c r="AE12" s="5">
        <v>33</v>
      </c>
      <c r="AF12" s="5">
        <v>16</v>
      </c>
      <c r="AG12" s="5">
        <v>16</v>
      </c>
      <c r="AH12" s="5">
        <v>19</v>
      </c>
      <c r="AI12" s="5"/>
      <c r="AJ12" s="50">
        <f t="shared" si="0"/>
        <v>1996</v>
      </c>
    </row>
    <row r="13" spans="1:36" x14ac:dyDescent="0.2">
      <c r="A13" s="3">
        <v>1997</v>
      </c>
      <c r="B13" s="5">
        <v>874</v>
      </c>
      <c r="C13" s="5">
        <v>52</v>
      </c>
      <c r="D13" s="5">
        <v>38</v>
      </c>
      <c r="E13" s="5">
        <v>17</v>
      </c>
      <c r="F13" s="5">
        <v>20</v>
      </c>
      <c r="G13" s="5">
        <v>77</v>
      </c>
      <c r="H13" s="5">
        <v>4</v>
      </c>
      <c r="I13" s="5">
        <v>28</v>
      </c>
      <c r="J13" s="5">
        <v>36</v>
      </c>
      <c r="K13" s="5">
        <v>15</v>
      </c>
      <c r="L13" s="5">
        <v>6</v>
      </c>
      <c r="M13" s="5">
        <v>11</v>
      </c>
      <c r="N13" s="5">
        <v>5</v>
      </c>
      <c r="O13" s="5">
        <v>23</v>
      </c>
      <c r="P13" s="5">
        <v>60</v>
      </c>
      <c r="Q13" s="5">
        <v>121</v>
      </c>
      <c r="R13" s="5">
        <v>48</v>
      </c>
      <c r="S13" s="5">
        <v>19</v>
      </c>
      <c r="T13" s="5">
        <v>20</v>
      </c>
      <c r="U13" s="5">
        <v>13</v>
      </c>
      <c r="V13" s="5">
        <v>6</v>
      </c>
      <c r="W13" s="5">
        <v>16</v>
      </c>
      <c r="X13" s="5">
        <v>56</v>
      </c>
      <c r="Y13" s="5">
        <v>8</v>
      </c>
      <c r="Z13" s="5">
        <v>12</v>
      </c>
      <c r="AA13" s="5">
        <v>30</v>
      </c>
      <c r="AB13" s="5">
        <v>17</v>
      </c>
      <c r="AC13" s="5">
        <v>8</v>
      </c>
      <c r="AD13" s="5">
        <v>14</v>
      </c>
      <c r="AE13" s="5">
        <v>40</v>
      </c>
      <c r="AF13" s="5">
        <v>13</v>
      </c>
      <c r="AG13" s="5">
        <v>25</v>
      </c>
      <c r="AH13" s="5">
        <v>16</v>
      </c>
      <c r="AI13" s="5"/>
      <c r="AJ13" s="50">
        <f t="shared" si="0"/>
        <v>1997</v>
      </c>
    </row>
    <row r="14" spans="1:36" x14ac:dyDescent="0.2">
      <c r="A14" s="3">
        <v>1998</v>
      </c>
      <c r="B14" s="5">
        <v>878</v>
      </c>
      <c r="C14" s="5">
        <v>35</v>
      </c>
      <c r="D14" s="5">
        <v>37</v>
      </c>
      <c r="E14" s="5">
        <v>12</v>
      </c>
      <c r="F14" s="5">
        <v>21</v>
      </c>
      <c r="G14" s="5">
        <v>74</v>
      </c>
      <c r="H14" s="5">
        <v>7</v>
      </c>
      <c r="I14" s="5">
        <v>33</v>
      </c>
      <c r="J14" s="5">
        <v>36</v>
      </c>
      <c r="K14" s="5">
        <v>17</v>
      </c>
      <c r="L14" s="5">
        <v>21</v>
      </c>
      <c r="M14" s="5">
        <v>9</v>
      </c>
      <c r="N14" s="5">
        <v>9</v>
      </c>
      <c r="O14" s="5">
        <v>27</v>
      </c>
      <c r="P14" s="5">
        <v>60</v>
      </c>
      <c r="Q14" s="5">
        <v>143</v>
      </c>
      <c r="R14" s="5">
        <v>38</v>
      </c>
      <c r="S14" s="5">
        <v>12</v>
      </c>
      <c r="T14" s="5">
        <v>8</v>
      </c>
      <c r="U14" s="5">
        <v>13</v>
      </c>
      <c r="V14" s="5">
        <v>7</v>
      </c>
      <c r="W14" s="5">
        <v>27</v>
      </c>
      <c r="X14" s="5">
        <v>40</v>
      </c>
      <c r="Y14" s="5">
        <v>3</v>
      </c>
      <c r="Z14" s="5">
        <v>28</v>
      </c>
      <c r="AA14" s="5">
        <v>28</v>
      </c>
      <c r="AB14" s="5">
        <v>17</v>
      </c>
      <c r="AC14" s="5">
        <v>7</v>
      </c>
      <c r="AD14" s="5">
        <v>17</v>
      </c>
      <c r="AE14" s="5">
        <v>43</v>
      </c>
      <c r="AF14" s="5">
        <v>6</v>
      </c>
      <c r="AG14" s="5">
        <v>16</v>
      </c>
      <c r="AH14" s="5">
        <v>27</v>
      </c>
      <c r="AI14" s="5"/>
      <c r="AJ14" s="50">
        <f t="shared" si="0"/>
        <v>1998</v>
      </c>
    </row>
    <row r="15" spans="1:36" x14ac:dyDescent="0.2">
      <c r="A15" s="3">
        <v>1999</v>
      </c>
      <c r="B15" s="5">
        <v>874</v>
      </c>
      <c r="C15" s="5">
        <v>41</v>
      </c>
      <c r="D15" s="5">
        <v>31</v>
      </c>
      <c r="E15" s="5">
        <v>23</v>
      </c>
      <c r="F15" s="5">
        <v>16</v>
      </c>
      <c r="G15" s="5">
        <v>63</v>
      </c>
      <c r="H15" s="5">
        <v>7</v>
      </c>
      <c r="I15" s="5">
        <v>36</v>
      </c>
      <c r="J15" s="5">
        <v>29</v>
      </c>
      <c r="K15" s="5">
        <v>31</v>
      </c>
      <c r="L15" s="5">
        <v>10</v>
      </c>
      <c r="M15" s="5">
        <v>11</v>
      </c>
      <c r="N15" s="5">
        <v>6</v>
      </c>
      <c r="O15" s="5">
        <v>32</v>
      </c>
      <c r="P15" s="5">
        <v>43</v>
      </c>
      <c r="Q15" s="5">
        <v>134</v>
      </c>
      <c r="R15" s="5">
        <v>46</v>
      </c>
      <c r="S15" s="5">
        <v>19</v>
      </c>
      <c r="T15" s="5">
        <v>12</v>
      </c>
      <c r="U15" s="5">
        <v>18</v>
      </c>
      <c r="V15" s="5">
        <v>5</v>
      </c>
      <c r="W15" s="5">
        <v>25</v>
      </c>
      <c r="X15" s="5">
        <v>39</v>
      </c>
      <c r="Y15" s="5">
        <v>3</v>
      </c>
      <c r="Z15" s="5">
        <v>15</v>
      </c>
      <c r="AA15" s="5">
        <v>35</v>
      </c>
      <c r="AB15" s="5">
        <v>19</v>
      </c>
      <c r="AC15" s="5">
        <v>2</v>
      </c>
      <c r="AD15" s="5">
        <v>19</v>
      </c>
      <c r="AE15" s="5">
        <v>50</v>
      </c>
      <c r="AF15" s="5">
        <v>13</v>
      </c>
      <c r="AG15" s="5">
        <v>14</v>
      </c>
      <c r="AH15" s="5">
        <v>27</v>
      </c>
      <c r="AI15" s="5"/>
      <c r="AJ15" s="50">
        <f t="shared" si="0"/>
        <v>1999</v>
      </c>
    </row>
    <row r="16" spans="1:36" x14ac:dyDescent="0.2">
      <c r="A16" s="3">
        <v>2000</v>
      </c>
      <c r="B16" s="5">
        <v>878</v>
      </c>
      <c r="C16" s="5">
        <v>38</v>
      </c>
      <c r="D16" s="5">
        <v>30</v>
      </c>
      <c r="E16" s="5">
        <v>11</v>
      </c>
      <c r="F16" s="5">
        <v>13</v>
      </c>
      <c r="G16" s="5">
        <v>79</v>
      </c>
      <c r="H16" s="5">
        <v>4</v>
      </c>
      <c r="I16" s="5">
        <v>27</v>
      </c>
      <c r="J16" s="5">
        <v>35</v>
      </c>
      <c r="K16" s="5">
        <v>16</v>
      </c>
      <c r="L16" s="5">
        <v>12</v>
      </c>
      <c r="M16" s="5">
        <v>8</v>
      </c>
      <c r="N16" s="5">
        <v>8</v>
      </c>
      <c r="O16" s="5">
        <v>17</v>
      </c>
      <c r="P16" s="5">
        <v>55</v>
      </c>
      <c r="Q16" s="5">
        <v>160</v>
      </c>
      <c r="R16" s="5">
        <v>54</v>
      </c>
      <c r="S16" s="5">
        <v>13</v>
      </c>
      <c r="T16" s="5">
        <v>10</v>
      </c>
      <c r="U16" s="5">
        <v>16</v>
      </c>
      <c r="V16" s="5">
        <v>9</v>
      </c>
      <c r="W16" s="5">
        <v>23</v>
      </c>
      <c r="X16" s="5">
        <v>50</v>
      </c>
      <c r="Y16" s="5">
        <v>4</v>
      </c>
      <c r="Z16" s="5">
        <v>23</v>
      </c>
      <c r="AA16" s="5">
        <v>28</v>
      </c>
      <c r="AB16" s="5">
        <v>17</v>
      </c>
      <c r="AC16" s="5">
        <v>5</v>
      </c>
      <c r="AD16" s="5">
        <v>18</v>
      </c>
      <c r="AE16" s="5">
        <v>39</v>
      </c>
      <c r="AF16" s="5">
        <v>7</v>
      </c>
      <c r="AG16" s="5">
        <v>24</v>
      </c>
      <c r="AH16" s="5">
        <v>25</v>
      </c>
      <c r="AI16" s="5"/>
      <c r="AJ16" s="50">
        <f t="shared" si="0"/>
        <v>2000</v>
      </c>
    </row>
    <row r="17" spans="1:36" x14ac:dyDescent="0.2">
      <c r="A17" s="3">
        <v>2001</v>
      </c>
      <c r="B17" s="5">
        <v>887</v>
      </c>
      <c r="C17" s="5">
        <v>25</v>
      </c>
      <c r="D17" s="5">
        <v>36</v>
      </c>
      <c r="E17" s="5">
        <v>7</v>
      </c>
      <c r="F17" s="5">
        <v>15</v>
      </c>
      <c r="G17" s="5">
        <v>90</v>
      </c>
      <c r="H17" s="5">
        <v>12</v>
      </c>
      <c r="I17" s="5">
        <v>19</v>
      </c>
      <c r="J17" s="5">
        <v>32</v>
      </c>
      <c r="K17" s="5">
        <v>36</v>
      </c>
      <c r="L17" s="5">
        <v>12</v>
      </c>
      <c r="M17" s="5">
        <v>10</v>
      </c>
      <c r="N17" s="5">
        <v>9</v>
      </c>
      <c r="O17" s="5">
        <v>22</v>
      </c>
      <c r="P17" s="5">
        <v>50</v>
      </c>
      <c r="Q17" s="5">
        <v>141</v>
      </c>
      <c r="R17" s="5">
        <v>51</v>
      </c>
      <c r="S17" s="5">
        <v>15</v>
      </c>
      <c r="T17" s="5">
        <v>14</v>
      </c>
      <c r="U17" s="5">
        <v>17</v>
      </c>
      <c r="V17" s="5">
        <v>8</v>
      </c>
      <c r="W17" s="5">
        <v>28</v>
      </c>
      <c r="X17" s="5">
        <v>53</v>
      </c>
      <c r="Y17" s="5">
        <v>1</v>
      </c>
      <c r="Z17" s="5">
        <v>30</v>
      </c>
      <c r="AA17" s="5">
        <v>19</v>
      </c>
      <c r="AB17" s="5">
        <v>16</v>
      </c>
      <c r="AC17" s="5">
        <v>4</v>
      </c>
      <c r="AD17" s="5">
        <v>23</v>
      </c>
      <c r="AE17" s="5">
        <v>41</v>
      </c>
      <c r="AF17" s="5">
        <v>15</v>
      </c>
      <c r="AG17" s="5">
        <v>16</v>
      </c>
      <c r="AH17" s="5">
        <v>20</v>
      </c>
      <c r="AI17" s="5"/>
      <c r="AJ17" s="50">
        <f t="shared" si="0"/>
        <v>2001</v>
      </c>
    </row>
    <row r="18" spans="1:36" x14ac:dyDescent="0.2">
      <c r="A18" s="3">
        <v>2002</v>
      </c>
      <c r="B18" s="5">
        <v>899</v>
      </c>
      <c r="C18" s="5">
        <v>37</v>
      </c>
      <c r="D18" s="5">
        <v>32</v>
      </c>
      <c r="E18" s="5">
        <v>12</v>
      </c>
      <c r="F18" s="5">
        <v>15</v>
      </c>
      <c r="G18" s="5">
        <v>77</v>
      </c>
      <c r="H18" s="5">
        <v>9</v>
      </c>
      <c r="I18" s="5">
        <v>28</v>
      </c>
      <c r="J18" s="5">
        <v>26</v>
      </c>
      <c r="K18" s="5">
        <v>26</v>
      </c>
      <c r="L18" s="5">
        <v>15</v>
      </c>
      <c r="M18" s="5">
        <v>10</v>
      </c>
      <c r="N18" s="5">
        <v>5</v>
      </c>
      <c r="O18" s="5">
        <v>25</v>
      </c>
      <c r="P18" s="5">
        <v>68</v>
      </c>
      <c r="Q18" s="5">
        <v>122</v>
      </c>
      <c r="R18" s="5">
        <v>43</v>
      </c>
      <c r="S18" s="5">
        <v>23</v>
      </c>
      <c r="T18" s="5">
        <v>16</v>
      </c>
      <c r="U18" s="5">
        <v>15</v>
      </c>
      <c r="V18" s="5">
        <v>1</v>
      </c>
      <c r="W18" s="5">
        <v>19</v>
      </c>
      <c r="X18" s="5">
        <v>56</v>
      </c>
      <c r="Y18" s="5">
        <v>3</v>
      </c>
      <c r="Z18" s="5">
        <v>16</v>
      </c>
      <c r="AA18" s="5">
        <v>36</v>
      </c>
      <c r="AB18" s="5">
        <v>21</v>
      </c>
      <c r="AC18" s="5">
        <v>6</v>
      </c>
      <c r="AD18" s="5">
        <v>18</v>
      </c>
      <c r="AE18" s="5">
        <v>57</v>
      </c>
      <c r="AF18" s="5">
        <v>13</v>
      </c>
      <c r="AG18" s="5">
        <v>23</v>
      </c>
      <c r="AH18" s="5">
        <v>26</v>
      </c>
      <c r="AI18" s="5"/>
      <c r="AJ18" s="50">
        <f t="shared" si="0"/>
        <v>2002</v>
      </c>
    </row>
    <row r="19" spans="1:36" x14ac:dyDescent="0.2">
      <c r="A19" s="3">
        <v>2003</v>
      </c>
      <c r="B19" s="5">
        <v>794</v>
      </c>
      <c r="C19" s="5">
        <v>36</v>
      </c>
      <c r="D19" s="5">
        <v>26</v>
      </c>
      <c r="E19" s="5">
        <v>16</v>
      </c>
      <c r="F19" s="5">
        <v>17</v>
      </c>
      <c r="G19" s="5">
        <v>51</v>
      </c>
      <c r="H19" s="5">
        <v>8</v>
      </c>
      <c r="I19" s="5">
        <v>21</v>
      </c>
      <c r="J19" s="5">
        <v>26</v>
      </c>
      <c r="K19" s="5">
        <v>17</v>
      </c>
      <c r="L19" s="5">
        <v>13</v>
      </c>
      <c r="M19" s="5">
        <v>12</v>
      </c>
      <c r="N19" s="5">
        <v>6</v>
      </c>
      <c r="O19" s="5">
        <v>17</v>
      </c>
      <c r="P19" s="5">
        <v>40</v>
      </c>
      <c r="Q19" s="5">
        <v>117</v>
      </c>
      <c r="R19" s="5">
        <v>42</v>
      </c>
      <c r="S19" s="5">
        <v>16</v>
      </c>
      <c r="T19" s="5">
        <v>15</v>
      </c>
      <c r="U19" s="5">
        <v>19</v>
      </c>
      <c r="V19" s="5">
        <v>6</v>
      </c>
      <c r="W19" s="5">
        <v>19</v>
      </c>
      <c r="X19" s="5">
        <v>60</v>
      </c>
      <c r="Y19" s="5">
        <v>6</v>
      </c>
      <c r="Z19" s="5">
        <v>31</v>
      </c>
      <c r="AA19" s="5">
        <v>27</v>
      </c>
      <c r="AB19" s="5">
        <v>20</v>
      </c>
      <c r="AC19" s="5">
        <v>7</v>
      </c>
      <c r="AD19" s="5">
        <v>8</v>
      </c>
      <c r="AE19" s="5">
        <v>33</v>
      </c>
      <c r="AF19" s="5">
        <v>11</v>
      </c>
      <c r="AG19" s="5">
        <v>26</v>
      </c>
      <c r="AH19" s="5">
        <v>25</v>
      </c>
      <c r="AI19" s="5"/>
      <c r="AJ19" s="50">
        <f t="shared" si="0"/>
        <v>2003</v>
      </c>
    </row>
    <row r="20" spans="1:36" x14ac:dyDescent="0.2">
      <c r="A20" s="3">
        <v>2004</v>
      </c>
      <c r="B20" s="5">
        <v>835</v>
      </c>
      <c r="C20" s="5">
        <v>42</v>
      </c>
      <c r="D20" s="5">
        <v>41</v>
      </c>
      <c r="E20" s="5">
        <v>17</v>
      </c>
      <c r="F20" s="5">
        <v>21</v>
      </c>
      <c r="G20" s="5">
        <v>59</v>
      </c>
      <c r="H20" s="5">
        <v>10</v>
      </c>
      <c r="I20" s="5">
        <v>22</v>
      </c>
      <c r="J20" s="5">
        <v>19</v>
      </c>
      <c r="K20" s="5">
        <v>15</v>
      </c>
      <c r="L20" s="5">
        <v>15</v>
      </c>
      <c r="M20" s="5">
        <v>14</v>
      </c>
      <c r="N20" s="5">
        <v>11</v>
      </c>
      <c r="O20" s="5">
        <v>19</v>
      </c>
      <c r="P20" s="5">
        <v>50</v>
      </c>
      <c r="Q20" s="5">
        <v>114</v>
      </c>
      <c r="R20" s="5">
        <v>61</v>
      </c>
      <c r="S20" s="5">
        <v>14</v>
      </c>
      <c r="T20" s="5">
        <v>16</v>
      </c>
      <c r="U20" s="5">
        <v>18</v>
      </c>
      <c r="V20" s="5">
        <v>3</v>
      </c>
      <c r="W20" s="5">
        <v>22</v>
      </c>
      <c r="X20" s="5">
        <v>41</v>
      </c>
      <c r="Y20" s="5">
        <v>1</v>
      </c>
      <c r="Z20" s="5">
        <v>25</v>
      </c>
      <c r="AA20" s="5">
        <v>35</v>
      </c>
      <c r="AB20" s="5">
        <v>16</v>
      </c>
      <c r="AC20" s="5">
        <v>4</v>
      </c>
      <c r="AD20" s="5">
        <v>13</v>
      </c>
      <c r="AE20" s="5">
        <v>50</v>
      </c>
      <c r="AF20" s="5">
        <v>13</v>
      </c>
      <c r="AG20" s="5">
        <v>13</v>
      </c>
      <c r="AH20" s="5">
        <v>21</v>
      </c>
      <c r="AI20" s="5"/>
      <c r="AJ20" s="50">
        <f t="shared" si="0"/>
        <v>2004</v>
      </c>
    </row>
    <row r="21" spans="1:36" x14ac:dyDescent="0.2">
      <c r="A21" s="3">
        <v>2005</v>
      </c>
      <c r="B21" s="5">
        <v>763</v>
      </c>
      <c r="C21" s="5">
        <v>35</v>
      </c>
      <c r="D21" s="5">
        <v>26</v>
      </c>
      <c r="E21" s="5">
        <v>20</v>
      </c>
      <c r="F21" s="5">
        <v>9</v>
      </c>
      <c r="G21" s="5">
        <v>77</v>
      </c>
      <c r="H21" s="5">
        <v>8</v>
      </c>
      <c r="I21" s="5">
        <v>28</v>
      </c>
      <c r="J21" s="5">
        <v>19</v>
      </c>
      <c r="K21" s="5">
        <v>20</v>
      </c>
      <c r="L21" s="5">
        <v>12</v>
      </c>
      <c r="M21" s="5">
        <v>9</v>
      </c>
      <c r="N21" s="5">
        <v>7</v>
      </c>
      <c r="O21" s="5">
        <v>11</v>
      </c>
      <c r="P21" s="5">
        <v>55</v>
      </c>
      <c r="Q21" s="5">
        <v>124</v>
      </c>
      <c r="R21" s="5">
        <v>40</v>
      </c>
      <c r="S21" s="5">
        <v>15</v>
      </c>
      <c r="T21" s="5">
        <v>12</v>
      </c>
      <c r="U21" s="5">
        <v>14</v>
      </c>
      <c r="V21" s="5">
        <v>7</v>
      </c>
      <c r="W21" s="5">
        <v>21</v>
      </c>
      <c r="X21" s="5">
        <v>55</v>
      </c>
      <c r="Y21" s="5">
        <v>4</v>
      </c>
      <c r="Z21" s="5">
        <v>18</v>
      </c>
      <c r="AA21" s="5">
        <v>19</v>
      </c>
      <c r="AB21" s="5">
        <v>8</v>
      </c>
      <c r="AC21" s="5">
        <v>2</v>
      </c>
      <c r="AD21" s="5">
        <v>13</v>
      </c>
      <c r="AE21" s="5">
        <v>33</v>
      </c>
      <c r="AF21" s="5">
        <v>7</v>
      </c>
      <c r="AG21" s="5">
        <v>17</v>
      </c>
      <c r="AH21" s="5">
        <v>18</v>
      </c>
      <c r="AI21" s="5"/>
      <c r="AJ21" s="50">
        <f t="shared" si="0"/>
        <v>2005</v>
      </c>
    </row>
    <row r="22" spans="1:36" x14ac:dyDescent="0.2">
      <c r="A22" s="3">
        <v>2006</v>
      </c>
      <c r="B22" s="5">
        <v>765</v>
      </c>
      <c r="C22" s="5">
        <v>29</v>
      </c>
      <c r="D22" s="5">
        <v>19</v>
      </c>
      <c r="E22" s="5">
        <v>15</v>
      </c>
      <c r="F22" s="5">
        <v>11</v>
      </c>
      <c r="G22" s="5">
        <v>55</v>
      </c>
      <c r="H22" s="5">
        <v>5</v>
      </c>
      <c r="I22" s="5">
        <v>22</v>
      </c>
      <c r="J22" s="5">
        <v>36</v>
      </c>
      <c r="K22" s="5">
        <v>11</v>
      </c>
      <c r="L22" s="5">
        <v>9</v>
      </c>
      <c r="M22" s="5">
        <v>9</v>
      </c>
      <c r="N22" s="5">
        <v>11</v>
      </c>
      <c r="O22" s="5">
        <v>16</v>
      </c>
      <c r="P22" s="5">
        <v>52</v>
      </c>
      <c r="Q22" s="5">
        <v>135</v>
      </c>
      <c r="R22" s="5">
        <v>40</v>
      </c>
      <c r="S22" s="5">
        <v>16</v>
      </c>
      <c r="T22" s="5">
        <v>10</v>
      </c>
      <c r="U22" s="5">
        <v>11</v>
      </c>
      <c r="V22" s="5">
        <v>3</v>
      </c>
      <c r="W22" s="5">
        <v>21</v>
      </c>
      <c r="X22" s="5">
        <v>51</v>
      </c>
      <c r="Y22" s="5">
        <v>3</v>
      </c>
      <c r="Z22" s="5">
        <v>21</v>
      </c>
      <c r="AA22" s="5">
        <v>22</v>
      </c>
      <c r="AB22" s="5">
        <v>21</v>
      </c>
      <c r="AC22" s="5">
        <v>5</v>
      </c>
      <c r="AD22" s="5">
        <v>9</v>
      </c>
      <c r="AE22" s="5">
        <v>45</v>
      </c>
      <c r="AF22" s="5">
        <v>18</v>
      </c>
      <c r="AG22" s="5">
        <v>19</v>
      </c>
      <c r="AH22" s="5">
        <v>15</v>
      </c>
      <c r="AI22" s="5"/>
      <c r="AJ22" s="50">
        <f t="shared" si="0"/>
        <v>2006</v>
      </c>
    </row>
    <row r="23" spans="1:36" x14ac:dyDescent="0.2">
      <c r="A23" s="3">
        <v>2007</v>
      </c>
      <c r="B23" s="5">
        <v>838</v>
      </c>
      <c r="C23" s="5">
        <v>21</v>
      </c>
      <c r="D23" s="5">
        <v>30</v>
      </c>
      <c r="E23" s="5">
        <v>15</v>
      </c>
      <c r="F23" s="5">
        <v>17</v>
      </c>
      <c r="G23" s="5">
        <v>72</v>
      </c>
      <c r="H23" s="5">
        <v>7</v>
      </c>
      <c r="I23" s="5">
        <v>31</v>
      </c>
      <c r="J23" s="5">
        <v>27</v>
      </c>
      <c r="K23" s="5">
        <v>22</v>
      </c>
      <c r="L23" s="5">
        <v>12</v>
      </c>
      <c r="M23" s="5">
        <v>4</v>
      </c>
      <c r="N23" s="5">
        <v>7</v>
      </c>
      <c r="O23" s="5">
        <v>18</v>
      </c>
      <c r="P23" s="5">
        <v>40</v>
      </c>
      <c r="Q23" s="5">
        <v>141</v>
      </c>
      <c r="R23" s="5">
        <v>35</v>
      </c>
      <c r="S23" s="5">
        <v>14</v>
      </c>
      <c r="T23" s="5">
        <v>5</v>
      </c>
      <c r="U23" s="5">
        <v>13</v>
      </c>
      <c r="V23" s="5">
        <v>9</v>
      </c>
      <c r="W23" s="5">
        <v>28</v>
      </c>
      <c r="X23" s="5">
        <v>56</v>
      </c>
      <c r="Y23" s="5">
        <v>1</v>
      </c>
      <c r="Z23" s="5">
        <v>29</v>
      </c>
      <c r="AA23" s="5">
        <v>35</v>
      </c>
      <c r="AB23" s="5">
        <v>16</v>
      </c>
      <c r="AC23" s="5">
        <v>6</v>
      </c>
      <c r="AD23" s="5">
        <v>22</v>
      </c>
      <c r="AE23" s="5">
        <v>48</v>
      </c>
      <c r="AF23" s="5">
        <v>7</v>
      </c>
      <c r="AG23" s="5">
        <v>25</v>
      </c>
      <c r="AH23" s="5">
        <v>25</v>
      </c>
      <c r="AI23" s="5"/>
      <c r="AJ23" s="50">
        <f t="shared" si="0"/>
        <v>2007</v>
      </c>
    </row>
    <row r="24" spans="1:36" x14ac:dyDescent="0.2">
      <c r="A24" s="3">
        <v>2008</v>
      </c>
      <c r="B24" s="5">
        <v>843</v>
      </c>
      <c r="C24" s="5">
        <v>34</v>
      </c>
      <c r="D24" s="5">
        <v>35</v>
      </c>
      <c r="E24" s="5">
        <v>16</v>
      </c>
      <c r="F24" s="5">
        <v>18</v>
      </c>
      <c r="G24" s="5">
        <v>83</v>
      </c>
      <c r="H24" s="5">
        <v>6</v>
      </c>
      <c r="I24" s="5">
        <v>23</v>
      </c>
      <c r="J24" s="5">
        <v>32</v>
      </c>
      <c r="K24" s="5">
        <v>8</v>
      </c>
      <c r="L24" s="5">
        <v>11</v>
      </c>
      <c r="M24" s="5">
        <v>14</v>
      </c>
      <c r="N24" s="5">
        <v>14</v>
      </c>
      <c r="O24" s="5">
        <v>19</v>
      </c>
      <c r="P24" s="5">
        <v>42</v>
      </c>
      <c r="Q24" s="5">
        <v>132</v>
      </c>
      <c r="R24" s="5">
        <v>38</v>
      </c>
      <c r="S24" s="5">
        <v>10</v>
      </c>
      <c r="T24" s="5">
        <v>10</v>
      </c>
      <c r="U24" s="5">
        <v>10</v>
      </c>
      <c r="V24" s="5">
        <v>7</v>
      </c>
      <c r="W24" s="5">
        <v>19</v>
      </c>
      <c r="X24" s="5">
        <v>61</v>
      </c>
      <c r="Y24" s="5">
        <v>5</v>
      </c>
      <c r="Z24" s="5">
        <v>16</v>
      </c>
      <c r="AA24" s="5">
        <v>34</v>
      </c>
      <c r="AB24" s="5">
        <v>21</v>
      </c>
      <c r="AC24" s="5">
        <v>5</v>
      </c>
      <c r="AD24" s="5">
        <v>14</v>
      </c>
      <c r="AE24" s="5">
        <v>41</v>
      </c>
      <c r="AF24" s="5">
        <v>7</v>
      </c>
      <c r="AG24" s="5">
        <v>29</v>
      </c>
      <c r="AH24" s="5">
        <v>29</v>
      </c>
      <c r="AI24" s="5"/>
      <c r="AJ24" s="50">
        <f t="shared" si="0"/>
        <v>2008</v>
      </c>
    </row>
    <row r="25" spans="1:36" x14ac:dyDescent="0.2">
      <c r="A25" s="3">
        <v>2009</v>
      </c>
      <c r="B25" s="5">
        <v>746</v>
      </c>
      <c r="C25" s="5">
        <v>34</v>
      </c>
      <c r="D25" s="5">
        <v>29</v>
      </c>
      <c r="E25" s="5">
        <v>11</v>
      </c>
      <c r="F25" s="5">
        <v>19</v>
      </c>
      <c r="G25" s="5">
        <v>64</v>
      </c>
      <c r="H25" s="5">
        <v>4</v>
      </c>
      <c r="I25" s="5">
        <v>24</v>
      </c>
      <c r="J25" s="5">
        <v>23</v>
      </c>
      <c r="K25" s="5">
        <v>15</v>
      </c>
      <c r="L25" s="5">
        <v>9</v>
      </c>
      <c r="M25" s="5">
        <v>13</v>
      </c>
      <c r="N25" s="5">
        <v>7</v>
      </c>
      <c r="O25" s="5">
        <v>19</v>
      </c>
      <c r="P25" s="5">
        <v>50</v>
      </c>
      <c r="Q25" s="5">
        <v>116</v>
      </c>
      <c r="R25" s="5">
        <v>32</v>
      </c>
      <c r="S25" s="5">
        <v>11</v>
      </c>
      <c r="T25" s="5">
        <v>9</v>
      </c>
      <c r="U25" s="5">
        <v>17</v>
      </c>
      <c r="V25" s="5">
        <v>3</v>
      </c>
      <c r="W25" s="5">
        <v>24</v>
      </c>
      <c r="X25" s="5">
        <v>49</v>
      </c>
      <c r="Y25" s="5">
        <v>2</v>
      </c>
      <c r="Z25" s="5">
        <v>14</v>
      </c>
      <c r="AA25" s="5">
        <v>34</v>
      </c>
      <c r="AB25" s="5">
        <v>13</v>
      </c>
      <c r="AC25" s="5">
        <v>4</v>
      </c>
      <c r="AD25" s="5">
        <v>10</v>
      </c>
      <c r="AE25" s="5">
        <v>44</v>
      </c>
      <c r="AF25" s="5">
        <v>9</v>
      </c>
      <c r="AG25" s="5">
        <v>14</v>
      </c>
      <c r="AH25" s="5">
        <v>20</v>
      </c>
      <c r="AI25" s="5"/>
      <c r="AJ25" s="50">
        <f t="shared" si="0"/>
        <v>2009</v>
      </c>
    </row>
    <row r="26" spans="1:36" x14ac:dyDescent="0.2">
      <c r="A26" s="15">
        <v>2010</v>
      </c>
      <c r="B26" s="16">
        <v>781</v>
      </c>
      <c r="C26" s="87">
        <v>32</v>
      </c>
      <c r="D26" s="87">
        <v>32</v>
      </c>
      <c r="E26" s="87">
        <v>14</v>
      </c>
      <c r="F26" s="87">
        <v>11</v>
      </c>
      <c r="G26" s="87">
        <v>74</v>
      </c>
      <c r="H26" s="87">
        <v>8</v>
      </c>
      <c r="I26" s="87">
        <v>23</v>
      </c>
      <c r="J26" s="87">
        <v>29</v>
      </c>
      <c r="K26" s="87">
        <v>19</v>
      </c>
      <c r="L26" s="87">
        <v>15</v>
      </c>
      <c r="M26" s="87">
        <v>14</v>
      </c>
      <c r="N26" s="87">
        <v>7</v>
      </c>
      <c r="O26" s="87">
        <v>16</v>
      </c>
      <c r="P26" s="87">
        <v>58</v>
      </c>
      <c r="Q26" s="87">
        <v>97</v>
      </c>
      <c r="R26" s="87">
        <v>40</v>
      </c>
      <c r="S26" s="87">
        <v>18</v>
      </c>
      <c r="T26" s="87">
        <v>15</v>
      </c>
      <c r="U26" s="87">
        <v>21</v>
      </c>
      <c r="V26" s="87">
        <v>2</v>
      </c>
      <c r="W26" s="87">
        <v>17</v>
      </c>
      <c r="X26" s="87">
        <v>49</v>
      </c>
      <c r="Y26" s="87">
        <v>3</v>
      </c>
      <c r="Z26" s="87">
        <v>9</v>
      </c>
      <c r="AA26" s="87">
        <v>27</v>
      </c>
      <c r="AB26" s="87">
        <v>17</v>
      </c>
      <c r="AC26" s="87">
        <v>5</v>
      </c>
      <c r="AD26" s="87">
        <v>10</v>
      </c>
      <c r="AE26" s="87">
        <v>49</v>
      </c>
      <c r="AF26" s="87">
        <v>11</v>
      </c>
      <c r="AG26" s="87">
        <v>20</v>
      </c>
      <c r="AH26" s="87">
        <v>19</v>
      </c>
      <c r="AI26" s="87"/>
      <c r="AJ26" s="18">
        <f t="shared" si="0"/>
        <v>2010</v>
      </c>
    </row>
    <row r="27" spans="1:36" ht="12.75" customHeight="1" x14ac:dyDescent="0.2">
      <c r="A27" s="18" t="s">
        <v>111</v>
      </c>
      <c r="B27" s="16">
        <v>772</v>
      </c>
      <c r="C27" s="87">
        <v>19</v>
      </c>
      <c r="D27" s="87">
        <v>32</v>
      </c>
      <c r="E27" s="87">
        <v>14</v>
      </c>
      <c r="F27" s="87">
        <v>12</v>
      </c>
      <c r="G27" s="87">
        <v>60</v>
      </c>
      <c r="H27" s="87">
        <v>1</v>
      </c>
      <c r="I27" s="87">
        <v>27</v>
      </c>
      <c r="J27" s="87">
        <v>19</v>
      </c>
      <c r="K27" s="87">
        <v>10</v>
      </c>
      <c r="L27" s="87">
        <v>9</v>
      </c>
      <c r="M27" s="87">
        <v>22</v>
      </c>
      <c r="N27" s="87">
        <v>10</v>
      </c>
      <c r="O27" s="87">
        <v>24</v>
      </c>
      <c r="P27" s="87">
        <v>50</v>
      </c>
      <c r="Q27" s="87">
        <v>101</v>
      </c>
      <c r="R27" s="87">
        <v>48</v>
      </c>
      <c r="S27" s="87">
        <v>20</v>
      </c>
      <c r="T27" s="87">
        <v>14</v>
      </c>
      <c r="U27" s="87">
        <v>16</v>
      </c>
      <c r="V27" s="87">
        <v>4</v>
      </c>
      <c r="W27" s="87">
        <v>13</v>
      </c>
      <c r="X27" s="87">
        <v>62</v>
      </c>
      <c r="Y27" s="87">
        <v>4</v>
      </c>
      <c r="Z27" s="87">
        <v>11</v>
      </c>
      <c r="AA27" s="87">
        <v>29</v>
      </c>
      <c r="AB27" s="87">
        <v>18</v>
      </c>
      <c r="AC27" s="87">
        <v>7</v>
      </c>
      <c r="AD27" s="87">
        <v>15</v>
      </c>
      <c r="AE27" s="87">
        <v>40</v>
      </c>
      <c r="AF27" s="87">
        <v>9</v>
      </c>
      <c r="AG27" s="87">
        <v>20</v>
      </c>
      <c r="AH27" s="87">
        <v>32</v>
      </c>
      <c r="AI27" s="87"/>
      <c r="AJ27" s="18" t="str">
        <f t="shared" si="0"/>
        <v>2011 - old coding rules</v>
      </c>
    </row>
    <row r="28" spans="1:36" ht="12.75" customHeight="1" x14ac:dyDescent="0.2">
      <c r="A28" s="55" t="s">
        <v>121</v>
      </c>
      <c r="B28" s="16">
        <v>762</v>
      </c>
      <c r="C28" s="87">
        <v>24</v>
      </c>
      <c r="D28" s="87">
        <v>24</v>
      </c>
      <c r="E28" s="87">
        <v>11</v>
      </c>
      <c r="F28" s="87">
        <v>7</v>
      </c>
      <c r="G28" s="87">
        <v>83</v>
      </c>
      <c r="H28" s="87">
        <v>8</v>
      </c>
      <c r="I28" s="87">
        <v>21</v>
      </c>
      <c r="J28" s="87">
        <v>17</v>
      </c>
      <c r="K28" s="87">
        <v>19</v>
      </c>
      <c r="L28" s="87">
        <v>13</v>
      </c>
      <c r="M28" s="87">
        <v>18</v>
      </c>
      <c r="N28" s="87">
        <v>10</v>
      </c>
      <c r="O28" s="87">
        <v>15</v>
      </c>
      <c r="P28" s="87">
        <v>43</v>
      </c>
      <c r="Q28" s="87">
        <v>100</v>
      </c>
      <c r="R28" s="87">
        <v>49</v>
      </c>
      <c r="S28" s="87">
        <v>16</v>
      </c>
      <c r="T28" s="87">
        <v>11</v>
      </c>
      <c r="U28" s="87">
        <v>21</v>
      </c>
      <c r="V28" s="87">
        <v>3</v>
      </c>
      <c r="W28" s="87">
        <v>19</v>
      </c>
      <c r="X28" s="87">
        <v>55</v>
      </c>
      <c r="Y28" s="87">
        <v>1</v>
      </c>
      <c r="Z28" s="87">
        <v>21</v>
      </c>
      <c r="AA28" s="87">
        <v>24</v>
      </c>
      <c r="AB28" s="87">
        <v>23</v>
      </c>
      <c r="AC28" s="87">
        <v>7</v>
      </c>
      <c r="AD28" s="87">
        <v>9</v>
      </c>
      <c r="AE28" s="87">
        <v>41</v>
      </c>
      <c r="AF28" s="87">
        <v>10</v>
      </c>
      <c r="AG28" s="87">
        <v>8</v>
      </c>
      <c r="AH28" s="87">
        <v>31</v>
      </c>
      <c r="AI28" s="87"/>
      <c r="AJ28" s="18" t="str">
        <f t="shared" si="0"/>
        <v>2012 - old coding rules</v>
      </c>
    </row>
    <row r="29" spans="1:36" ht="12.75" customHeight="1" x14ac:dyDescent="0.2">
      <c r="A29" s="18" t="s">
        <v>130</v>
      </c>
      <c r="B29" s="16">
        <v>746</v>
      </c>
      <c r="C29" s="87">
        <v>28</v>
      </c>
      <c r="D29" s="87">
        <v>32</v>
      </c>
      <c r="E29" s="87">
        <v>24</v>
      </c>
      <c r="F29" s="87">
        <v>5</v>
      </c>
      <c r="G29" s="87">
        <v>74</v>
      </c>
      <c r="H29" s="87">
        <v>13</v>
      </c>
      <c r="I29" s="87">
        <v>18</v>
      </c>
      <c r="J29" s="87">
        <v>24</v>
      </c>
      <c r="K29" s="87">
        <v>14</v>
      </c>
      <c r="L29" s="87">
        <v>11</v>
      </c>
      <c r="M29" s="87">
        <v>13</v>
      </c>
      <c r="N29" s="87">
        <v>11</v>
      </c>
      <c r="O29" s="87">
        <v>21</v>
      </c>
      <c r="P29" s="87">
        <v>56</v>
      </c>
      <c r="Q29" s="87">
        <v>86</v>
      </c>
      <c r="R29" s="87">
        <v>37</v>
      </c>
      <c r="S29" s="87">
        <v>14</v>
      </c>
      <c r="T29" s="87">
        <v>14</v>
      </c>
      <c r="U29" s="87">
        <v>17</v>
      </c>
      <c r="V29" s="87">
        <v>5</v>
      </c>
      <c r="W29" s="87">
        <v>16</v>
      </c>
      <c r="X29" s="87">
        <v>53</v>
      </c>
      <c r="Y29" s="87">
        <v>4</v>
      </c>
      <c r="Z29" s="87">
        <v>22</v>
      </c>
      <c r="AA29" s="87">
        <v>27</v>
      </c>
      <c r="AB29" s="87">
        <v>13</v>
      </c>
      <c r="AC29" s="87">
        <v>5</v>
      </c>
      <c r="AD29" s="87">
        <v>11</v>
      </c>
      <c r="AE29" s="87">
        <v>33</v>
      </c>
      <c r="AF29" s="87">
        <v>7</v>
      </c>
      <c r="AG29" s="87">
        <v>13</v>
      </c>
      <c r="AH29" s="87">
        <v>25</v>
      </c>
      <c r="AI29" s="87"/>
      <c r="AJ29" s="18" t="str">
        <f t="shared" si="0"/>
        <v>2013 - old coding rules</v>
      </c>
    </row>
    <row r="30" spans="1:36" ht="12.75" customHeight="1" x14ac:dyDescent="0.2">
      <c r="A30" s="18" t="s">
        <v>138</v>
      </c>
      <c r="B30" s="16">
        <v>659</v>
      </c>
      <c r="C30" s="87">
        <v>35</v>
      </c>
      <c r="D30" s="87">
        <v>25</v>
      </c>
      <c r="E30" s="87">
        <v>10</v>
      </c>
      <c r="F30" s="87">
        <v>15</v>
      </c>
      <c r="G30" s="87">
        <v>64</v>
      </c>
      <c r="H30" s="87">
        <v>12</v>
      </c>
      <c r="I30" s="87">
        <v>17</v>
      </c>
      <c r="J30" s="87">
        <v>15</v>
      </c>
      <c r="K30" s="87">
        <v>15</v>
      </c>
      <c r="L30" s="87">
        <v>11</v>
      </c>
      <c r="M30" s="87">
        <v>11</v>
      </c>
      <c r="N30" s="87">
        <v>5</v>
      </c>
      <c r="O30" s="87">
        <v>23</v>
      </c>
      <c r="P30" s="87">
        <v>50</v>
      </c>
      <c r="Q30" s="87">
        <v>85</v>
      </c>
      <c r="R30" s="87">
        <v>34</v>
      </c>
      <c r="S30" s="87">
        <v>13</v>
      </c>
      <c r="T30" s="87">
        <v>6</v>
      </c>
      <c r="U30" s="87">
        <v>9</v>
      </c>
      <c r="V30" s="87">
        <v>4</v>
      </c>
      <c r="W30" s="87">
        <v>16</v>
      </c>
      <c r="X30" s="87">
        <v>37</v>
      </c>
      <c r="Y30" s="87">
        <v>5</v>
      </c>
      <c r="Z30" s="87">
        <v>14</v>
      </c>
      <c r="AA30" s="87">
        <v>24</v>
      </c>
      <c r="AB30" s="87">
        <v>11</v>
      </c>
      <c r="AC30" s="87">
        <v>1</v>
      </c>
      <c r="AD30" s="87">
        <v>12</v>
      </c>
      <c r="AE30" s="87">
        <v>38</v>
      </c>
      <c r="AF30" s="87">
        <v>10</v>
      </c>
      <c r="AG30" s="87">
        <v>14</v>
      </c>
      <c r="AH30" s="87">
        <v>18</v>
      </c>
      <c r="AI30" s="87"/>
      <c r="AJ30" s="18" t="str">
        <f t="shared" si="0"/>
        <v>2014 - old coding rules</v>
      </c>
    </row>
    <row r="31" spans="1:36" ht="12.75" customHeight="1" x14ac:dyDescent="0.2">
      <c r="A31" s="18" t="s">
        <v>154</v>
      </c>
      <c r="B31" s="16">
        <v>656</v>
      </c>
      <c r="C31" s="87">
        <v>38</v>
      </c>
      <c r="D31" s="87">
        <v>33</v>
      </c>
      <c r="E31" s="87">
        <v>13</v>
      </c>
      <c r="F31" s="87">
        <v>9</v>
      </c>
      <c r="G31" s="87">
        <v>59</v>
      </c>
      <c r="H31" s="87">
        <v>9</v>
      </c>
      <c r="I31" s="87">
        <v>14</v>
      </c>
      <c r="J31" s="87">
        <v>23</v>
      </c>
      <c r="K31" s="87">
        <v>12</v>
      </c>
      <c r="L31" s="87">
        <v>14</v>
      </c>
      <c r="M31" s="87">
        <v>5</v>
      </c>
      <c r="N31" s="87">
        <v>8</v>
      </c>
      <c r="O31" s="87">
        <v>24</v>
      </c>
      <c r="P31" s="87">
        <v>37</v>
      </c>
      <c r="Q31" s="87">
        <v>68</v>
      </c>
      <c r="R31" s="87">
        <v>42</v>
      </c>
      <c r="S31" s="87">
        <v>10</v>
      </c>
      <c r="T31" s="87">
        <v>12</v>
      </c>
      <c r="U31" s="87">
        <v>17</v>
      </c>
      <c r="V31" s="87">
        <v>4</v>
      </c>
      <c r="W31" s="87">
        <v>17</v>
      </c>
      <c r="X31" s="87">
        <v>38</v>
      </c>
      <c r="Y31" s="87">
        <v>3</v>
      </c>
      <c r="Z31" s="87">
        <v>18</v>
      </c>
      <c r="AA31" s="87">
        <v>21</v>
      </c>
      <c r="AB31" s="87">
        <v>18</v>
      </c>
      <c r="AC31" s="87">
        <v>3</v>
      </c>
      <c r="AD31" s="87">
        <v>11</v>
      </c>
      <c r="AE31" s="87">
        <v>34</v>
      </c>
      <c r="AF31" s="87">
        <v>11</v>
      </c>
      <c r="AG31" s="87">
        <v>14</v>
      </c>
      <c r="AH31" s="87">
        <v>17</v>
      </c>
      <c r="AI31" s="87"/>
      <c r="AJ31" s="18" t="str">
        <f t="shared" si="0"/>
        <v>2015 - old coding rules</v>
      </c>
    </row>
    <row r="32" spans="1:36" ht="12.75" customHeight="1" x14ac:dyDescent="0.2">
      <c r="A32" s="18" t="s">
        <v>198</v>
      </c>
      <c r="B32" s="16">
        <v>697</v>
      </c>
      <c r="C32" s="87">
        <v>31</v>
      </c>
      <c r="D32" s="87">
        <v>29</v>
      </c>
      <c r="E32" s="87">
        <v>17</v>
      </c>
      <c r="F32" s="87">
        <v>7</v>
      </c>
      <c r="G32" s="87">
        <v>67</v>
      </c>
      <c r="H32" s="87">
        <v>10</v>
      </c>
      <c r="I32" s="87">
        <v>20</v>
      </c>
      <c r="J32" s="87">
        <v>37</v>
      </c>
      <c r="K32" s="87">
        <v>12</v>
      </c>
      <c r="L32" s="87">
        <v>5</v>
      </c>
      <c r="M32" s="87">
        <v>8</v>
      </c>
      <c r="N32" s="87">
        <v>8</v>
      </c>
      <c r="O32" s="87">
        <v>33</v>
      </c>
      <c r="P32" s="87">
        <v>38</v>
      </c>
      <c r="Q32" s="87">
        <v>89</v>
      </c>
      <c r="R32" s="87">
        <v>35</v>
      </c>
      <c r="S32" s="87">
        <v>8</v>
      </c>
      <c r="T32" s="87">
        <v>15</v>
      </c>
      <c r="U32" s="87">
        <v>18</v>
      </c>
      <c r="V32" s="87">
        <v>2</v>
      </c>
      <c r="W32" s="87">
        <v>21</v>
      </c>
      <c r="X32" s="87">
        <v>42</v>
      </c>
      <c r="Y32" s="87">
        <v>3</v>
      </c>
      <c r="Z32" s="87">
        <v>20</v>
      </c>
      <c r="AA32" s="87">
        <v>16</v>
      </c>
      <c r="AB32" s="87">
        <v>11</v>
      </c>
      <c r="AC32" s="1">
        <v>0</v>
      </c>
      <c r="AD32" s="87">
        <v>13</v>
      </c>
      <c r="AE32" s="87">
        <v>44</v>
      </c>
      <c r="AF32" s="87">
        <v>11</v>
      </c>
      <c r="AG32" s="87">
        <v>12</v>
      </c>
      <c r="AH32" s="87">
        <v>15</v>
      </c>
      <c r="AI32" s="87"/>
      <c r="AJ32" s="18" t="str">
        <f t="shared" si="0"/>
        <v>2016 - old coding rules</v>
      </c>
    </row>
    <row r="33" spans="1:36" ht="12.75" customHeight="1" x14ac:dyDescent="0.2">
      <c r="A33" s="18" t="s">
        <v>211</v>
      </c>
      <c r="B33" s="16">
        <v>664</v>
      </c>
      <c r="C33" s="87">
        <v>23</v>
      </c>
      <c r="D33" s="87">
        <v>28</v>
      </c>
      <c r="E33" s="87">
        <v>9</v>
      </c>
      <c r="F33" s="87">
        <v>9</v>
      </c>
      <c r="G33" s="87">
        <v>55</v>
      </c>
      <c r="H33" s="87">
        <v>6</v>
      </c>
      <c r="I33" s="87">
        <v>16</v>
      </c>
      <c r="J33" s="87">
        <v>31</v>
      </c>
      <c r="K33" s="87">
        <v>12</v>
      </c>
      <c r="L33" s="87">
        <v>12</v>
      </c>
      <c r="M33" s="87">
        <v>7</v>
      </c>
      <c r="N33" s="87">
        <v>6</v>
      </c>
      <c r="O33" s="87">
        <v>26</v>
      </c>
      <c r="P33" s="87">
        <v>52</v>
      </c>
      <c r="Q33" s="87">
        <v>88</v>
      </c>
      <c r="R33" s="87">
        <v>39</v>
      </c>
      <c r="S33" s="87">
        <v>12</v>
      </c>
      <c r="T33" s="87">
        <v>12</v>
      </c>
      <c r="U33" s="87">
        <v>12</v>
      </c>
      <c r="V33" s="87">
        <v>6</v>
      </c>
      <c r="W33" s="87">
        <v>25</v>
      </c>
      <c r="X33" s="87">
        <v>40</v>
      </c>
      <c r="Y33" s="87">
        <v>5</v>
      </c>
      <c r="Z33" s="87">
        <v>21</v>
      </c>
      <c r="AA33" s="87">
        <v>23</v>
      </c>
      <c r="AB33" s="87">
        <v>11</v>
      </c>
      <c r="AC33" s="1">
        <v>0</v>
      </c>
      <c r="AD33" s="87">
        <v>9</v>
      </c>
      <c r="AE33" s="87">
        <v>33</v>
      </c>
      <c r="AF33" s="87">
        <v>10</v>
      </c>
      <c r="AG33" s="87">
        <v>6</v>
      </c>
      <c r="AH33" s="87">
        <v>20</v>
      </c>
      <c r="AI33" s="87"/>
      <c r="AJ33" s="18" t="str">
        <f t="shared" si="0"/>
        <v>2017 - old coding rules</v>
      </c>
    </row>
    <row r="34" spans="1:36" ht="12.75" customHeight="1" x14ac:dyDescent="0.2">
      <c r="A34" s="18" t="s">
        <v>227</v>
      </c>
      <c r="B34" s="16">
        <v>753</v>
      </c>
      <c r="C34" s="87">
        <v>30</v>
      </c>
      <c r="D34" s="87">
        <v>31</v>
      </c>
      <c r="E34" s="87">
        <v>10</v>
      </c>
      <c r="F34" s="87">
        <v>18</v>
      </c>
      <c r="G34" s="87">
        <v>51</v>
      </c>
      <c r="H34" s="87">
        <v>6</v>
      </c>
      <c r="I34" s="87">
        <v>19</v>
      </c>
      <c r="J34" s="87">
        <v>32</v>
      </c>
      <c r="K34" s="87">
        <v>26</v>
      </c>
      <c r="L34" s="87">
        <v>5</v>
      </c>
      <c r="M34" s="87">
        <v>9</v>
      </c>
      <c r="N34" s="87">
        <v>12</v>
      </c>
      <c r="O34" s="87">
        <v>20</v>
      </c>
      <c r="P34" s="87">
        <v>43</v>
      </c>
      <c r="Q34" s="87">
        <v>98</v>
      </c>
      <c r="R34" s="87">
        <v>51</v>
      </c>
      <c r="S34" s="87">
        <v>7</v>
      </c>
      <c r="T34" s="87">
        <v>16</v>
      </c>
      <c r="U34" s="87">
        <v>13</v>
      </c>
      <c r="V34" s="87">
        <v>6</v>
      </c>
      <c r="W34" s="87">
        <v>22</v>
      </c>
      <c r="X34" s="87">
        <v>57</v>
      </c>
      <c r="Y34" s="87">
        <v>6</v>
      </c>
      <c r="Z34" s="87">
        <v>26</v>
      </c>
      <c r="AA34" s="87">
        <v>13</v>
      </c>
      <c r="AB34" s="87">
        <v>16</v>
      </c>
      <c r="AC34" s="1">
        <v>3</v>
      </c>
      <c r="AD34" s="87">
        <v>17</v>
      </c>
      <c r="AE34" s="87">
        <v>40</v>
      </c>
      <c r="AF34" s="87">
        <v>10</v>
      </c>
      <c r="AG34" s="87">
        <v>12</v>
      </c>
      <c r="AH34" s="87">
        <v>28</v>
      </c>
      <c r="AI34" s="87"/>
      <c r="AJ34" s="18" t="str">
        <f t="shared" si="0"/>
        <v>2018 - old coding rules</v>
      </c>
    </row>
    <row r="35" spans="1:36" ht="12.75" customHeight="1" x14ac:dyDescent="0.2">
      <c r="A35" s="18" t="s">
        <v>235</v>
      </c>
      <c r="B35" s="16">
        <v>819</v>
      </c>
      <c r="C35" s="87">
        <v>25</v>
      </c>
      <c r="D35" s="87">
        <v>37</v>
      </c>
      <c r="E35" s="87">
        <v>11</v>
      </c>
      <c r="F35" s="87">
        <v>20</v>
      </c>
      <c r="G35" s="87">
        <v>71</v>
      </c>
      <c r="H35" s="87">
        <v>9</v>
      </c>
      <c r="I35" s="87">
        <v>12</v>
      </c>
      <c r="J35" s="87">
        <v>33</v>
      </c>
      <c r="K35" s="87">
        <v>26</v>
      </c>
      <c r="L35" s="87">
        <v>15</v>
      </c>
      <c r="M35" s="87">
        <v>15</v>
      </c>
      <c r="N35" s="87">
        <v>5</v>
      </c>
      <c r="O35" s="87">
        <v>28</v>
      </c>
      <c r="P35" s="87">
        <v>43</v>
      </c>
      <c r="Q35" s="87">
        <v>105</v>
      </c>
      <c r="R35" s="87">
        <v>64</v>
      </c>
      <c r="S35" s="87">
        <v>16</v>
      </c>
      <c r="T35" s="87">
        <v>11</v>
      </c>
      <c r="U35" s="87">
        <v>16</v>
      </c>
      <c r="V35" s="87">
        <v>3</v>
      </c>
      <c r="W35" s="87">
        <v>18</v>
      </c>
      <c r="X35" s="87">
        <v>57</v>
      </c>
      <c r="Y35" s="87">
        <v>3</v>
      </c>
      <c r="Z35" s="87">
        <v>25</v>
      </c>
      <c r="AA35" s="87">
        <v>16</v>
      </c>
      <c r="AB35" s="87">
        <v>13</v>
      </c>
      <c r="AC35" s="1">
        <v>1</v>
      </c>
      <c r="AD35" s="87">
        <v>19</v>
      </c>
      <c r="AE35" s="87">
        <v>55</v>
      </c>
      <c r="AF35" s="87">
        <v>10</v>
      </c>
      <c r="AG35" s="87">
        <v>15</v>
      </c>
      <c r="AH35" s="87">
        <v>22</v>
      </c>
      <c r="AI35" s="87"/>
      <c r="AJ35" s="18" t="str">
        <f t="shared" si="0"/>
        <v>2019 - old coding rules</v>
      </c>
    </row>
    <row r="36" spans="1:36" ht="12.6" customHeight="1" thickBot="1" x14ac:dyDescent="0.25">
      <c r="A36" s="116" t="s">
        <v>255</v>
      </c>
      <c r="B36" s="4">
        <v>802</v>
      </c>
      <c r="C36" s="88">
        <v>30</v>
      </c>
      <c r="D36" s="88">
        <v>31</v>
      </c>
      <c r="E36" s="88">
        <v>17</v>
      </c>
      <c r="F36" s="88">
        <v>10</v>
      </c>
      <c r="G36" s="88">
        <v>47</v>
      </c>
      <c r="H36" s="88">
        <v>12</v>
      </c>
      <c r="I36" s="88">
        <v>21</v>
      </c>
      <c r="J36" s="88">
        <v>34</v>
      </c>
      <c r="K36" s="88">
        <v>23</v>
      </c>
      <c r="L36" s="88">
        <v>15</v>
      </c>
      <c r="M36" s="88">
        <v>13</v>
      </c>
      <c r="N36" s="88">
        <v>7</v>
      </c>
      <c r="O36" s="88">
        <v>22</v>
      </c>
      <c r="P36" s="88">
        <v>66</v>
      </c>
      <c r="Q36" s="88">
        <v>104</v>
      </c>
      <c r="R36" s="88">
        <v>43</v>
      </c>
      <c r="S36" s="88">
        <v>13</v>
      </c>
      <c r="T36" s="88">
        <v>10</v>
      </c>
      <c r="U36" s="88">
        <v>15</v>
      </c>
      <c r="V36" s="88">
        <v>5</v>
      </c>
      <c r="W36" s="88">
        <v>19</v>
      </c>
      <c r="X36" s="88">
        <v>62</v>
      </c>
      <c r="Y36" s="88">
        <v>4</v>
      </c>
      <c r="Z36" s="88">
        <v>26</v>
      </c>
      <c r="AA36" s="88">
        <v>22</v>
      </c>
      <c r="AB36" s="88">
        <v>17</v>
      </c>
      <c r="AC36" s="88">
        <v>4</v>
      </c>
      <c r="AD36" s="88">
        <v>11</v>
      </c>
      <c r="AE36" s="88">
        <v>50</v>
      </c>
      <c r="AF36" s="88">
        <v>9</v>
      </c>
      <c r="AG36" s="88">
        <v>17</v>
      </c>
      <c r="AH36" s="88">
        <v>23</v>
      </c>
      <c r="AI36" s="88"/>
      <c r="AJ36" s="21" t="str">
        <f t="shared" si="0"/>
        <v>2020 - old coding rules</v>
      </c>
    </row>
    <row r="37" spans="1:36" ht="6" customHeight="1" x14ac:dyDescent="0.2">
      <c r="A37" s="18"/>
      <c r="B37" s="16"/>
      <c r="C37" s="87"/>
      <c r="D37" s="87"/>
      <c r="E37" s="87"/>
      <c r="F37" s="87"/>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18"/>
    </row>
    <row r="38" spans="1:36" ht="12.75" customHeight="1" x14ac:dyDescent="0.2">
      <c r="A38" s="22" t="s">
        <v>110</v>
      </c>
      <c r="B38" s="23">
        <v>889</v>
      </c>
      <c r="C38" s="89">
        <v>19</v>
      </c>
      <c r="D38" s="89">
        <v>32</v>
      </c>
      <c r="E38" s="89">
        <v>14</v>
      </c>
      <c r="F38" s="89">
        <v>13</v>
      </c>
      <c r="G38" s="89">
        <v>89</v>
      </c>
      <c r="H38" s="89">
        <v>6</v>
      </c>
      <c r="I38" s="89">
        <v>27</v>
      </c>
      <c r="J38" s="89">
        <v>19</v>
      </c>
      <c r="K38" s="89">
        <v>10</v>
      </c>
      <c r="L38" s="89">
        <v>9</v>
      </c>
      <c r="M38" s="89">
        <v>27</v>
      </c>
      <c r="N38" s="89">
        <v>10</v>
      </c>
      <c r="O38" s="89">
        <v>28</v>
      </c>
      <c r="P38" s="89">
        <v>63</v>
      </c>
      <c r="Q38" s="89">
        <v>103</v>
      </c>
      <c r="R38" s="89">
        <v>50</v>
      </c>
      <c r="S38" s="89">
        <v>28</v>
      </c>
      <c r="T38" s="89">
        <v>16</v>
      </c>
      <c r="U38" s="89">
        <v>16</v>
      </c>
      <c r="V38" s="89">
        <v>4</v>
      </c>
      <c r="W38" s="89">
        <v>13</v>
      </c>
      <c r="X38" s="89">
        <v>71</v>
      </c>
      <c r="Y38" s="89">
        <v>4</v>
      </c>
      <c r="Z38" s="89">
        <v>12</v>
      </c>
      <c r="AA38" s="89">
        <v>38</v>
      </c>
      <c r="AB38" s="89">
        <v>21</v>
      </c>
      <c r="AC38" s="89">
        <v>7</v>
      </c>
      <c r="AD38" s="89">
        <v>15</v>
      </c>
      <c r="AE38" s="89">
        <v>49</v>
      </c>
      <c r="AF38" s="89">
        <v>15</v>
      </c>
      <c r="AG38" s="89">
        <v>23</v>
      </c>
      <c r="AH38" s="89">
        <v>38</v>
      </c>
      <c r="AI38" s="89"/>
      <c r="AJ38" s="22" t="str">
        <f t="shared" ref="AJ38:AJ47" si="1">A38</f>
        <v>2011 - new coding rules</v>
      </c>
    </row>
    <row r="39" spans="1:36" ht="12.75" customHeight="1" x14ac:dyDescent="0.2">
      <c r="A39" s="22" t="s">
        <v>116</v>
      </c>
      <c r="B39" s="23">
        <v>830</v>
      </c>
      <c r="C39" s="89">
        <v>24</v>
      </c>
      <c r="D39" s="89">
        <v>24</v>
      </c>
      <c r="E39" s="89">
        <v>12</v>
      </c>
      <c r="F39" s="89">
        <v>9</v>
      </c>
      <c r="G39" s="89">
        <v>93</v>
      </c>
      <c r="H39" s="89">
        <v>12</v>
      </c>
      <c r="I39" s="89">
        <v>22</v>
      </c>
      <c r="J39" s="89">
        <v>17</v>
      </c>
      <c r="K39" s="89">
        <v>19</v>
      </c>
      <c r="L39" s="89">
        <v>15</v>
      </c>
      <c r="M39" s="89">
        <v>18</v>
      </c>
      <c r="N39" s="89">
        <v>10</v>
      </c>
      <c r="O39" s="89">
        <v>19</v>
      </c>
      <c r="P39" s="89">
        <v>58</v>
      </c>
      <c r="Q39" s="89">
        <v>105</v>
      </c>
      <c r="R39" s="89">
        <v>50</v>
      </c>
      <c r="S39" s="89">
        <v>17</v>
      </c>
      <c r="T39" s="89">
        <v>14</v>
      </c>
      <c r="U39" s="89">
        <v>21</v>
      </c>
      <c r="V39" s="89">
        <v>3</v>
      </c>
      <c r="W39" s="89">
        <v>20</v>
      </c>
      <c r="X39" s="89">
        <v>56</v>
      </c>
      <c r="Y39" s="89">
        <v>1</v>
      </c>
      <c r="Z39" s="89">
        <v>21</v>
      </c>
      <c r="AA39" s="89">
        <v>27</v>
      </c>
      <c r="AB39" s="89">
        <v>23</v>
      </c>
      <c r="AC39" s="89">
        <v>7</v>
      </c>
      <c r="AD39" s="89">
        <v>9</v>
      </c>
      <c r="AE39" s="89">
        <v>46</v>
      </c>
      <c r="AF39" s="89">
        <v>13</v>
      </c>
      <c r="AG39" s="89">
        <v>8</v>
      </c>
      <c r="AH39" s="89">
        <v>37</v>
      </c>
      <c r="AI39" s="89"/>
      <c r="AJ39" s="22" t="str">
        <f t="shared" si="1"/>
        <v>2012 - new coding rules</v>
      </c>
    </row>
    <row r="40" spans="1:36" ht="12.75" customHeight="1" x14ac:dyDescent="0.2">
      <c r="A40" s="22" t="s">
        <v>126</v>
      </c>
      <c r="B40" s="23">
        <v>795</v>
      </c>
      <c r="C40" s="89">
        <v>28</v>
      </c>
      <c r="D40" s="89">
        <v>32</v>
      </c>
      <c r="E40" s="89">
        <v>24</v>
      </c>
      <c r="F40" s="89">
        <v>5</v>
      </c>
      <c r="G40" s="89">
        <v>97</v>
      </c>
      <c r="H40" s="89">
        <v>13</v>
      </c>
      <c r="I40" s="89">
        <v>18</v>
      </c>
      <c r="J40" s="89">
        <v>24</v>
      </c>
      <c r="K40" s="89">
        <v>14</v>
      </c>
      <c r="L40" s="89">
        <v>11</v>
      </c>
      <c r="M40" s="89">
        <v>14</v>
      </c>
      <c r="N40" s="89">
        <v>11</v>
      </c>
      <c r="O40" s="89">
        <v>23</v>
      </c>
      <c r="P40" s="89">
        <v>68</v>
      </c>
      <c r="Q40" s="89">
        <v>87</v>
      </c>
      <c r="R40" s="89">
        <v>38</v>
      </c>
      <c r="S40" s="89">
        <v>14</v>
      </c>
      <c r="T40" s="89">
        <v>15</v>
      </c>
      <c r="U40" s="89">
        <v>17</v>
      </c>
      <c r="V40" s="89">
        <v>5</v>
      </c>
      <c r="W40" s="89">
        <v>16</v>
      </c>
      <c r="X40" s="89">
        <v>54</v>
      </c>
      <c r="Y40" s="89">
        <v>4</v>
      </c>
      <c r="Z40" s="89">
        <v>22</v>
      </c>
      <c r="AA40" s="89">
        <v>27</v>
      </c>
      <c r="AB40" s="89">
        <v>15</v>
      </c>
      <c r="AC40" s="89">
        <v>5</v>
      </c>
      <c r="AD40" s="89">
        <v>12</v>
      </c>
      <c r="AE40" s="89">
        <v>34</v>
      </c>
      <c r="AF40" s="89">
        <v>9</v>
      </c>
      <c r="AG40" s="89">
        <v>13</v>
      </c>
      <c r="AH40" s="89">
        <v>26</v>
      </c>
      <c r="AI40" s="89"/>
      <c r="AJ40" s="22" t="str">
        <f t="shared" si="1"/>
        <v>2013 - new coding rules</v>
      </c>
    </row>
    <row r="41" spans="1:36" ht="12.75" customHeight="1" x14ac:dyDescent="0.2">
      <c r="A41" s="22" t="s">
        <v>133</v>
      </c>
      <c r="B41" s="23">
        <v>696</v>
      </c>
      <c r="C41" s="89">
        <v>35</v>
      </c>
      <c r="D41" s="89">
        <v>26</v>
      </c>
      <c r="E41" s="89">
        <v>10</v>
      </c>
      <c r="F41" s="89">
        <v>15</v>
      </c>
      <c r="G41" s="89">
        <v>80</v>
      </c>
      <c r="H41" s="89">
        <v>13</v>
      </c>
      <c r="I41" s="89">
        <v>17</v>
      </c>
      <c r="J41" s="89">
        <v>15</v>
      </c>
      <c r="K41" s="89">
        <v>15</v>
      </c>
      <c r="L41" s="89">
        <v>11</v>
      </c>
      <c r="M41" s="89">
        <v>13</v>
      </c>
      <c r="N41" s="89">
        <v>5</v>
      </c>
      <c r="O41" s="89">
        <v>23</v>
      </c>
      <c r="P41" s="89">
        <v>58</v>
      </c>
      <c r="Q41" s="89">
        <v>85</v>
      </c>
      <c r="R41" s="89">
        <v>34</v>
      </c>
      <c r="S41" s="89">
        <v>13</v>
      </c>
      <c r="T41" s="89">
        <v>9</v>
      </c>
      <c r="U41" s="89">
        <v>9</v>
      </c>
      <c r="V41" s="89">
        <v>4</v>
      </c>
      <c r="W41" s="89">
        <v>17</v>
      </c>
      <c r="X41" s="89">
        <v>37</v>
      </c>
      <c r="Y41" s="89">
        <v>5</v>
      </c>
      <c r="Z41" s="89">
        <v>15</v>
      </c>
      <c r="AA41" s="89">
        <v>24</v>
      </c>
      <c r="AB41" s="89">
        <v>12</v>
      </c>
      <c r="AC41" s="89">
        <v>1</v>
      </c>
      <c r="AD41" s="89">
        <v>12</v>
      </c>
      <c r="AE41" s="89">
        <v>40</v>
      </c>
      <c r="AF41" s="89">
        <v>10</v>
      </c>
      <c r="AG41" s="89">
        <v>14</v>
      </c>
      <c r="AH41" s="89">
        <v>19</v>
      </c>
      <c r="AI41" s="89"/>
      <c r="AJ41" s="22" t="str">
        <f t="shared" si="1"/>
        <v>2014 - new coding rules</v>
      </c>
    </row>
    <row r="42" spans="1:36" ht="12.75" customHeight="1" x14ac:dyDescent="0.2">
      <c r="A42" s="22" t="s">
        <v>149</v>
      </c>
      <c r="B42" s="23">
        <v>672</v>
      </c>
      <c r="C42" s="89">
        <v>43</v>
      </c>
      <c r="D42" s="89">
        <v>33</v>
      </c>
      <c r="E42" s="89">
        <v>13</v>
      </c>
      <c r="F42" s="89">
        <v>9</v>
      </c>
      <c r="G42" s="89">
        <v>60</v>
      </c>
      <c r="H42" s="89">
        <v>11</v>
      </c>
      <c r="I42" s="89">
        <v>14</v>
      </c>
      <c r="J42" s="89">
        <v>23</v>
      </c>
      <c r="K42" s="89">
        <v>12</v>
      </c>
      <c r="L42" s="89">
        <v>14</v>
      </c>
      <c r="M42" s="89">
        <v>6</v>
      </c>
      <c r="N42" s="89">
        <v>8</v>
      </c>
      <c r="O42" s="89">
        <v>24</v>
      </c>
      <c r="P42" s="89">
        <v>41</v>
      </c>
      <c r="Q42" s="89">
        <v>69</v>
      </c>
      <c r="R42" s="89">
        <v>42</v>
      </c>
      <c r="S42" s="89">
        <v>10</v>
      </c>
      <c r="T42" s="89">
        <v>12</v>
      </c>
      <c r="U42" s="89">
        <v>17</v>
      </c>
      <c r="V42" s="89">
        <v>4</v>
      </c>
      <c r="W42" s="89">
        <v>17</v>
      </c>
      <c r="X42" s="89">
        <v>38</v>
      </c>
      <c r="Y42" s="89">
        <v>3</v>
      </c>
      <c r="Z42" s="89">
        <v>18</v>
      </c>
      <c r="AA42" s="89">
        <v>21</v>
      </c>
      <c r="AB42" s="89">
        <v>18</v>
      </c>
      <c r="AC42" s="89">
        <v>3</v>
      </c>
      <c r="AD42" s="89">
        <v>12</v>
      </c>
      <c r="AE42" s="89">
        <v>34</v>
      </c>
      <c r="AF42" s="89">
        <v>12</v>
      </c>
      <c r="AG42" s="89">
        <v>14</v>
      </c>
      <c r="AH42" s="89">
        <v>17</v>
      </c>
      <c r="AI42" s="89"/>
      <c r="AJ42" s="22" t="str">
        <f t="shared" si="1"/>
        <v>2015 - new coding rules</v>
      </c>
    </row>
    <row r="43" spans="1:36" ht="12.75" customHeight="1" x14ac:dyDescent="0.2">
      <c r="A43" s="22" t="s">
        <v>193</v>
      </c>
      <c r="B43" s="23">
        <v>728</v>
      </c>
      <c r="C43" s="89">
        <v>31</v>
      </c>
      <c r="D43" s="89">
        <v>29</v>
      </c>
      <c r="E43" s="89">
        <v>17</v>
      </c>
      <c r="F43" s="89">
        <v>7</v>
      </c>
      <c r="G43" s="89">
        <v>77</v>
      </c>
      <c r="H43" s="89">
        <v>11</v>
      </c>
      <c r="I43" s="89">
        <v>20</v>
      </c>
      <c r="J43" s="89">
        <v>37</v>
      </c>
      <c r="K43" s="89">
        <v>12</v>
      </c>
      <c r="L43" s="89">
        <v>5</v>
      </c>
      <c r="M43" s="89">
        <v>9</v>
      </c>
      <c r="N43" s="89">
        <v>8</v>
      </c>
      <c r="O43" s="89">
        <v>37</v>
      </c>
      <c r="P43" s="89">
        <v>43</v>
      </c>
      <c r="Q43" s="89">
        <v>91</v>
      </c>
      <c r="R43" s="89">
        <v>36</v>
      </c>
      <c r="S43" s="89">
        <v>8</v>
      </c>
      <c r="T43" s="89">
        <v>15</v>
      </c>
      <c r="U43" s="89">
        <v>19</v>
      </c>
      <c r="V43" s="89">
        <v>3</v>
      </c>
      <c r="W43" s="89">
        <v>21</v>
      </c>
      <c r="X43" s="89">
        <v>42</v>
      </c>
      <c r="Y43" s="89">
        <v>3</v>
      </c>
      <c r="Z43" s="89">
        <v>20</v>
      </c>
      <c r="AA43" s="89">
        <v>16</v>
      </c>
      <c r="AB43" s="89">
        <v>12</v>
      </c>
      <c r="AC43" s="1">
        <v>0</v>
      </c>
      <c r="AD43" s="89">
        <v>14</v>
      </c>
      <c r="AE43" s="89">
        <v>44</v>
      </c>
      <c r="AF43" s="89">
        <v>11</v>
      </c>
      <c r="AG43" s="89">
        <v>12</v>
      </c>
      <c r="AH43" s="89">
        <v>18</v>
      </c>
      <c r="AI43" s="89"/>
      <c r="AJ43" s="22" t="str">
        <f t="shared" si="1"/>
        <v>2016 - new coding rules</v>
      </c>
    </row>
    <row r="44" spans="1:36" ht="12.75" customHeight="1" x14ac:dyDescent="0.2">
      <c r="A44" s="22" t="s">
        <v>206</v>
      </c>
      <c r="B44" s="23">
        <v>680</v>
      </c>
      <c r="C44" s="89">
        <v>23</v>
      </c>
      <c r="D44" s="89">
        <v>28</v>
      </c>
      <c r="E44" s="89">
        <v>9</v>
      </c>
      <c r="F44" s="89">
        <v>11</v>
      </c>
      <c r="G44" s="89">
        <v>59</v>
      </c>
      <c r="H44" s="89">
        <v>6</v>
      </c>
      <c r="I44" s="89">
        <v>16</v>
      </c>
      <c r="J44" s="89">
        <v>32</v>
      </c>
      <c r="K44" s="89">
        <v>12</v>
      </c>
      <c r="L44" s="89">
        <v>12</v>
      </c>
      <c r="M44" s="89">
        <v>7</v>
      </c>
      <c r="N44" s="89">
        <v>6</v>
      </c>
      <c r="O44" s="89">
        <v>26</v>
      </c>
      <c r="P44" s="89">
        <v>52</v>
      </c>
      <c r="Q44" s="89">
        <v>88</v>
      </c>
      <c r="R44" s="89">
        <v>47</v>
      </c>
      <c r="S44" s="89">
        <v>12</v>
      </c>
      <c r="T44" s="89">
        <v>12</v>
      </c>
      <c r="U44" s="89">
        <v>12</v>
      </c>
      <c r="V44" s="89">
        <v>6</v>
      </c>
      <c r="W44" s="89">
        <v>25</v>
      </c>
      <c r="X44" s="89">
        <v>40</v>
      </c>
      <c r="Y44" s="89">
        <v>5</v>
      </c>
      <c r="Z44" s="89">
        <v>21</v>
      </c>
      <c r="AA44" s="89">
        <v>23</v>
      </c>
      <c r="AB44" s="89">
        <v>11</v>
      </c>
      <c r="AC44" s="1">
        <v>0</v>
      </c>
      <c r="AD44" s="89">
        <v>9</v>
      </c>
      <c r="AE44" s="89">
        <v>33</v>
      </c>
      <c r="AF44" s="89">
        <v>10</v>
      </c>
      <c r="AG44" s="89">
        <v>6</v>
      </c>
      <c r="AH44" s="89">
        <v>21</v>
      </c>
      <c r="AI44" s="89"/>
      <c r="AJ44" s="22" t="str">
        <f t="shared" si="1"/>
        <v>2017 - new coding rules</v>
      </c>
    </row>
    <row r="45" spans="1:36" ht="12.75" customHeight="1" x14ac:dyDescent="0.2">
      <c r="A45" s="22" t="s">
        <v>222</v>
      </c>
      <c r="B45" s="23">
        <v>784</v>
      </c>
      <c r="C45" s="89">
        <v>30</v>
      </c>
      <c r="D45" s="89">
        <v>31</v>
      </c>
      <c r="E45" s="89">
        <v>10</v>
      </c>
      <c r="F45" s="89">
        <v>18</v>
      </c>
      <c r="G45" s="89">
        <v>60</v>
      </c>
      <c r="H45" s="89">
        <v>6</v>
      </c>
      <c r="I45" s="89">
        <v>19</v>
      </c>
      <c r="J45" s="89">
        <v>34</v>
      </c>
      <c r="K45" s="89">
        <v>26</v>
      </c>
      <c r="L45" s="89">
        <v>5</v>
      </c>
      <c r="M45" s="89">
        <v>10</v>
      </c>
      <c r="N45" s="89">
        <v>12</v>
      </c>
      <c r="O45" s="89">
        <v>24</v>
      </c>
      <c r="P45" s="89">
        <v>44</v>
      </c>
      <c r="Q45" s="89">
        <v>99</v>
      </c>
      <c r="R45" s="89">
        <v>55</v>
      </c>
      <c r="S45" s="89">
        <v>7</v>
      </c>
      <c r="T45" s="89">
        <v>17</v>
      </c>
      <c r="U45" s="89">
        <v>16</v>
      </c>
      <c r="V45" s="89">
        <v>7</v>
      </c>
      <c r="W45" s="89">
        <v>22</v>
      </c>
      <c r="X45" s="89">
        <v>58</v>
      </c>
      <c r="Y45" s="89">
        <v>6</v>
      </c>
      <c r="Z45" s="89">
        <v>26</v>
      </c>
      <c r="AA45" s="89">
        <v>13</v>
      </c>
      <c r="AB45" s="89">
        <v>18</v>
      </c>
      <c r="AC45" s="1">
        <v>3</v>
      </c>
      <c r="AD45" s="89">
        <v>17</v>
      </c>
      <c r="AE45" s="89">
        <v>40</v>
      </c>
      <c r="AF45" s="89">
        <v>10</v>
      </c>
      <c r="AG45" s="89">
        <v>12</v>
      </c>
      <c r="AH45" s="89">
        <v>29</v>
      </c>
      <c r="AI45" s="89"/>
      <c r="AJ45" s="22" t="str">
        <f t="shared" si="1"/>
        <v>2018 - new coding rules</v>
      </c>
    </row>
    <row r="46" spans="1:36" ht="12.75" customHeight="1" x14ac:dyDescent="0.2">
      <c r="A46" s="22" t="s">
        <v>230</v>
      </c>
      <c r="B46" s="23">
        <v>833</v>
      </c>
      <c r="C46" s="89">
        <v>25</v>
      </c>
      <c r="D46" s="89">
        <v>37</v>
      </c>
      <c r="E46" s="89">
        <v>11</v>
      </c>
      <c r="F46" s="89">
        <v>20</v>
      </c>
      <c r="G46" s="89">
        <v>73</v>
      </c>
      <c r="H46" s="89">
        <v>9</v>
      </c>
      <c r="I46" s="89">
        <v>12</v>
      </c>
      <c r="J46" s="89">
        <v>33</v>
      </c>
      <c r="K46" s="89">
        <v>26</v>
      </c>
      <c r="L46" s="89">
        <v>15</v>
      </c>
      <c r="M46" s="89">
        <v>16</v>
      </c>
      <c r="N46" s="89">
        <v>5</v>
      </c>
      <c r="O46" s="89">
        <v>28</v>
      </c>
      <c r="P46" s="89">
        <v>45</v>
      </c>
      <c r="Q46" s="89">
        <v>106</v>
      </c>
      <c r="R46" s="89">
        <v>67</v>
      </c>
      <c r="S46" s="89">
        <v>16</v>
      </c>
      <c r="T46" s="89">
        <v>12</v>
      </c>
      <c r="U46" s="89">
        <v>17</v>
      </c>
      <c r="V46" s="89">
        <v>3</v>
      </c>
      <c r="W46" s="89">
        <v>18</v>
      </c>
      <c r="X46" s="89">
        <v>57</v>
      </c>
      <c r="Y46" s="89">
        <v>3</v>
      </c>
      <c r="Z46" s="89">
        <v>25</v>
      </c>
      <c r="AA46" s="89">
        <v>16</v>
      </c>
      <c r="AB46" s="89">
        <v>13</v>
      </c>
      <c r="AC46" s="1">
        <v>2</v>
      </c>
      <c r="AD46" s="89">
        <v>19</v>
      </c>
      <c r="AE46" s="89">
        <v>55</v>
      </c>
      <c r="AF46" s="89">
        <v>11</v>
      </c>
      <c r="AG46" s="89">
        <v>15</v>
      </c>
      <c r="AH46" s="89">
        <v>23</v>
      </c>
      <c r="AI46" s="89"/>
      <c r="AJ46" s="22" t="str">
        <f t="shared" si="1"/>
        <v>2019 - new coding rules</v>
      </c>
    </row>
    <row r="47" spans="1:36" s="208" customFormat="1" ht="12.75" customHeight="1" x14ac:dyDescent="0.2">
      <c r="A47" s="213" t="s">
        <v>251</v>
      </c>
      <c r="B47" s="23">
        <v>805</v>
      </c>
      <c r="C47" s="89">
        <v>30</v>
      </c>
      <c r="D47" s="89">
        <v>31</v>
      </c>
      <c r="E47" s="89">
        <v>17</v>
      </c>
      <c r="F47" s="89">
        <v>10</v>
      </c>
      <c r="G47" s="89">
        <v>47</v>
      </c>
      <c r="H47" s="89">
        <v>12</v>
      </c>
      <c r="I47" s="89">
        <v>21</v>
      </c>
      <c r="J47" s="89">
        <v>34</v>
      </c>
      <c r="K47" s="89">
        <v>23</v>
      </c>
      <c r="L47" s="89">
        <v>15</v>
      </c>
      <c r="M47" s="89">
        <v>13</v>
      </c>
      <c r="N47" s="89">
        <v>7</v>
      </c>
      <c r="O47" s="89">
        <v>22</v>
      </c>
      <c r="P47" s="89">
        <v>66</v>
      </c>
      <c r="Q47" s="89">
        <v>104</v>
      </c>
      <c r="R47" s="89">
        <v>44</v>
      </c>
      <c r="S47" s="89">
        <v>13</v>
      </c>
      <c r="T47" s="89">
        <v>11</v>
      </c>
      <c r="U47" s="89">
        <v>15</v>
      </c>
      <c r="V47" s="89">
        <v>5</v>
      </c>
      <c r="W47" s="89">
        <v>19</v>
      </c>
      <c r="X47" s="89">
        <v>62</v>
      </c>
      <c r="Y47" s="89">
        <v>4</v>
      </c>
      <c r="Z47" s="89">
        <v>27</v>
      </c>
      <c r="AA47" s="89">
        <v>22</v>
      </c>
      <c r="AB47" s="89">
        <v>17</v>
      </c>
      <c r="AC47" s="208">
        <v>4</v>
      </c>
      <c r="AD47" s="89">
        <v>11</v>
      </c>
      <c r="AE47" s="89">
        <v>50</v>
      </c>
      <c r="AF47" s="89">
        <v>9</v>
      </c>
      <c r="AG47" s="89">
        <v>17</v>
      </c>
      <c r="AH47" s="89">
        <v>23</v>
      </c>
      <c r="AI47" s="89"/>
      <c r="AJ47" s="22" t="str">
        <f t="shared" si="1"/>
        <v>2020 - new coding rules</v>
      </c>
    </row>
    <row r="49" spans="1:36" x14ac:dyDescent="0.2">
      <c r="A49" s="2" t="s">
        <v>108</v>
      </c>
      <c r="AJ49" s="196" t="str">
        <f t="shared" ref="AJ49:AJ75" si="2">A49</f>
        <v>5-year moving averages</v>
      </c>
    </row>
    <row r="50" spans="1:36" x14ac:dyDescent="0.2">
      <c r="A50" s="1" t="s">
        <v>71</v>
      </c>
      <c r="B50" s="90">
        <f t="shared" ref="B50:P71" si="3">AVERAGE(B7:B11)</f>
        <v>816.2</v>
      </c>
      <c r="C50" s="90">
        <f t="shared" ref="C50:C62" si="4">AVERAGE(C7:C11)</f>
        <v>27.6</v>
      </c>
      <c r="D50" s="90">
        <f t="shared" ref="D50:AH58" si="5">AVERAGE(D7:D11)</f>
        <v>31.2</v>
      </c>
      <c r="E50" s="90">
        <f t="shared" si="5"/>
        <v>15.6</v>
      </c>
      <c r="F50" s="90">
        <f t="shared" si="5"/>
        <v>17.2</v>
      </c>
      <c r="G50" s="90">
        <f t="shared" ref="G50:G71" si="6">AVERAGE(G7:G11)</f>
        <v>74</v>
      </c>
      <c r="H50" s="90">
        <f t="shared" si="5"/>
        <v>5.4</v>
      </c>
      <c r="I50" s="90">
        <f t="shared" si="5"/>
        <v>23.2</v>
      </c>
      <c r="J50" s="90">
        <f t="shared" si="5"/>
        <v>29</v>
      </c>
      <c r="K50" s="90">
        <f t="shared" si="5"/>
        <v>18.2</v>
      </c>
      <c r="L50" s="90">
        <f t="shared" si="5"/>
        <v>13</v>
      </c>
      <c r="M50" s="90">
        <f t="shared" si="5"/>
        <v>10</v>
      </c>
      <c r="N50" s="90">
        <f t="shared" si="5"/>
        <v>6</v>
      </c>
      <c r="O50" s="90">
        <f t="shared" si="5"/>
        <v>16.8</v>
      </c>
      <c r="P50" s="90">
        <f t="shared" si="5"/>
        <v>48.2</v>
      </c>
      <c r="Q50" s="90">
        <f t="shared" si="5"/>
        <v>146</v>
      </c>
      <c r="R50" s="90">
        <f t="shared" si="5"/>
        <v>45.8</v>
      </c>
      <c r="S50" s="90">
        <f t="shared" si="5"/>
        <v>15.4</v>
      </c>
      <c r="T50" s="90">
        <f t="shared" si="5"/>
        <v>10.6</v>
      </c>
      <c r="U50" s="90">
        <f t="shared" si="5"/>
        <v>16.8</v>
      </c>
      <c r="V50" s="90">
        <f t="shared" ref="V50:V71" si="7">AVERAGE(V7:V11)</f>
        <v>4.8</v>
      </c>
      <c r="W50" s="90">
        <f t="shared" si="5"/>
        <v>22</v>
      </c>
      <c r="X50" s="90">
        <f t="shared" si="5"/>
        <v>39.6</v>
      </c>
      <c r="Y50" s="90">
        <f t="shared" si="5"/>
        <v>3.8</v>
      </c>
      <c r="Z50" s="90">
        <f t="shared" si="5"/>
        <v>21.2</v>
      </c>
      <c r="AA50" s="90">
        <f t="shared" si="5"/>
        <v>27.6</v>
      </c>
      <c r="AB50" s="90">
        <f t="shared" si="5"/>
        <v>17.600000000000001</v>
      </c>
      <c r="AC50" s="90">
        <f t="shared" si="5"/>
        <v>3.2</v>
      </c>
      <c r="AD50" s="90">
        <f t="shared" si="5"/>
        <v>15.4</v>
      </c>
      <c r="AE50" s="90">
        <f t="shared" si="5"/>
        <v>37</v>
      </c>
      <c r="AF50" s="90">
        <f t="shared" si="5"/>
        <v>16.600000000000001</v>
      </c>
      <c r="AG50" s="90">
        <f t="shared" si="5"/>
        <v>19.399999999999999</v>
      </c>
      <c r="AH50" s="90">
        <f t="shared" si="5"/>
        <v>18</v>
      </c>
      <c r="AI50" s="90"/>
      <c r="AJ50" s="50" t="str">
        <f t="shared" si="2"/>
        <v>1991-1995</v>
      </c>
    </row>
    <row r="51" spans="1:36" x14ac:dyDescent="0.2">
      <c r="A51" s="1" t="s">
        <v>72</v>
      </c>
      <c r="B51" s="90">
        <f t="shared" si="3"/>
        <v>844.2</v>
      </c>
      <c r="C51" s="90">
        <f t="shared" si="4"/>
        <v>32.200000000000003</v>
      </c>
      <c r="D51" s="90">
        <f t="shared" ref="D51:Q51" si="8">AVERAGE(D8:D12)</f>
        <v>32.6</v>
      </c>
      <c r="E51" s="90">
        <f t="shared" si="8"/>
        <v>17</v>
      </c>
      <c r="F51" s="90">
        <f t="shared" si="8"/>
        <v>22</v>
      </c>
      <c r="G51" s="90">
        <f t="shared" si="6"/>
        <v>77</v>
      </c>
      <c r="H51" s="90">
        <f t="shared" si="8"/>
        <v>5.8</v>
      </c>
      <c r="I51" s="90">
        <f t="shared" si="8"/>
        <v>22</v>
      </c>
      <c r="J51" s="90">
        <f t="shared" si="8"/>
        <v>30.6</v>
      </c>
      <c r="K51" s="90">
        <f t="shared" si="8"/>
        <v>18.399999999999999</v>
      </c>
      <c r="L51" s="90">
        <f t="shared" si="8"/>
        <v>13.6</v>
      </c>
      <c r="M51" s="90">
        <f t="shared" si="8"/>
        <v>11.2</v>
      </c>
      <c r="N51" s="90">
        <f t="shared" si="8"/>
        <v>7.6</v>
      </c>
      <c r="O51" s="90">
        <f t="shared" si="8"/>
        <v>19</v>
      </c>
      <c r="P51" s="90">
        <f t="shared" si="8"/>
        <v>50.2</v>
      </c>
      <c r="Q51" s="90">
        <f t="shared" si="8"/>
        <v>145.80000000000001</v>
      </c>
      <c r="R51" s="90">
        <f t="shared" si="5"/>
        <v>42.8</v>
      </c>
      <c r="S51" s="90">
        <f t="shared" si="5"/>
        <v>15</v>
      </c>
      <c r="T51" s="90">
        <f t="shared" si="5"/>
        <v>10</v>
      </c>
      <c r="U51" s="90">
        <f t="shared" si="5"/>
        <v>18</v>
      </c>
      <c r="V51" s="90">
        <f t="shared" si="7"/>
        <v>5.6</v>
      </c>
      <c r="W51" s="90">
        <f t="shared" si="5"/>
        <v>22.8</v>
      </c>
      <c r="X51" s="90">
        <f t="shared" si="5"/>
        <v>41.4</v>
      </c>
      <c r="Y51" s="90">
        <f t="shared" si="5"/>
        <v>4.4000000000000004</v>
      </c>
      <c r="Z51" s="90">
        <f t="shared" si="5"/>
        <v>22.8</v>
      </c>
      <c r="AA51" s="90">
        <f t="shared" si="5"/>
        <v>30.2</v>
      </c>
      <c r="AB51" s="90">
        <f t="shared" si="5"/>
        <v>16.8</v>
      </c>
      <c r="AC51" s="90">
        <f t="shared" si="5"/>
        <v>3.8</v>
      </c>
      <c r="AD51" s="90">
        <f t="shared" si="5"/>
        <v>15.8</v>
      </c>
      <c r="AE51" s="90">
        <f t="shared" si="5"/>
        <v>34.6</v>
      </c>
      <c r="AF51" s="90">
        <f t="shared" si="5"/>
        <v>16.600000000000001</v>
      </c>
      <c r="AG51" s="90">
        <f t="shared" si="5"/>
        <v>19.399999999999999</v>
      </c>
      <c r="AH51" s="90">
        <f t="shared" si="5"/>
        <v>19.2</v>
      </c>
      <c r="AI51" s="90"/>
      <c r="AJ51" s="50" t="str">
        <f t="shared" si="2"/>
        <v>1992-1996</v>
      </c>
    </row>
    <row r="52" spans="1:36" x14ac:dyDescent="0.2">
      <c r="A52" s="1" t="s">
        <v>73</v>
      </c>
      <c r="B52" s="90">
        <f t="shared" si="3"/>
        <v>860.4</v>
      </c>
      <c r="C52" s="90">
        <f t="shared" si="4"/>
        <v>37.6</v>
      </c>
      <c r="D52" s="90">
        <f t="shared" si="5"/>
        <v>33.200000000000003</v>
      </c>
      <c r="E52" s="90">
        <f t="shared" si="5"/>
        <v>16.600000000000001</v>
      </c>
      <c r="F52" s="90">
        <f t="shared" si="5"/>
        <v>21.6</v>
      </c>
      <c r="G52" s="90">
        <f t="shared" si="6"/>
        <v>75.400000000000006</v>
      </c>
      <c r="H52" s="90">
        <f t="shared" si="5"/>
        <v>5.2</v>
      </c>
      <c r="I52" s="90">
        <f t="shared" si="5"/>
        <v>24</v>
      </c>
      <c r="J52" s="90">
        <f t="shared" si="5"/>
        <v>33.200000000000003</v>
      </c>
      <c r="K52" s="90">
        <f t="shared" si="5"/>
        <v>17.8</v>
      </c>
      <c r="L52" s="90">
        <f t="shared" si="5"/>
        <v>12.4</v>
      </c>
      <c r="M52" s="90">
        <f t="shared" si="5"/>
        <v>11.6</v>
      </c>
      <c r="N52" s="90">
        <f t="shared" si="5"/>
        <v>7.4</v>
      </c>
      <c r="O52" s="90">
        <f t="shared" si="5"/>
        <v>20.8</v>
      </c>
      <c r="P52" s="90">
        <f t="shared" si="5"/>
        <v>52</v>
      </c>
      <c r="Q52" s="90">
        <f t="shared" si="5"/>
        <v>138.6</v>
      </c>
      <c r="R52" s="90">
        <f t="shared" si="5"/>
        <v>45.4</v>
      </c>
      <c r="S52" s="90">
        <f t="shared" si="5"/>
        <v>16</v>
      </c>
      <c r="T52" s="90">
        <f t="shared" si="5"/>
        <v>12.8</v>
      </c>
      <c r="U52" s="90">
        <f t="shared" si="5"/>
        <v>17</v>
      </c>
      <c r="V52" s="90">
        <f t="shared" si="7"/>
        <v>6.2</v>
      </c>
      <c r="W52" s="90">
        <f t="shared" si="5"/>
        <v>23</v>
      </c>
      <c r="X52" s="90">
        <f t="shared" si="5"/>
        <v>47</v>
      </c>
      <c r="Y52" s="90">
        <f t="shared" si="5"/>
        <v>5.6</v>
      </c>
      <c r="Z52" s="90">
        <f t="shared" si="5"/>
        <v>22</v>
      </c>
      <c r="AA52" s="90">
        <f t="shared" si="5"/>
        <v>30.6</v>
      </c>
      <c r="AB52" s="90">
        <f t="shared" si="5"/>
        <v>15.8</v>
      </c>
      <c r="AC52" s="90">
        <f t="shared" si="5"/>
        <v>4.8</v>
      </c>
      <c r="AD52" s="90">
        <f t="shared" si="5"/>
        <v>15</v>
      </c>
      <c r="AE52" s="90">
        <f t="shared" si="5"/>
        <v>35.6</v>
      </c>
      <c r="AF52" s="90">
        <f t="shared" si="5"/>
        <v>17.2</v>
      </c>
      <c r="AG52" s="90">
        <f t="shared" si="5"/>
        <v>20</v>
      </c>
      <c r="AH52" s="90">
        <f t="shared" si="5"/>
        <v>19</v>
      </c>
      <c r="AI52" s="90"/>
      <c r="AJ52" s="50" t="str">
        <f t="shared" si="2"/>
        <v>1993-1997</v>
      </c>
    </row>
    <row r="53" spans="1:36" x14ac:dyDescent="0.2">
      <c r="A53" s="1" t="s">
        <v>74</v>
      </c>
      <c r="B53" s="90">
        <f t="shared" si="3"/>
        <v>853.6</v>
      </c>
      <c r="C53" s="90">
        <f t="shared" si="4"/>
        <v>38.6</v>
      </c>
      <c r="D53" s="90">
        <f t="shared" si="5"/>
        <v>34</v>
      </c>
      <c r="E53" s="90">
        <f t="shared" si="5"/>
        <v>17.2</v>
      </c>
      <c r="F53" s="90">
        <f t="shared" si="5"/>
        <v>21.4</v>
      </c>
      <c r="G53" s="90">
        <f t="shared" si="6"/>
        <v>74.2</v>
      </c>
      <c r="H53" s="90">
        <f t="shared" si="5"/>
        <v>5.4</v>
      </c>
      <c r="I53" s="90">
        <f t="shared" si="5"/>
        <v>24.6</v>
      </c>
      <c r="J53" s="90">
        <f t="shared" si="5"/>
        <v>33.799999999999997</v>
      </c>
      <c r="K53" s="90">
        <f t="shared" si="5"/>
        <v>18</v>
      </c>
      <c r="L53" s="90">
        <f t="shared" si="5"/>
        <v>14.2</v>
      </c>
      <c r="M53" s="90">
        <f t="shared" si="5"/>
        <v>10.8</v>
      </c>
      <c r="N53" s="90">
        <f t="shared" si="5"/>
        <v>7.8</v>
      </c>
      <c r="O53" s="90">
        <f t="shared" si="5"/>
        <v>22.8</v>
      </c>
      <c r="P53" s="90">
        <f t="shared" si="5"/>
        <v>54</v>
      </c>
      <c r="Q53" s="90">
        <f t="shared" si="5"/>
        <v>132.4</v>
      </c>
      <c r="R53" s="90">
        <f t="shared" si="5"/>
        <v>43.2</v>
      </c>
      <c r="S53" s="90">
        <f t="shared" si="5"/>
        <v>14.6</v>
      </c>
      <c r="T53" s="90">
        <f t="shared" si="5"/>
        <v>11.2</v>
      </c>
      <c r="U53" s="90">
        <f t="shared" si="5"/>
        <v>16.399999999999999</v>
      </c>
      <c r="V53" s="90">
        <f t="shared" si="7"/>
        <v>7</v>
      </c>
      <c r="W53" s="90">
        <f t="shared" si="5"/>
        <v>22.4</v>
      </c>
      <c r="X53" s="90">
        <f t="shared" si="5"/>
        <v>46.2</v>
      </c>
      <c r="Y53" s="90">
        <f t="shared" si="5"/>
        <v>5.4</v>
      </c>
      <c r="Z53" s="90">
        <f t="shared" si="5"/>
        <v>21.6</v>
      </c>
      <c r="AA53" s="90">
        <f t="shared" si="5"/>
        <v>28.8</v>
      </c>
      <c r="AB53" s="90">
        <f t="shared" si="5"/>
        <v>16.2</v>
      </c>
      <c r="AC53" s="90">
        <f t="shared" si="5"/>
        <v>5.8</v>
      </c>
      <c r="AD53" s="90">
        <f t="shared" si="5"/>
        <v>15.8</v>
      </c>
      <c r="AE53" s="90">
        <f t="shared" si="5"/>
        <v>37.4</v>
      </c>
      <c r="AF53" s="90">
        <f t="shared" si="5"/>
        <v>13.4</v>
      </c>
      <c r="AG53" s="90">
        <f t="shared" si="5"/>
        <v>19.2</v>
      </c>
      <c r="AH53" s="90">
        <f t="shared" si="5"/>
        <v>19.8</v>
      </c>
      <c r="AI53" s="90"/>
      <c r="AJ53" s="50" t="str">
        <f t="shared" si="2"/>
        <v>1994-1998</v>
      </c>
    </row>
    <row r="54" spans="1:36" x14ac:dyDescent="0.2">
      <c r="A54" s="1" t="s">
        <v>75</v>
      </c>
      <c r="B54" s="90">
        <f t="shared" si="3"/>
        <v>861.6</v>
      </c>
      <c r="C54" s="90">
        <f t="shared" si="4"/>
        <v>42</v>
      </c>
      <c r="D54" s="90">
        <f t="shared" si="5"/>
        <v>33</v>
      </c>
      <c r="E54" s="90">
        <f t="shared" si="5"/>
        <v>16.8</v>
      </c>
      <c r="F54" s="90">
        <f t="shared" si="5"/>
        <v>20.8</v>
      </c>
      <c r="G54" s="90">
        <f t="shared" si="6"/>
        <v>71.2</v>
      </c>
      <c r="H54" s="90">
        <f t="shared" si="5"/>
        <v>5.4</v>
      </c>
      <c r="I54" s="90">
        <f t="shared" si="5"/>
        <v>27.4</v>
      </c>
      <c r="J54" s="90">
        <f t="shared" si="5"/>
        <v>33</v>
      </c>
      <c r="K54" s="90">
        <f t="shared" si="5"/>
        <v>19.8</v>
      </c>
      <c r="L54" s="90">
        <f t="shared" si="5"/>
        <v>13.2</v>
      </c>
      <c r="M54" s="90">
        <f t="shared" si="5"/>
        <v>11.6</v>
      </c>
      <c r="N54" s="90">
        <f t="shared" si="5"/>
        <v>7.2</v>
      </c>
      <c r="O54" s="90">
        <f t="shared" si="5"/>
        <v>24</v>
      </c>
      <c r="P54" s="90">
        <f t="shared" si="5"/>
        <v>53.4</v>
      </c>
      <c r="Q54" s="90">
        <f t="shared" si="5"/>
        <v>130.19999999999999</v>
      </c>
      <c r="R54" s="90">
        <f t="shared" si="5"/>
        <v>42.8</v>
      </c>
      <c r="S54" s="90">
        <f t="shared" si="5"/>
        <v>16.600000000000001</v>
      </c>
      <c r="T54" s="90">
        <f t="shared" si="5"/>
        <v>11.6</v>
      </c>
      <c r="U54" s="90">
        <f t="shared" si="5"/>
        <v>16.399999999999999</v>
      </c>
      <c r="V54" s="90">
        <f t="shared" si="7"/>
        <v>6.6</v>
      </c>
      <c r="W54" s="90">
        <f t="shared" si="5"/>
        <v>23.4</v>
      </c>
      <c r="X54" s="90">
        <f t="shared" si="5"/>
        <v>47.6</v>
      </c>
      <c r="Y54" s="90">
        <f t="shared" si="5"/>
        <v>4.8</v>
      </c>
      <c r="Z54" s="90">
        <f t="shared" si="5"/>
        <v>21</v>
      </c>
      <c r="AA54" s="90">
        <f t="shared" si="5"/>
        <v>30.4</v>
      </c>
      <c r="AB54" s="90">
        <f t="shared" si="5"/>
        <v>17.2</v>
      </c>
      <c r="AC54" s="90">
        <f t="shared" si="5"/>
        <v>4.5999999999999996</v>
      </c>
      <c r="AD54" s="90">
        <f t="shared" si="5"/>
        <v>16.399999999999999</v>
      </c>
      <c r="AE54" s="90">
        <f t="shared" si="5"/>
        <v>40.200000000000003</v>
      </c>
      <c r="AF54" s="90">
        <f t="shared" si="5"/>
        <v>12.2</v>
      </c>
      <c r="AG54" s="90">
        <f t="shared" si="5"/>
        <v>19.2</v>
      </c>
      <c r="AH54" s="90">
        <f t="shared" si="5"/>
        <v>21.6</v>
      </c>
      <c r="AI54" s="90"/>
      <c r="AJ54" s="50" t="str">
        <f t="shared" si="2"/>
        <v>1995-1999</v>
      </c>
    </row>
    <row r="55" spans="1:36" x14ac:dyDescent="0.2">
      <c r="A55" s="1" t="s">
        <v>76</v>
      </c>
      <c r="B55" s="90">
        <f t="shared" si="3"/>
        <v>870</v>
      </c>
      <c r="C55" s="90">
        <f t="shared" si="4"/>
        <v>43</v>
      </c>
      <c r="D55" s="90">
        <f t="shared" si="5"/>
        <v>33</v>
      </c>
      <c r="E55" s="90">
        <f t="shared" si="5"/>
        <v>15.4</v>
      </c>
      <c r="F55" s="90">
        <f t="shared" si="5"/>
        <v>20</v>
      </c>
      <c r="G55" s="90">
        <f t="shared" si="6"/>
        <v>74</v>
      </c>
      <c r="H55" s="90">
        <f t="shared" si="5"/>
        <v>5.4</v>
      </c>
      <c r="I55" s="90">
        <f t="shared" si="5"/>
        <v>27.6</v>
      </c>
      <c r="J55" s="90">
        <f t="shared" si="5"/>
        <v>34.799999999999997</v>
      </c>
      <c r="K55" s="90">
        <f t="shared" si="5"/>
        <v>18.600000000000001</v>
      </c>
      <c r="L55" s="90">
        <f t="shared" si="5"/>
        <v>12.4</v>
      </c>
      <c r="M55" s="90">
        <f t="shared" si="5"/>
        <v>11.4</v>
      </c>
      <c r="N55" s="90">
        <f t="shared" si="5"/>
        <v>8</v>
      </c>
      <c r="O55" s="90">
        <f t="shared" si="5"/>
        <v>24.8</v>
      </c>
      <c r="P55" s="90">
        <f t="shared" si="5"/>
        <v>54.4</v>
      </c>
      <c r="Q55" s="90">
        <f t="shared" si="5"/>
        <v>135.6</v>
      </c>
      <c r="R55" s="90">
        <f t="shared" si="5"/>
        <v>46.2</v>
      </c>
      <c r="S55" s="90">
        <f t="shared" si="5"/>
        <v>15.6</v>
      </c>
      <c r="T55" s="90">
        <f t="shared" si="5"/>
        <v>11.2</v>
      </c>
      <c r="U55" s="90">
        <f t="shared" si="5"/>
        <v>15.6</v>
      </c>
      <c r="V55" s="90">
        <f t="shared" si="7"/>
        <v>7.4</v>
      </c>
      <c r="W55" s="90">
        <f t="shared" si="5"/>
        <v>21.6</v>
      </c>
      <c r="X55" s="90">
        <f t="shared" si="5"/>
        <v>45.8</v>
      </c>
      <c r="Y55" s="90">
        <f t="shared" si="5"/>
        <v>4.5999999999999996</v>
      </c>
      <c r="Z55" s="90">
        <f t="shared" si="5"/>
        <v>20</v>
      </c>
      <c r="AA55" s="90">
        <f t="shared" si="5"/>
        <v>30.6</v>
      </c>
      <c r="AB55" s="90">
        <f t="shared" si="5"/>
        <v>16.8</v>
      </c>
      <c r="AC55" s="90">
        <f t="shared" si="5"/>
        <v>5.4</v>
      </c>
      <c r="AD55" s="90">
        <f t="shared" si="5"/>
        <v>17</v>
      </c>
      <c r="AE55" s="90">
        <f t="shared" si="5"/>
        <v>41</v>
      </c>
      <c r="AF55" s="90">
        <f t="shared" si="5"/>
        <v>11</v>
      </c>
      <c r="AG55" s="90">
        <f t="shared" si="5"/>
        <v>19</v>
      </c>
      <c r="AH55" s="90">
        <f t="shared" si="5"/>
        <v>22.8</v>
      </c>
      <c r="AI55" s="90"/>
      <c r="AJ55" s="50" t="str">
        <f t="shared" si="2"/>
        <v>1996-2000</v>
      </c>
    </row>
    <row r="56" spans="1:36" x14ac:dyDescent="0.2">
      <c r="A56" s="1" t="s">
        <v>77</v>
      </c>
      <c r="B56" s="90">
        <f t="shared" si="3"/>
        <v>878.2</v>
      </c>
      <c r="C56" s="90">
        <f t="shared" si="4"/>
        <v>38.200000000000003</v>
      </c>
      <c r="D56" s="90">
        <f t="shared" si="5"/>
        <v>34.4</v>
      </c>
      <c r="E56" s="90">
        <f t="shared" si="5"/>
        <v>14</v>
      </c>
      <c r="F56" s="90">
        <f t="shared" si="5"/>
        <v>17</v>
      </c>
      <c r="G56" s="90">
        <f t="shared" si="6"/>
        <v>76.599999999999994</v>
      </c>
      <c r="H56" s="90">
        <f t="shared" si="5"/>
        <v>6.8</v>
      </c>
      <c r="I56" s="90">
        <f t="shared" si="5"/>
        <v>28.6</v>
      </c>
      <c r="J56" s="90">
        <f t="shared" si="5"/>
        <v>33.6</v>
      </c>
      <c r="K56" s="90">
        <f t="shared" si="5"/>
        <v>23</v>
      </c>
      <c r="L56" s="90">
        <f t="shared" si="5"/>
        <v>12.2</v>
      </c>
      <c r="M56" s="90">
        <f t="shared" si="5"/>
        <v>9.8000000000000007</v>
      </c>
      <c r="N56" s="90">
        <f t="shared" si="5"/>
        <v>7.4</v>
      </c>
      <c r="O56" s="90">
        <f t="shared" si="5"/>
        <v>24.2</v>
      </c>
      <c r="P56" s="90">
        <f t="shared" si="5"/>
        <v>53.6</v>
      </c>
      <c r="Q56" s="90">
        <f t="shared" si="5"/>
        <v>139.80000000000001</v>
      </c>
      <c r="R56" s="90">
        <f t="shared" si="5"/>
        <v>47.4</v>
      </c>
      <c r="S56" s="90">
        <f t="shared" si="5"/>
        <v>15.6</v>
      </c>
      <c r="T56" s="90">
        <f t="shared" si="5"/>
        <v>12.8</v>
      </c>
      <c r="U56" s="90">
        <f t="shared" si="5"/>
        <v>15.4</v>
      </c>
      <c r="V56" s="90">
        <f t="shared" si="7"/>
        <v>7</v>
      </c>
      <c r="W56" s="90">
        <f t="shared" si="5"/>
        <v>23.8</v>
      </c>
      <c r="X56" s="90">
        <f t="shared" si="5"/>
        <v>47.6</v>
      </c>
      <c r="Y56" s="90">
        <f t="shared" si="5"/>
        <v>3.8</v>
      </c>
      <c r="Z56" s="90">
        <f t="shared" si="5"/>
        <v>21.6</v>
      </c>
      <c r="AA56" s="90">
        <f t="shared" si="5"/>
        <v>28</v>
      </c>
      <c r="AB56" s="90">
        <f t="shared" si="5"/>
        <v>17.2</v>
      </c>
      <c r="AC56" s="90">
        <f t="shared" si="5"/>
        <v>5.2</v>
      </c>
      <c r="AD56" s="90">
        <f t="shared" si="5"/>
        <v>18.2</v>
      </c>
      <c r="AE56" s="90">
        <f t="shared" si="5"/>
        <v>42.6</v>
      </c>
      <c r="AF56" s="90">
        <f t="shared" si="5"/>
        <v>10.8</v>
      </c>
      <c r="AG56" s="90">
        <f t="shared" si="5"/>
        <v>19</v>
      </c>
      <c r="AH56" s="90">
        <f t="shared" si="5"/>
        <v>23</v>
      </c>
      <c r="AI56" s="90"/>
      <c r="AJ56" s="50" t="str">
        <f t="shared" si="2"/>
        <v>1997-2001</v>
      </c>
    </row>
    <row r="57" spans="1:36" x14ac:dyDescent="0.2">
      <c r="A57" s="1" t="s">
        <v>78</v>
      </c>
      <c r="B57" s="90">
        <f t="shared" si="3"/>
        <v>883.2</v>
      </c>
      <c r="C57" s="90">
        <f t="shared" si="4"/>
        <v>35.200000000000003</v>
      </c>
      <c r="D57" s="90">
        <f t="shared" si="5"/>
        <v>33.200000000000003</v>
      </c>
      <c r="E57" s="90">
        <f t="shared" si="5"/>
        <v>13</v>
      </c>
      <c r="F57" s="90">
        <f t="shared" si="5"/>
        <v>16</v>
      </c>
      <c r="G57" s="90">
        <f t="shared" si="6"/>
        <v>76.599999999999994</v>
      </c>
      <c r="H57" s="90">
        <f t="shared" si="5"/>
        <v>7.8</v>
      </c>
      <c r="I57" s="90">
        <f t="shared" si="5"/>
        <v>28.6</v>
      </c>
      <c r="J57" s="90">
        <f t="shared" si="5"/>
        <v>31.6</v>
      </c>
      <c r="K57" s="90">
        <f t="shared" si="5"/>
        <v>25.2</v>
      </c>
      <c r="L57" s="90">
        <f t="shared" si="5"/>
        <v>14</v>
      </c>
      <c r="M57" s="90">
        <f t="shared" si="5"/>
        <v>9.6</v>
      </c>
      <c r="N57" s="90">
        <f t="shared" si="5"/>
        <v>7.4</v>
      </c>
      <c r="O57" s="90">
        <f t="shared" si="5"/>
        <v>24.6</v>
      </c>
      <c r="P57" s="90">
        <f t="shared" si="5"/>
        <v>55.2</v>
      </c>
      <c r="Q57" s="90">
        <f t="shared" si="5"/>
        <v>140</v>
      </c>
      <c r="R57" s="90">
        <f t="shared" si="5"/>
        <v>46.4</v>
      </c>
      <c r="S57" s="90">
        <f t="shared" si="5"/>
        <v>16.399999999999999</v>
      </c>
      <c r="T57" s="90">
        <f t="shared" si="5"/>
        <v>12</v>
      </c>
      <c r="U57" s="90">
        <f t="shared" si="5"/>
        <v>15.8</v>
      </c>
      <c r="V57" s="90">
        <f t="shared" si="7"/>
        <v>6</v>
      </c>
      <c r="W57" s="90">
        <f t="shared" si="5"/>
        <v>24.4</v>
      </c>
      <c r="X57" s="90">
        <f t="shared" si="5"/>
        <v>47.6</v>
      </c>
      <c r="Y57" s="90">
        <f t="shared" si="5"/>
        <v>2.8</v>
      </c>
      <c r="Z57" s="90">
        <f t="shared" si="5"/>
        <v>22.4</v>
      </c>
      <c r="AA57" s="90">
        <f t="shared" si="5"/>
        <v>29.2</v>
      </c>
      <c r="AB57" s="90">
        <f t="shared" si="5"/>
        <v>18</v>
      </c>
      <c r="AC57" s="90">
        <f t="shared" si="5"/>
        <v>4.8</v>
      </c>
      <c r="AD57" s="90">
        <f t="shared" si="5"/>
        <v>19</v>
      </c>
      <c r="AE57" s="90">
        <f t="shared" si="5"/>
        <v>46</v>
      </c>
      <c r="AF57" s="90">
        <f t="shared" si="5"/>
        <v>10.8</v>
      </c>
      <c r="AG57" s="90">
        <f t="shared" si="5"/>
        <v>18.600000000000001</v>
      </c>
      <c r="AH57" s="90">
        <f t="shared" si="5"/>
        <v>25</v>
      </c>
      <c r="AI57" s="90"/>
      <c r="AJ57" s="50" t="str">
        <f t="shared" si="2"/>
        <v>1998-2002</v>
      </c>
    </row>
    <row r="58" spans="1:36" x14ac:dyDescent="0.2">
      <c r="A58" s="1" t="s">
        <v>79</v>
      </c>
      <c r="B58" s="90">
        <f t="shared" si="3"/>
        <v>866.4</v>
      </c>
      <c r="C58" s="90">
        <f t="shared" si="4"/>
        <v>35.4</v>
      </c>
      <c r="D58" s="90">
        <f t="shared" si="5"/>
        <v>31</v>
      </c>
      <c r="E58" s="90">
        <f t="shared" si="5"/>
        <v>13.8</v>
      </c>
      <c r="F58" s="90">
        <f t="shared" si="5"/>
        <v>15.2</v>
      </c>
      <c r="G58" s="90">
        <f t="shared" si="6"/>
        <v>72</v>
      </c>
      <c r="H58" s="90">
        <f t="shared" si="5"/>
        <v>8</v>
      </c>
      <c r="I58" s="90">
        <f t="shared" si="5"/>
        <v>26.2</v>
      </c>
      <c r="J58" s="90">
        <f t="shared" si="5"/>
        <v>29.6</v>
      </c>
      <c r="K58" s="90">
        <f t="shared" si="5"/>
        <v>25.2</v>
      </c>
      <c r="L58" s="90">
        <f t="shared" si="5"/>
        <v>12.4</v>
      </c>
      <c r="M58" s="90">
        <f t="shared" si="5"/>
        <v>10.199999999999999</v>
      </c>
      <c r="N58" s="90">
        <f t="shared" si="5"/>
        <v>6.8</v>
      </c>
      <c r="O58" s="90">
        <f t="shared" si="5"/>
        <v>22.6</v>
      </c>
      <c r="P58" s="90">
        <f t="shared" si="5"/>
        <v>51.2</v>
      </c>
      <c r="Q58" s="90">
        <f t="shared" ref="D58:AH69" si="9">AVERAGE(Q15:Q19)</f>
        <v>134.80000000000001</v>
      </c>
      <c r="R58" s="90">
        <f t="shared" si="9"/>
        <v>47.2</v>
      </c>
      <c r="S58" s="90">
        <f t="shared" si="9"/>
        <v>17.2</v>
      </c>
      <c r="T58" s="90">
        <f t="shared" si="9"/>
        <v>13.4</v>
      </c>
      <c r="U58" s="90">
        <f t="shared" si="9"/>
        <v>17</v>
      </c>
      <c r="V58" s="90">
        <f t="shared" si="7"/>
        <v>5.8</v>
      </c>
      <c r="W58" s="90">
        <f t="shared" si="9"/>
        <v>22.8</v>
      </c>
      <c r="X58" s="90">
        <f t="shared" si="9"/>
        <v>51.6</v>
      </c>
      <c r="Y58" s="90">
        <f t="shared" si="9"/>
        <v>3.4</v>
      </c>
      <c r="Z58" s="90">
        <f t="shared" si="9"/>
        <v>23</v>
      </c>
      <c r="AA58" s="90">
        <f t="shared" si="9"/>
        <v>29</v>
      </c>
      <c r="AB58" s="90">
        <f t="shared" si="9"/>
        <v>18.600000000000001</v>
      </c>
      <c r="AC58" s="90">
        <f t="shared" si="9"/>
        <v>4.8</v>
      </c>
      <c r="AD58" s="90">
        <f t="shared" si="9"/>
        <v>17.2</v>
      </c>
      <c r="AE58" s="90">
        <f t="shared" si="9"/>
        <v>44</v>
      </c>
      <c r="AF58" s="90">
        <f t="shared" si="9"/>
        <v>11.8</v>
      </c>
      <c r="AG58" s="90">
        <f t="shared" si="9"/>
        <v>20.6</v>
      </c>
      <c r="AH58" s="90">
        <f t="shared" si="9"/>
        <v>24.6</v>
      </c>
      <c r="AI58" s="90"/>
      <c r="AJ58" s="50" t="str">
        <f t="shared" si="2"/>
        <v>1999-2003</v>
      </c>
    </row>
    <row r="59" spans="1:36" x14ac:dyDescent="0.2">
      <c r="A59" s="1" t="s">
        <v>80</v>
      </c>
      <c r="B59" s="90">
        <f t="shared" si="3"/>
        <v>858.6</v>
      </c>
      <c r="C59" s="90">
        <f t="shared" si="4"/>
        <v>35.6</v>
      </c>
      <c r="D59" s="90">
        <f t="shared" si="9"/>
        <v>33</v>
      </c>
      <c r="E59" s="90">
        <f t="shared" si="9"/>
        <v>12.6</v>
      </c>
      <c r="F59" s="90">
        <f t="shared" si="9"/>
        <v>16.2</v>
      </c>
      <c r="G59" s="90">
        <f t="shared" si="6"/>
        <v>71.2</v>
      </c>
      <c r="H59" s="90">
        <f t="shared" si="9"/>
        <v>8.6</v>
      </c>
      <c r="I59" s="90">
        <f t="shared" si="9"/>
        <v>23.4</v>
      </c>
      <c r="J59" s="90">
        <f t="shared" si="9"/>
        <v>27.6</v>
      </c>
      <c r="K59" s="90">
        <f t="shared" si="9"/>
        <v>22</v>
      </c>
      <c r="L59" s="90">
        <f t="shared" si="9"/>
        <v>13.4</v>
      </c>
      <c r="M59" s="90">
        <f t="shared" si="9"/>
        <v>10.8</v>
      </c>
      <c r="N59" s="90">
        <f t="shared" si="9"/>
        <v>7.8</v>
      </c>
      <c r="O59" s="90">
        <f t="shared" si="9"/>
        <v>20</v>
      </c>
      <c r="P59" s="90">
        <f t="shared" si="9"/>
        <v>52.6</v>
      </c>
      <c r="Q59" s="90">
        <f t="shared" si="9"/>
        <v>130.80000000000001</v>
      </c>
      <c r="R59" s="90">
        <f t="shared" si="9"/>
        <v>50.2</v>
      </c>
      <c r="S59" s="90">
        <f t="shared" si="9"/>
        <v>16.2</v>
      </c>
      <c r="T59" s="90">
        <f t="shared" si="9"/>
        <v>14.2</v>
      </c>
      <c r="U59" s="90">
        <f t="shared" si="9"/>
        <v>17</v>
      </c>
      <c r="V59" s="90">
        <f t="shared" si="7"/>
        <v>5.4</v>
      </c>
      <c r="W59" s="90">
        <f t="shared" si="9"/>
        <v>22.2</v>
      </c>
      <c r="X59" s="90">
        <f t="shared" si="9"/>
        <v>52</v>
      </c>
      <c r="Y59" s="90">
        <f t="shared" si="9"/>
        <v>3</v>
      </c>
      <c r="Z59" s="90">
        <f t="shared" si="9"/>
        <v>25</v>
      </c>
      <c r="AA59" s="90">
        <f t="shared" si="9"/>
        <v>29</v>
      </c>
      <c r="AB59" s="90">
        <f t="shared" si="9"/>
        <v>18</v>
      </c>
      <c r="AC59" s="90">
        <f t="shared" si="9"/>
        <v>5.2</v>
      </c>
      <c r="AD59" s="90">
        <f t="shared" si="9"/>
        <v>16</v>
      </c>
      <c r="AE59" s="90">
        <f t="shared" si="9"/>
        <v>44</v>
      </c>
      <c r="AF59" s="90">
        <f t="shared" si="9"/>
        <v>11.8</v>
      </c>
      <c r="AG59" s="90">
        <f t="shared" si="9"/>
        <v>20.399999999999999</v>
      </c>
      <c r="AH59" s="90">
        <f t="shared" si="9"/>
        <v>23.4</v>
      </c>
      <c r="AI59" s="90"/>
      <c r="AJ59" s="50" t="str">
        <f t="shared" si="2"/>
        <v>2000-2004</v>
      </c>
    </row>
    <row r="60" spans="1:36" x14ac:dyDescent="0.2">
      <c r="A60" s="1" t="s">
        <v>81</v>
      </c>
      <c r="B60" s="90">
        <f t="shared" si="3"/>
        <v>835.6</v>
      </c>
      <c r="C60" s="90">
        <f t="shared" si="4"/>
        <v>35</v>
      </c>
      <c r="D60" s="90">
        <f t="shared" si="9"/>
        <v>32.200000000000003</v>
      </c>
      <c r="E60" s="90">
        <f t="shared" si="9"/>
        <v>14.4</v>
      </c>
      <c r="F60" s="90">
        <f t="shared" si="9"/>
        <v>15.4</v>
      </c>
      <c r="G60" s="90">
        <f t="shared" si="6"/>
        <v>70.8</v>
      </c>
      <c r="H60" s="90">
        <f t="shared" si="9"/>
        <v>9.4</v>
      </c>
      <c r="I60" s="90">
        <f t="shared" si="9"/>
        <v>23.6</v>
      </c>
      <c r="J60" s="90">
        <f t="shared" si="9"/>
        <v>24.4</v>
      </c>
      <c r="K60" s="90">
        <f t="shared" si="9"/>
        <v>22.8</v>
      </c>
      <c r="L60" s="90">
        <f t="shared" si="9"/>
        <v>13.4</v>
      </c>
      <c r="M60" s="90">
        <f t="shared" si="9"/>
        <v>11</v>
      </c>
      <c r="N60" s="90">
        <f t="shared" si="9"/>
        <v>7.6</v>
      </c>
      <c r="O60" s="90">
        <f t="shared" si="9"/>
        <v>18.8</v>
      </c>
      <c r="P60" s="90">
        <f t="shared" si="9"/>
        <v>52.6</v>
      </c>
      <c r="Q60" s="90">
        <f t="shared" si="9"/>
        <v>123.6</v>
      </c>
      <c r="R60" s="90">
        <f t="shared" si="9"/>
        <v>47.4</v>
      </c>
      <c r="S60" s="90">
        <f t="shared" si="9"/>
        <v>16.600000000000001</v>
      </c>
      <c r="T60" s="90">
        <f t="shared" si="9"/>
        <v>14.6</v>
      </c>
      <c r="U60" s="90">
        <f t="shared" si="9"/>
        <v>16.600000000000001</v>
      </c>
      <c r="V60" s="90">
        <f t="shared" si="7"/>
        <v>5</v>
      </c>
      <c r="W60" s="90">
        <f t="shared" si="9"/>
        <v>21.8</v>
      </c>
      <c r="X60" s="90">
        <f t="shared" si="9"/>
        <v>53</v>
      </c>
      <c r="Y60" s="90">
        <f t="shared" si="9"/>
        <v>3</v>
      </c>
      <c r="Z60" s="90">
        <f t="shared" si="9"/>
        <v>24</v>
      </c>
      <c r="AA60" s="90">
        <f t="shared" si="9"/>
        <v>27.2</v>
      </c>
      <c r="AB60" s="90">
        <f t="shared" si="9"/>
        <v>16.2</v>
      </c>
      <c r="AC60" s="90">
        <f t="shared" si="9"/>
        <v>4.5999999999999996</v>
      </c>
      <c r="AD60" s="90">
        <f t="shared" si="9"/>
        <v>15</v>
      </c>
      <c r="AE60" s="90">
        <f t="shared" si="9"/>
        <v>42.8</v>
      </c>
      <c r="AF60" s="90">
        <f t="shared" si="9"/>
        <v>11.8</v>
      </c>
      <c r="AG60" s="90">
        <f t="shared" si="9"/>
        <v>19</v>
      </c>
      <c r="AH60" s="90">
        <f t="shared" si="9"/>
        <v>22</v>
      </c>
      <c r="AI60" s="90"/>
      <c r="AJ60" s="50" t="str">
        <f t="shared" si="2"/>
        <v>2001-2005</v>
      </c>
    </row>
    <row r="61" spans="1:36" x14ac:dyDescent="0.2">
      <c r="A61" s="1" t="s">
        <v>82</v>
      </c>
      <c r="B61" s="90">
        <f t="shared" si="3"/>
        <v>811.2</v>
      </c>
      <c r="C61" s="90">
        <f t="shared" si="4"/>
        <v>35.799999999999997</v>
      </c>
      <c r="D61" s="90">
        <f t="shared" si="9"/>
        <v>28.8</v>
      </c>
      <c r="E61" s="90">
        <f t="shared" si="9"/>
        <v>16</v>
      </c>
      <c r="F61" s="90">
        <f t="shared" si="9"/>
        <v>14.6</v>
      </c>
      <c r="G61" s="90">
        <f t="shared" si="6"/>
        <v>63.8</v>
      </c>
      <c r="H61" s="90">
        <f t="shared" si="9"/>
        <v>8</v>
      </c>
      <c r="I61" s="90">
        <f t="shared" si="9"/>
        <v>24.2</v>
      </c>
      <c r="J61" s="90">
        <f t="shared" si="9"/>
        <v>25.2</v>
      </c>
      <c r="K61" s="90">
        <f t="shared" si="9"/>
        <v>17.8</v>
      </c>
      <c r="L61" s="90">
        <f t="shared" si="9"/>
        <v>12.8</v>
      </c>
      <c r="M61" s="90">
        <f t="shared" si="9"/>
        <v>10.8</v>
      </c>
      <c r="N61" s="90">
        <f t="shared" si="9"/>
        <v>8</v>
      </c>
      <c r="O61" s="90">
        <f t="shared" si="9"/>
        <v>17.600000000000001</v>
      </c>
      <c r="P61" s="90">
        <f t="shared" si="9"/>
        <v>53</v>
      </c>
      <c r="Q61" s="90">
        <f t="shared" si="9"/>
        <v>122.4</v>
      </c>
      <c r="R61" s="90">
        <f t="shared" si="9"/>
        <v>45.2</v>
      </c>
      <c r="S61" s="90">
        <f t="shared" si="9"/>
        <v>16.8</v>
      </c>
      <c r="T61" s="90">
        <f t="shared" si="9"/>
        <v>13.8</v>
      </c>
      <c r="U61" s="90">
        <f t="shared" si="9"/>
        <v>15.4</v>
      </c>
      <c r="V61" s="90">
        <f t="shared" si="7"/>
        <v>4</v>
      </c>
      <c r="W61" s="90">
        <f t="shared" si="9"/>
        <v>20.399999999999999</v>
      </c>
      <c r="X61" s="90">
        <f t="shared" si="9"/>
        <v>52.6</v>
      </c>
      <c r="Y61" s="90">
        <f t="shared" si="9"/>
        <v>3.4</v>
      </c>
      <c r="Z61" s="90">
        <f t="shared" si="9"/>
        <v>22.2</v>
      </c>
      <c r="AA61" s="90">
        <f t="shared" si="9"/>
        <v>27.8</v>
      </c>
      <c r="AB61" s="90">
        <f t="shared" si="9"/>
        <v>17.2</v>
      </c>
      <c r="AC61" s="90">
        <f t="shared" si="9"/>
        <v>4.8</v>
      </c>
      <c r="AD61" s="90">
        <f t="shared" si="9"/>
        <v>12.2</v>
      </c>
      <c r="AE61" s="90">
        <f t="shared" si="9"/>
        <v>43.6</v>
      </c>
      <c r="AF61" s="90">
        <f t="shared" si="9"/>
        <v>12.4</v>
      </c>
      <c r="AG61" s="90">
        <f t="shared" si="9"/>
        <v>19.600000000000001</v>
      </c>
      <c r="AH61" s="90">
        <f t="shared" si="9"/>
        <v>21</v>
      </c>
      <c r="AI61" s="90"/>
      <c r="AJ61" s="50" t="str">
        <f t="shared" si="2"/>
        <v>2002-2006</v>
      </c>
    </row>
    <row r="62" spans="1:36" x14ac:dyDescent="0.2">
      <c r="A62" s="1" t="s">
        <v>83</v>
      </c>
      <c r="B62" s="90">
        <f t="shared" si="3"/>
        <v>799</v>
      </c>
      <c r="C62" s="90">
        <f t="shared" si="4"/>
        <v>32.6</v>
      </c>
      <c r="D62" s="90">
        <f t="shared" si="9"/>
        <v>28.4</v>
      </c>
      <c r="E62" s="90">
        <f t="shared" si="9"/>
        <v>16.600000000000001</v>
      </c>
      <c r="F62" s="90">
        <f t="shared" si="9"/>
        <v>15</v>
      </c>
      <c r="G62" s="90">
        <f t="shared" si="6"/>
        <v>62.8</v>
      </c>
      <c r="H62" s="90">
        <f t="shared" si="9"/>
        <v>7.6</v>
      </c>
      <c r="I62" s="90">
        <f t="shared" si="9"/>
        <v>24.8</v>
      </c>
      <c r="J62" s="90">
        <f t="shared" si="9"/>
        <v>25.4</v>
      </c>
      <c r="K62" s="90">
        <f t="shared" si="9"/>
        <v>17</v>
      </c>
      <c r="L62" s="90">
        <f t="shared" si="9"/>
        <v>12.2</v>
      </c>
      <c r="M62" s="90">
        <f t="shared" si="9"/>
        <v>9.6</v>
      </c>
      <c r="N62" s="90">
        <f t="shared" si="9"/>
        <v>8.4</v>
      </c>
      <c r="O62" s="90">
        <f t="shared" si="9"/>
        <v>16.2</v>
      </c>
      <c r="P62" s="90">
        <f t="shared" si="9"/>
        <v>47.4</v>
      </c>
      <c r="Q62" s="90">
        <f t="shared" si="9"/>
        <v>126.2</v>
      </c>
      <c r="R62" s="90">
        <f t="shared" si="9"/>
        <v>43.6</v>
      </c>
      <c r="S62" s="90">
        <f t="shared" si="9"/>
        <v>15</v>
      </c>
      <c r="T62" s="90">
        <f t="shared" si="9"/>
        <v>11.6</v>
      </c>
      <c r="U62" s="90">
        <f t="shared" si="9"/>
        <v>15</v>
      </c>
      <c r="V62" s="90">
        <f t="shared" si="7"/>
        <v>5.6</v>
      </c>
      <c r="W62" s="90">
        <f t="shared" si="9"/>
        <v>22.2</v>
      </c>
      <c r="X62" s="90">
        <f t="shared" si="9"/>
        <v>52.6</v>
      </c>
      <c r="Y62" s="90">
        <f t="shared" si="9"/>
        <v>3</v>
      </c>
      <c r="Z62" s="90">
        <f t="shared" si="9"/>
        <v>24.8</v>
      </c>
      <c r="AA62" s="90">
        <f t="shared" si="9"/>
        <v>27.6</v>
      </c>
      <c r="AB62" s="90">
        <f t="shared" si="9"/>
        <v>16.2</v>
      </c>
      <c r="AC62" s="90">
        <f t="shared" si="9"/>
        <v>4.8</v>
      </c>
      <c r="AD62" s="90">
        <f t="shared" si="9"/>
        <v>13</v>
      </c>
      <c r="AE62" s="90">
        <f t="shared" si="9"/>
        <v>41.8</v>
      </c>
      <c r="AF62" s="90">
        <f t="shared" si="9"/>
        <v>11.2</v>
      </c>
      <c r="AG62" s="90">
        <f t="shared" si="9"/>
        <v>20</v>
      </c>
      <c r="AH62" s="90">
        <f t="shared" si="9"/>
        <v>20.8</v>
      </c>
      <c r="AI62" s="90"/>
      <c r="AJ62" s="50" t="str">
        <f t="shared" si="2"/>
        <v>2003-2007</v>
      </c>
    </row>
    <row r="63" spans="1:36" x14ac:dyDescent="0.2">
      <c r="A63" s="1" t="s">
        <v>104</v>
      </c>
      <c r="B63" s="90">
        <f t="shared" si="3"/>
        <v>808.8</v>
      </c>
      <c r="C63" s="90">
        <f t="shared" ref="C63:P63" si="10">AVERAGE(C20:C24)</f>
        <v>32.200000000000003</v>
      </c>
      <c r="D63" s="90">
        <f t="shared" si="10"/>
        <v>30.2</v>
      </c>
      <c r="E63" s="90">
        <f t="shared" si="10"/>
        <v>16.600000000000001</v>
      </c>
      <c r="F63" s="90">
        <f t="shared" si="10"/>
        <v>15.2</v>
      </c>
      <c r="G63" s="90">
        <f t="shared" si="6"/>
        <v>69.2</v>
      </c>
      <c r="H63" s="90">
        <f t="shared" si="10"/>
        <v>7.2</v>
      </c>
      <c r="I63" s="90">
        <f t="shared" si="10"/>
        <v>25.2</v>
      </c>
      <c r="J63" s="90">
        <f t="shared" si="10"/>
        <v>26.6</v>
      </c>
      <c r="K63" s="90">
        <f t="shared" si="10"/>
        <v>15.2</v>
      </c>
      <c r="L63" s="90">
        <f t="shared" si="10"/>
        <v>11.8</v>
      </c>
      <c r="M63" s="90">
        <f t="shared" si="10"/>
        <v>10</v>
      </c>
      <c r="N63" s="90">
        <f t="shared" si="10"/>
        <v>10</v>
      </c>
      <c r="O63" s="90">
        <f t="shared" si="10"/>
        <v>16.600000000000001</v>
      </c>
      <c r="P63" s="90">
        <f t="shared" si="10"/>
        <v>47.8</v>
      </c>
      <c r="Q63" s="90">
        <f t="shared" si="9"/>
        <v>129.19999999999999</v>
      </c>
      <c r="R63" s="90">
        <f t="shared" si="9"/>
        <v>42.8</v>
      </c>
      <c r="S63" s="90">
        <f t="shared" si="9"/>
        <v>13.8</v>
      </c>
      <c r="T63" s="90">
        <f t="shared" si="9"/>
        <v>10.6</v>
      </c>
      <c r="U63" s="90">
        <f t="shared" si="9"/>
        <v>13.2</v>
      </c>
      <c r="V63" s="90">
        <f t="shared" si="7"/>
        <v>5.8</v>
      </c>
      <c r="W63" s="90">
        <f t="shared" si="9"/>
        <v>22.2</v>
      </c>
      <c r="X63" s="90">
        <f t="shared" si="9"/>
        <v>52.8</v>
      </c>
      <c r="Y63" s="90">
        <f t="shared" si="9"/>
        <v>2.8</v>
      </c>
      <c r="Z63" s="90">
        <f t="shared" si="9"/>
        <v>21.8</v>
      </c>
      <c r="AA63" s="90">
        <f t="shared" si="9"/>
        <v>29</v>
      </c>
      <c r="AB63" s="90">
        <f t="shared" si="9"/>
        <v>16.399999999999999</v>
      </c>
      <c r="AC63" s="90">
        <f t="shared" si="9"/>
        <v>4.4000000000000004</v>
      </c>
      <c r="AD63" s="90">
        <f t="shared" si="9"/>
        <v>14.2</v>
      </c>
      <c r="AE63" s="90">
        <f t="shared" si="9"/>
        <v>43.4</v>
      </c>
      <c r="AF63" s="90">
        <f t="shared" si="9"/>
        <v>10.4</v>
      </c>
      <c r="AG63" s="90">
        <f t="shared" si="9"/>
        <v>20.6</v>
      </c>
      <c r="AH63" s="90">
        <f t="shared" si="9"/>
        <v>21.6</v>
      </c>
      <c r="AI63" s="90"/>
      <c r="AJ63" s="50" t="str">
        <f t="shared" si="2"/>
        <v>2004-2008</v>
      </c>
    </row>
    <row r="64" spans="1:36" x14ac:dyDescent="0.2">
      <c r="A64" s="1" t="s">
        <v>105</v>
      </c>
      <c r="B64" s="90">
        <f t="shared" si="3"/>
        <v>791</v>
      </c>
      <c r="C64" s="90">
        <f t="shared" ref="C64:P64" si="11">AVERAGE(C21:C25)</f>
        <v>30.6</v>
      </c>
      <c r="D64" s="90">
        <f t="shared" si="11"/>
        <v>27.8</v>
      </c>
      <c r="E64" s="90">
        <f t="shared" si="11"/>
        <v>15.4</v>
      </c>
      <c r="F64" s="90">
        <f t="shared" si="11"/>
        <v>14.8</v>
      </c>
      <c r="G64" s="90">
        <f t="shared" si="6"/>
        <v>70.2</v>
      </c>
      <c r="H64" s="90">
        <f t="shared" si="11"/>
        <v>6</v>
      </c>
      <c r="I64" s="90">
        <f t="shared" si="11"/>
        <v>25.6</v>
      </c>
      <c r="J64" s="90">
        <f t="shared" si="11"/>
        <v>27.4</v>
      </c>
      <c r="K64" s="90">
        <f t="shared" si="11"/>
        <v>15.2</v>
      </c>
      <c r="L64" s="90">
        <f t="shared" si="11"/>
        <v>10.6</v>
      </c>
      <c r="M64" s="90">
        <f t="shared" si="11"/>
        <v>9.8000000000000007</v>
      </c>
      <c r="N64" s="90">
        <f t="shared" si="11"/>
        <v>9.1999999999999993</v>
      </c>
      <c r="O64" s="90">
        <f t="shared" si="11"/>
        <v>16.600000000000001</v>
      </c>
      <c r="P64" s="90">
        <f t="shared" si="11"/>
        <v>47.8</v>
      </c>
      <c r="Q64" s="90">
        <f t="shared" si="9"/>
        <v>129.6</v>
      </c>
      <c r="R64" s="90">
        <f t="shared" si="9"/>
        <v>37</v>
      </c>
      <c r="S64" s="90">
        <f t="shared" si="9"/>
        <v>13.2</v>
      </c>
      <c r="T64" s="90">
        <f t="shared" si="9"/>
        <v>9.1999999999999993</v>
      </c>
      <c r="U64" s="90">
        <f t="shared" si="9"/>
        <v>13</v>
      </c>
      <c r="V64" s="90">
        <f t="shared" si="7"/>
        <v>5.8</v>
      </c>
      <c r="W64" s="90">
        <f t="shared" si="9"/>
        <v>22.6</v>
      </c>
      <c r="X64" s="90">
        <f t="shared" si="9"/>
        <v>54.4</v>
      </c>
      <c r="Y64" s="90">
        <f t="shared" si="9"/>
        <v>3</v>
      </c>
      <c r="Z64" s="90">
        <f t="shared" si="9"/>
        <v>19.600000000000001</v>
      </c>
      <c r="AA64" s="90">
        <f t="shared" si="9"/>
        <v>28.8</v>
      </c>
      <c r="AB64" s="90">
        <f t="shared" si="9"/>
        <v>15.8</v>
      </c>
      <c r="AC64" s="90">
        <f t="shared" si="9"/>
        <v>4.4000000000000004</v>
      </c>
      <c r="AD64" s="90">
        <f t="shared" si="9"/>
        <v>13.6</v>
      </c>
      <c r="AE64" s="90">
        <f t="shared" si="9"/>
        <v>42.2</v>
      </c>
      <c r="AF64" s="90">
        <f t="shared" si="9"/>
        <v>9.6</v>
      </c>
      <c r="AG64" s="90">
        <f t="shared" si="9"/>
        <v>20.8</v>
      </c>
      <c r="AH64" s="90">
        <f t="shared" si="9"/>
        <v>21.4</v>
      </c>
      <c r="AI64" s="90"/>
      <c r="AJ64" s="50" t="str">
        <f t="shared" si="2"/>
        <v>2005-2009</v>
      </c>
    </row>
    <row r="65" spans="1:36" x14ac:dyDescent="0.2">
      <c r="A65" s="19" t="s">
        <v>109</v>
      </c>
      <c r="B65" s="91">
        <f t="shared" si="3"/>
        <v>794.6</v>
      </c>
      <c r="C65" s="91">
        <f t="shared" ref="C65:P67" si="12">AVERAGE(C22:C26)</f>
        <v>30</v>
      </c>
      <c r="D65" s="91">
        <f t="shared" si="12"/>
        <v>29</v>
      </c>
      <c r="E65" s="91">
        <f t="shared" si="12"/>
        <v>14.2</v>
      </c>
      <c r="F65" s="91">
        <f t="shared" si="12"/>
        <v>15.2</v>
      </c>
      <c r="G65" s="91">
        <f t="shared" si="6"/>
        <v>69.599999999999994</v>
      </c>
      <c r="H65" s="91">
        <f t="shared" si="12"/>
        <v>6</v>
      </c>
      <c r="I65" s="91">
        <f t="shared" si="12"/>
        <v>24.6</v>
      </c>
      <c r="J65" s="91">
        <f t="shared" si="12"/>
        <v>29.4</v>
      </c>
      <c r="K65" s="91">
        <f t="shared" si="12"/>
        <v>15</v>
      </c>
      <c r="L65" s="91">
        <f t="shared" si="12"/>
        <v>11.2</v>
      </c>
      <c r="M65" s="91">
        <f t="shared" si="12"/>
        <v>10.8</v>
      </c>
      <c r="N65" s="91">
        <f t="shared" si="12"/>
        <v>9.1999999999999993</v>
      </c>
      <c r="O65" s="91">
        <f t="shared" si="12"/>
        <v>17.600000000000001</v>
      </c>
      <c r="P65" s="91">
        <f t="shared" si="12"/>
        <v>48.4</v>
      </c>
      <c r="Q65" s="91">
        <f t="shared" si="9"/>
        <v>124.2</v>
      </c>
      <c r="R65" s="91">
        <f t="shared" si="9"/>
        <v>37</v>
      </c>
      <c r="S65" s="91">
        <f t="shared" si="9"/>
        <v>13.8</v>
      </c>
      <c r="T65" s="91">
        <f t="shared" si="9"/>
        <v>9.8000000000000007</v>
      </c>
      <c r="U65" s="91">
        <f t="shared" si="9"/>
        <v>14.4</v>
      </c>
      <c r="V65" s="91">
        <f t="shared" si="7"/>
        <v>4.8</v>
      </c>
      <c r="W65" s="91">
        <f t="shared" si="9"/>
        <v>21.8</v>
      </c>
      <c r="X65" s="91">
        <f t="shared" si="9"/>
        <v>53.2</v>
      </c>
      <c r="Y65" s="91">
        <f t="shared" si="9"/>
        <v>2.8</v>
      </c>
      <c r="Z65" s="91">
        <f t="shared" si="9"/>
        <v>17.8</v>
      </c>
      <c r="AA65" s="91">
        <f t="shared" si="9"/>
        <v>30.4</v>
      </c>
      <c r="AB65" s="91">
        <f t="shared" si="9"/>
        <v>17.600000000000001</v>
      </c>
      <c r="AC65" s="91">
        <f t="shared" si="9"/>
        <v>5</v>
      </c>
      <c r="AD65" s="91">
        <f t="shared" si="9"/>
        <v>13</v>
      </c>
      <c r="AE65" s="91">
        <f t="shared" si="9"/>
        <v>45.4</v>
      </c>
      <c r="AF65" s="91">
        <f t="shared" si="9"/>
        <v>10.4</v>
      </c>
      <c r="AG65" s="91">
        <f t="shared" si="9"/>
        <v>21.4</v>
      </c>
      <c r="AH65" s="91">
        <f t="shared" si="9"/>
        <v>21.6</v>
      </c>
      <c r="AI65" s="91"/>
      <c r="AJ65" s="18" t="str">
        <f t="shared" si="2"/>
        <v>2006-2010</v>
      </c>
    </row>
    <row r="66" spans="1:36" ht="12.75" customHeight="1" x14ac:dyDescent="0.2">
      <c r="A66" s="99" t="s">
        <v>112</v>
      </c>
      <c r="B66" s="92">
        <f t="shared" si="3"/>
        <v>796</v>
      </c>
      <c r="C66" s="92">
        <f t="shared" si="12"/>
        <v>28</v>
      </c>
      <c r="D66" s="92">
        <f t="shared" si="12"/>
        <v>31.6</v>
      </c>
      <c r="E66" s="92">
        <f t="shared" si="12"/>
        <v>14</v>
      </c>
      <c r="F66" s="92">
        <f t="shared" si="12"/>
        <v>15.4</v>
      </c>
      <c r="G66" s="92">
        <f t="shared" si="6"/>
        <v>70.599999999999994</v>
      </c>
      <c r="H66" s="92">
        <f t="shared" si="12"/>
        <v>5.2</v>
      </c>
      <c r="I66" s="92">
        <f t="shared" si="12"/>
        <v>25.6</v>
      </c>
      <c r="J66" s="92">
        <f t="shared" si="12"/>
        <v>26</v>
      </c>
      <c r="K66" s="92">
        <f t="shared" si="12"/>
        <v>14.8</v>
      </c>
      <c r="L66" s="92">
        <f t="shared" si="12"/>
        <v>11.2</v>
      </c>
      <c r="M66" s="92">
        <f t="shared" si="12"/>
        <v>13.4</v>
      </c>
      <c r="N66" s="92">
        <f t="shared" si="12"/>
        <v>9</v>
      </c>
      <c r="O66" s="92">
        <f t="shared" si="12"/>
        <v>19.2</v>
      </c>
      <c r="P66" s="92">
        <f t="shared" si="12"/>
        <v>48</v>
      </c>
      <c r="Q66" s="92">
        <f t="shared" si="9"/>
        <v>117.4</v>
      </c>
      <c r="R66" s="92">
        <f t="shared" si="9"/>
        <v>38.6</v>
      </c>
      <c r="S66" s="92">
        <f t="shared" si="9"/>
        <v>14.6</v>
      </c>
      <c r="T66" s="92">
        <f t="shared" si="9"/>
        <v>10.6</v>
      </c>
      <c r="U66" s="92">
        <f t="shared" si="9"/>
        <v>15.4</v>
      </c>
      <c r="V66" s="92">
        <f t="shared" si="7"/>
        <v>5</v>
      </c>
      <c r="W66" s="92">
        <f t="shared" si="9"/>
        <v>20.2</v>
      </c>
      <c r="X66" s="92">
        <f t="shared" si="9"/>
        <v>55.4</v>
      </c>
      <c r="Y66" s="92">
        <f t="shared" si="9"/>
        <v>3</v>
      </c>
      <c r="Z66" s="92">
        <f t="shared" si="9"/>
        <v>15.8</v>
      </c>
      <c r="AA66" s="92">
        <f t="shared" si="9"/>
        <v>31.8</v>
      </c>
      <c r="AB66" s="92">
        <f t="shared" si="9"/>
        <v>17</v>
      </c>
      <c r="AC66" s="92">
        <f t="shared" si="9"/>
        <v>5.4</v>
      </c>
      <c r="AD66" s="92">
        <f t="shared" si="9"/>
        <v>14.2</v>
      </c>
      <c r="AE66" s="92">
        <f t="shared" si="9"/>
        <v>44.4</v>
      </c>
      <c r="AF66" s="92">
        <f t="shared" si="9"/>
        <v>8.6</v>
      </c>
      <c r="AG66" s="92">
        <f t="shared" si="9"/>
        <v>21.6</v>
      </c>
      <c r="AH66" s="92">
        <f t="shared" si="9"/>
        <v>25</v>
      </c>
      <c r="AI66" s="92"/>
      <c r="AJ66" s="50" t="str">
        <f t="shared" si="2"/>
        <v>2007-2011 (old coding rules)</v>
      </c>
    </row>
    <row r="67" spans="1:36" ht="12.75" customHeight="1" x14ac:dyDescent="0.2">
      <c r="A67" s="99" t="s">
        <v>122</v>
      </c>
      <c r="B67" s="92">
        <f t="shared" si="3"/>
        <v>780.8</v>
      </c>
      <c r="C67" s="92">
        <f t="shared" si="12"/>
        <v>28.6</v>
      </c>
      <c r="D67" s="92">
        <f t="shared" si="12"/>
        <v>30.4</v>
      </c>
      <c r="E67" s="92">
        <f t="shared" si="12"/>
        <v>13.2</v>
      </c>
      <c r="F67" s="92">
        <f t="shared" si="12"/>
        <v>13.4</v>
      </c>
      <c r="G67" s="92">
        <f t="shared" si="6"/>
        <v>72.8</v>
      </c>
      <c r="H67" s="92">
        <f t="shared" si="12"/>
        <v>5.4</v>
      </c>
      <c r="I67" s="92">
        <f t="shared" si="12"/>
        <v>23.6</v>
      </c>
      <c r="J67" s="92">
        <f t="shared" si="12"/>
        <v>24</v>
      </c>
      <c r="K67" s="92">
        <f t="shared" si="12"/>
        <v>14.2</v>
      </c>
      <c r="L67" s="92">
        <f t="shared" si="12"/>
        <v>11.4</v>
      </c>
      <c r="M67" s="92">
        <f t="shared" si="12"/>
        <v>16.2</v>
      </c>
      <c r="N67" s="92">
        <f t="shared" si="12"/>
        <v>9.6</v>
      </c>
      <c r="O67" s="92">
        <f t="shared" si="12"/>
        <v>18.600000000000001</v>
      </c>
      <c r="P67" s="92">
        <f t="shared" si="12"/>
        <v>48.6</v>
      </c>
      <c r="Q67" s="92">
        <f t="shared" si="9"/>
        <v>109.2</v>
      </c>
      <c r="R67" s="92">
        <f t="shared" si="9"/>
        <v>41.4</v>
      </c>
      <c r="S67" s="92">
        <f t="shared" si="9"/>
        <v>15</v>
      </c>
      <c r="T67" s="92">
        <f t="shared" si="9"/>
        <v>11.8</v>
      </c>
      <c r="U67" s="92">
        <f t="shared" si="9"/>
        <v>17</v>
      </c>
      <c r="V67" s="92">
        <f t="shared" si="7"/>
        <v>3.8</v>
      </c>
      <c r="W67" s="92">
        <f t="shared" si="9"/>
        <v>18.399999999999999</v>
      </c>
      <c r="X67" s="92">
        <f t="shared" si="9"/>
        <v>55.2</v>
      </c>
      <c r="Y67" s="92">
        <f t="shared" si="9"/>
        <v>3</v>
      </c>
      <c r="Z67" s="92">
        <f t="shared" si="9"/>
        <v>14.2</v>
      </c>
      <c r="AA67" s="92">
        <f t="shared" si="9"/>
        <v>29.6</v>
      </c>
      <c r="AB67" s="92">
        <f t="shared" si="9"/>
        <v>18.399999999999999</v>
      </c>
      <c r="AC67" s="92">
        <f t="shared" si="9"/>
        <v>5.6</v>
      </c>
      <c r="AD67" s="92">
        <f t="shared" si="9"/>
        <v>11.6</v>
      </c>
      <c r="AE67" s="92">
        <f t="shared" si="9"/>
        <v>43</v>
      </c>
      <c r="AF67" s="92">
        <f t="shared" si="9"/>
        <v>9.1999999999999993</v>
      </c>
      <c r="AG67" s="92">
        <f t="shared" si="9"/>
        <v>18.2</v>
      </c>
      <c r="AH67" s="92">
        <f t="shared" si="9"/>
        <v>26.2</v>
      </c>
      <c r="AI67" s="92"/>
      <c r="AJ67" s="50" t="str">
        <f t="shared" si="2"/>
        <v>2008-2012 (old coding rules)</v>
      </c>
    </row>
    <row r="68" spans="1:36" ht="12.75" customHeight="1" x14ac:dyDescent="0.2">
      <c r="A68" s="100" t="s">
        <v>131</v>
      </c>
      <c r="B68" s="92">
        <f t="shared" si="3"/>
        <v>761.4</v>
      </c>
      <c r="C68" s="92">
        <f t="shared" si="3"/>
        <v>27.4</v>
      </c>
      <c r="D68" s="92">
        <f t="shared" si="3"/>
        <v>29.8</v>
      </c>
      <c r="E68" s="92">
        <f t="shared" si="3"/>
        <v>14.8</v>
      </c>
      <c r="F68" s="92">
        <f t="shared" si="3"/>
        <v>10.8</v>
      </c>
      <c r="G68" s="92">
        <f t="shared" si="6"/>
        <v>71</v>
      </c>
      <c r="H68" s="92">
        <f t="shared" si="3"/>
        <v>6.8</v>
      </c>
      <c r="I68" s="92">
        <f t="shared" si="3"/>
        <v>22.6</v>
      </c>
      <c r="J68" s="92">
        <f t="shared" si="3"/>
        <v>22.4</v>
      </c>
      <c r="K68" s="92">
        <f t="shared" si="3"/>
        <v>15.4</v>
      </c>
      <c r="L68" s="92">
        <f t="shared" si="3"/>
        <v>11.4</v>
      </c>
      <c r="M68" s="92">
        <f t="shared" si="3"/>
        <v>16</v>
      </c>
      <c r="N68" s="92">
        <f t="shared" si="3"/>
        <v>9</v>
      </c>
      <c r="O68" s="92">
        <f t="shared" si="3"/>
        <v>19</v>
      </c>
      <c r="P68" s="92">
        <f t="shared" si="3"/>
        <v>51.4</v>
      </c>
      <c r="Q68" s="92">
        <f t="shared" si="9"/>
        <v>100</v>
      </c>
      <c r="R68" s="92">
        <f t="shared" si="9"/>
        <v>41.2</v>
      </c>
      <c r="S68" s="92">
        <f t="shared" si="9"/>
        <v>15.8</v>
      </c>
      <c r="T68" s="92">
        <f t="shared" si="9"/>
        <v>12.6</v>
      </c>
      <c r="U68" s="92">
        <f t="shared" si="9"/>
        <v>18.399999999999999</v>
      </c>
      <c r="V68" s="92">
        <f t="shared" si="7"/>
        <v>3.4</v>
      </c>
      <c r="W68" s="92">
        <f t="shared" si="9"/>
        <v>17.8</v>
      </c>
      <c r="X68" s="92">
        <f t="shared" si="9"/>
        <v>53.6</v>
      </c>
      <c r="Y68" s="92">
        <f t="shared" si="9"/>
        <v>2.8</v>
      </c>
      <c r="Z68" s="92">
        <f t="shared" si="9"/>
        <v>15.4</v>
      </c>
      <c r="AA68" s="92">
        <f t="shared" si="9"/>
        <v>28.2</v>
      </c>
      <c r="AB68" s="92">
        <f t="shared" si="9"/>
        <v>16.8</v>
      </c>
      <c r="AC68" s="92">
        <f t="shared" si="9"/>
        <v>5.6</v>
      </c>
      <c r="AD68" s="92">
        <f t="shared" si="9"/>
        <v>11</v>
      </c>
      <c r="AE68" s="92">
        <f t="shared" si="9"/>
        <v>41.4</v>
      </c>
      <c r="AF68" s="92">
        <f t="shared" si="9"/>
        <v>9.1999999999999993</v>
      </c>
      <c r="AG68" s="92">
        <f t="shared" si="9"/>
        <v>15</v>
      </c>
      <c r="AH68" s="92">
        <f t="shared" si="9"/>
        <v>25.4</v>
      </c>
      <c r="AI68" s="92"/>
      <c r="AJ68" s="50" t="str">
        <f t="shared" si="2"/>
        <v>2009-2013 (old coding rules)</v>
      </c>
    </row>
    <row r="69" spans="1:36" ht="12.75" customHeight="1" x14ac:dyDescent="0.2">
      <c r="A69" s="100" t="s">
        <v>137</v>
      </c>
      <c r="B69" s="92">
        <f t="shared" si="3"/>
        <v>744</v>
      </c>
      <c r="C69" s="92">
        <f t="shared" si="3"/>
        <v>27.6</v>
      </c>
      <c r="D69" s="92">
        <f t="shared" si="3"/>
        <v>29</v>
      </c>
      <c r="E69" s="92">
        <f t="shared" si="3"/>
        <v>14.6</v>
      </c>
      <c r="F69" s="92">
        <f t="shared" si="3"/>
        <v>10</v>
      </c>
      <c r="G69" s="92">
        <f t="shared" si="6"/>
        <v>71</v>
      </c>
      <c r="H69" s="92">
        <f t="shared" si="3"/>
        <v>8.4</v>
      </c>
      <c r="I69" s="92">
        <f t="shared" si="3"/>
        <v>21.2</v>
      </c>
      <c r="J69" s="92">
        <f t="shared" si="3"/>
        <v>20.8</v>
      </c>
      <c r="K69" s="92">
        <f t="shared" si="3"/>
        <v>15.4</v>
      </c>
      <c r="L69" s="92">
        <f t="shared" si="3"/>
        <v>11.8</v>
      </c>
      <c r="M69" s="92">
        <f t="shared" si="3"/>
        <v>15.6</v>
      </c>
      <c r="N69" s="92">
        <f t="shared" si="3"/>
        <v>8.6</v>
      </c>
      <c r="O69" s="92">
        <f t="shared" si="3"/>
        <v>19.8</v>
      </c>
      <c r="P69" s="92">
        <f t="shared" si="3"/>
        <v>51.4</v>
      </c>
      <c r="Q69" s="92">
        <f t="shared" si="9"/>
        <v>93.8</v>
      </c>
      <c r="R69" s="92">
        <f t="shared" si="9"/>
        <v>41.6</v>
      </c>
      <c r="S69" s="92">
        <f t="shared" si="9"/>
        <v>16.2</v>
      </c>
      <c r="T69" s="92">
        <f t="shared" si="9"/>
        <v>12</v>
      </c>
      <c r="U69" s="92">
        <f t="shared" si="9"/>
        <v>16.8</v>
      </c>
      <c r="V69" s="92">
        <f t="shared" si="7"/>
        <v>3.6</v>
      </c>
      <c r="W69" s="92">
        <f t="shared" si="9"/>
        <v>16.2</v>
      </c>
      <c r="X69" s="92">
        <f t="shared" si="9"/>
        <v>51.2</v>
      </c>
      <c r="Y69" s="92">
        <f t="shared" si="9"/>
        <v>3.4</v>
      </c>
      <c r="Z69" s="92">
        <f t="shared" si="9"/>
        <v>15.4</v>
      </c>
      <c r="AA69" s="92">
        <f t="shared" si="9"/>
        <v>26.2</v>
      </c>
      <c r="AB69" s="92">
        <f t="shared" si="9"/>
        <v>16.399999999999999</v>
      </c>
      <c r="AC69" s="92">
        <f t="shared" si="9"/>
        <v>5</v>
      </c>
      <c r="AD69" s="92">
        <f t="shared" ref="AD69:AH69" si="13">AVERAGE(AD26:AD30)</f>
        <v>11.4</v>
      </c>
      <c r="AE69" s="92">
        <f t="shared" si="13"/>
        <v>40.200000000000003</v>
      </c>
      <c r="AF69" s="92">
        <f t="shared" si="13"/>
        <v>9.4</v>
      </c>
      <c r="AG69" s="92">
        <f t="shared" si="13"/>
        <v>15</v>
      </c>
      <c r="AH69" s="92">
        <f t="shared" si="13"/>
        <v>25</v>
      </c>
      <c r="AI69" s="92"/>
      <c r="AJ69" s="50" t="str">
        <f t="shared" si="2"/>
        <v>2010-2014 (old coding rules)</v>
      </c>
    </row>
    <row r="70" spans="1:36" ht="12.75" customHeight="1" x14ac:dyDescent="0.2">
      <c r="A70" s="100" t="s">
        <v>155</v>
      </c>
      <c r="B70" s="92">
        <f t="shared" si="3"/>
        <v>719</v>
      </c>
      <c r="C70" s="92">
        <f t="shared" si="3"/>
        <v>28.8</v>
      </c>
      <c r="D70" s="92">
        <f t="shared" si="3"/>
        <v>29.2</v>
      </c>
      <c r="E70" s="92">
        <f t="shared" si="3"/>
        <v>14.4</v>
      </c>
      <c r="F70" s="92">
        <f t="shared" si="3"/>
        <v>9.6</v>
      </c>
      <c r="G70" s="92">
        <f t="shared" si="6"/>
        <v>68</v>
      </c>
      <c r="H70" s="92">
        <f t="shared" si="3"/>
        <v>8.6</v>
      </c>
      <c r="I70" s="92">
        <f t="shared" si="3"/>
        <v>19.399999999999999</v>
      </c>
      <c r="J70" s="92">
        <f t="shared" si="3"/>
        <v>19.600000000000001</v>
      </c>
      <c r="K70" s="92">
        <f t="shared" si="3"/>
        <v>14</v>
      </c>
      <c r="L70" s="92">
        <f t="shared" si="3"/>
        <v>11.6</v>
      </c>
      <c r="M70" s="92">
        <f t="shared" si="3"/>
        <v>13.8</v>
      </c>
      <c r="N70" s="92">
        <f t="shared" si="3"/>
        <v>8.8000000000000007</v>
      </c>
      <c r="O70" s="92">
        <f t="shared" si="3"/>
        <v>21.4</v>
      </c>
      <c r="P70" s="92">
        <f t="shared" si="3"/>
        <v>47.2</v>
      </c>
      <c r="Q70" s="92">
        <f t="shared" ref="Q70:AH71" si="14">AVERAGE(Q27:Q31)</f>
        <v>88</v>
      </c>
      <c r="R70" s="92">
        <f t="shared" si="14"/>
        <v>42</v>
      </c>
      <c r="S70" s="92">
        <f t="shared" si="14"/>
        <v>14.6</v>
      </c>
      <c r="T70" s="92">
        <f t="shared" si="14"/>
        <v>11.4</v>
      </c>
      <c r="U70" s="92">
        <f t="shared" si="14"/>
        <v>16</v>
      </c>
      <c r="V70" s="92">
        <f t="shared" si="7"/>
        <v>4</v>
      </c>
      <c r="W70" s="92">
        <f t="shared" si="14"/>
        <v>16.2</v>
      </c>
      <c r="X70" s="92">
        <f t="shared" si="14"/>
        <v>49</v>
      </c>
      <c r="Y70" s="92">
        <f t="shared" si="14"/>
        <v>3.4</v>
      </c>
      <c r="Z70" s="92">
        <f t="shared" si="14"/>
        <v>17.2</v>
      </c>
      <c r="AA70" s="92">
        <f t="shared" si="14"/>
        <v>25</v>
      </c>
      <c r="AB70" s="92">
        <f t="shared" si="14"/>
        <v>16.600000000000001</v>
      </c>
      <c r="AC70" s="92">
        <f t="shared" si="14"/>
        <v>4.5999999999999996</v>
      </c>
      <c r="AD70" s="92">
        <f t="shared" si="14"/>
        <v>11.6</v>
      </c>
      <c r="AE70" s="92">
        <f t="shared" si="14"/>
        <v>37.200000000000003</v>
      </c>
      <c r="AF70" s="92">
        <f t="shared" si="14"/>
        <v>9.4</v>
      </c>
      <c r="AG70" s="92">
        <f t="shared" si="14"/>
        <v>13.8</v>
      </c>
      <c r="AH70" s="92">
        <f t="shared" si="14"/>
        <v>24.6</v>
      </c>
      <c r="AI70" s="92"/>
      <c r="AJ70" s="50" t="str">
        <f t="shared" si="2"/>
        <v>2011-2015 (old coding rules)</v>
      </c>
    </row>
    <row r="71" spans="1:36" ht="12.75" customHeight="1" x14ac:dyDescent="0.2">
      <c r="A71" s="100" t="s">
        <v>199</v>
      </c>
      <c r="B71" s="92">
        <f t="shared" si="3"/>
        <v>704</v>
      </c>
      <c r="C71" s="92">
        <f t="shared" si="3"/>
        <v>31.2</v>
      </c>
      <c r="D71" s="92">
        <f t="shared" si="3"/>
        <v>28.6</v>
      </c>
      <c r="E71" s="92">
        <f t="shared" si="3"/>
        <v>15</v>
      </c>
      <c r="F71" s="92">
        <f t="shared" si="3"/>
        <v>8.6</v>
      </c>
      <c r="G71" s="92">
        <f t="shared" si="6"/>
        <v>69.400000000000006</v>
      </c>
      <c r="H71" s="92">
        <f t="shared" si="3"/>
        <v>10.4</v>
      </c>
      <c r="I71" s="92">
        <f t="shared" si="3"/>
        <v>18</v>
      </c>
      <c r="J71" s="92">
        <f t="shared" si="3"/>
        <v>23.2</v>
      </c>
      <c r="K71" s="92">
        <f t="shared" si="3"/>
        <v>14.4</v>
      </c>
      <c r="L71" s="92">
        <f t="shared" si="3"/>
        <v>10.8</v>
      </c>
      <c r="M71" s="92">
        <f t="shared" si="3"/>
        <v>11</v>
      </c>
      <c r="N71" s="92">
        <f t="shared" si="3"/>
        <v>8.4</v>
      </c>
      <c r="O71" s="92">
        <f t="shared" si="3"/>
        <v>23.2</v>
      </c>
      <c r="P71" s="92">
        <f t="shared" si="3"/>
        <v>44.8</v>
      </c>
      <c r="Q71" s="92">
        <f t="shared" si="14"/>
        <v>85.6</v>
      </c>
      <c r="R71" s="92">
        <f t="shared" si="14"/>
        <v>39.4</v>
      </c>
      <c r="S71" s="92">
        <f t="shared" si="14"/>
        <v>12.2</v>
      </c>
      <c r="T71" s="92">
        <f t="shared" si="14"/>
        <v>11.6</v>
      </c>
      <c r="U71" s="92">
        <f t="shared" si="14"/>
        <v>16.399999999999999</v>
      </c>
      <c r="V71" s="92">
        <f t="shared" si="7"/>
        <v>3.6</v>
      </c>
      <c r="W71" s="92">
        <f t="shared" si="14"/>
        <v>17.8</v>
      </c>
      <c r="X71" s="92">
        <f t="shared" si="14"/>
        <v>45</v>
      </c>
      <c r="Y71" s="92">
        <f t="shared" si="14"/>
        <v>3.2</v>
      </c>
      <c r="Z71" s="92">
        <f t="shared" si="14"/>
        <v>19</v>
      </c>
      <c r="AA71" s="92">
        <f t="shared" si="14"/>
        <v>22.4</v>
      </c>
      <c r="AB71" s="92">
        <f t="shared" si="14"/>
        <v>15.2</v>
      </c>
      <c r="AC71" s="92">
        <f t="shared" si="14"/>
        <v>3.2</v>
      </c>
      <c r="AD71" s="92">
        <f t="shared" si="14"/>
        <v>11.2</v>
      </c>
      <c r="AE71" s="92">
        <f t="shared" si="14"/>
        <v>38</v>
      </c>
      <c r="AF71" s="92">
        <f t="shared" si="14"/>
        <v>9.8000000000000007</v>
      </c>
      <c r="AG71" s="92">
        <f t="shared" si="14"/>
        <v>12.2</v>
      </c>
      <c r="AH71" s="92">
        <f t="shared" si="14"/>
        <v>21.2</v>
      </c>
      <c r="AI71" s="92"/>
      <c r="AJ71" s="50" t="str">
        <f t="shared" si="2"/>
        <v>2012-2016 (old coding rules)</v>
      </c>
    </row>
    <row r="72" spans="1:36" ht="12.75" customHeight="1" x14ac:dyDescent="0.2">
      <c r="A72" s="100" t="s">
        <v>212</v>
      </c>
      <c r="B72" s="92">
        <f t="shared" ref="B72:AH72" si="15">AVERAGE(B29:B33)</f>
        <v>684.4</v>
      </c>
      <c r="C72" s="92">
        <f t="shared" si="15"/>
        <v>31</v>
      </c>
      <c r="D72" s="92">
        <f t="shared" si="15"/>
        <v>29.4</v>
      </c>
      <c r="E72" s="92">
        <f t="shared" si="15"/>
        <v>14.6</v>
      </c>
      <c r="F72" s="92">
        <f t="shared" si="15"/>
        <v>9</v>
      </c>
      <c r="G72" s="92">
        <f t="shared" si="15"/>
        <v>63.8</v>
      </c>
      <c r="H72" s="92">
        <f t="shared" si="15"/>
        <v>10</v>
      </c>
      <c r="I72" s="92">
        <f t="shared" si="15"/>
        <v>17</v>
      </c>
      <c r="J72" s="92">
        <f t="shared" si="15"/>
        <v>26</v>
      </c>
      <c r="K72" s="92">
        <f t="shared" si="15"/>
        <v>13</v>
      </c>
      <c r="L72" s="92">
        <f t="shared" si="15"/>
        <v>10.6</v>
      </c>
      <c r="M72" s="92">
        <f t="shared" si="15"/>
        <v>8.8000000000000007</v>
      </c>
      <c r="N72" s="92">
        <f t="shared" si="15"/>
        <v>7.6</v>
      </c>
      <c r="O72" s="92">
        <f t="shared" si="15"/>
        <v>25.4</v>
      </c>
      <c r="P72" s="92">
        <f t="shared" si="15"/>
        <v>46.6</v>
      </c>
      <c r="Q72" s="92">
        <f t="shared" si="15"/>
        <v>83.2</v>
      </c>
      <c r="R72" s="92">
        <f t="shared" si="15"/>
        <v>37.4</v>
      </c>
      <c r="S72" s="92">
        <f t="shared" si="15"/>
        <v>11.4</v>
      </c>
      <c r="T72" s="92">
        <f t="shared" si="15"/>
        <v>11.8</v>
      </c>
      <c r="U72" s="92">
        <f t="shared" si="15"/>
        <v>14.6</v>
      </c>
      <c r="V72" s="92">
        <f t="shared" si="15"/>
        <v>4.2</v>
      </c>
      <c r="W72" s="92">
        <f t="shared" si="15"/>
        <v>19</v>
      </c>
      <c r="X72" s="92">
        <f t="shared" si="15"/>
        <v>42</v>
      </c>
      <c r="Y72" s="92">
        <f t="shared" si="15"/>
        <v>4</v>
      </c>
      <c r="Z72" s="92">
        <f t="shared" si="15"/>
        <v>19</v>
      </c>
      <c r="AA72" s="92">
        <f t="shared" si="15"/>
        <v>22.2</v>
      </c>
      <c r="AB72" s="92">
        <f t="shared" si="15"/>
        <v>12.8</v>
      </c>
      <c r="AC72" s="92">
        <f t="shared" si="15"/>
        <v>1.8</v>
      </c>
      <c r="AD72" s="92">
        <f t="shared" si="15"/>
        <v>11.2</v>
      </c>
      <c r="AE72" s="92">
        <f t="shared" si="15"/>
        <v>36.4</v>
      </c>
      <c r="AF72" s="92">
        <f t="shared" si="15"/>
        <v>9.8000000000000007</v>
      </c>
      <c r="AG72" s="92">
        <f t="shared" si="15"/>
        <v>11.8</v>
      </c>
      <c r="AH72" s="92">
        <f t="shared" si="15"/>
        <v>19</v>
      </c>
      <c r="AI72" s="92"/>
      <c r="AJ72" s="50" t="str">
        <f t="shared" si="2"/>
        <v>2013-2017 (old coding rules)</v>
      </c>
    </row>
    <row r="73" spans="1:36" ht="12.75" customHeight="1" x14ac:dyDescent="0.2">
      <c r="A73" s="100" t="s">
        <v>228</v>
      </c>
      <c r="B73" s="92">
        <f t="shared" ref="B73:AH75" si="16">AVERAGE(B30:B34)</f>
        <v>685.8</v>
      </c>
      <c r="C73" s="92">
        <f t="shared" si="16"/>
        <v>31.4</v>
      </c>
      <c r="D73" s="92">
        <f t="shared" si="16"/>
        <v>29.2</v>
      </c>
      <c r="E73" s="92">
        <f t="shared" si="16"/>
        <v>11.8</v>
      </c>
      <c r="F73" s="92">
        <f t="shared" si="16"/>
        <v>11.6</v>
      </c>
      <c r="G73" s="92">
        <f t="shared" si="16"/>
        <v>59.2</v>
      </c>
      <c r="H73" s="92">
        <f t="shared" si="16"/>
        <v>8.6</v>
      </c>
      <c r="I73" s="92">
        <f t="shared" si="16"/>
        <v>17.2</v>
      </c>
      <c r="J73" s="92">
        <f t="shared" si="16"/>
        <v>27.6</v>
      </c>
      <c r="K73" s="92">
        <f t="shared" si="16"/>
        <v>15.4</v>
      </c>
      <c r="L73" s="92">
        <f t="shared" si="16"/>
        <v>9.4</v>
      </c>
      <c r="M73" s="92">
        <f t="shared" si="16"/>
        <v>8</v>
      </c>
      <c r="N73" s="92">
        <f t="shared" si="16"/>
        <v>7.8</v>
      </c>
      <c r="O73" s="92">
        <f t="shared" si="16"/>
        <v>25.2</v>
      </c>
      <c r="P73" s="92">
        <f t="shared" si="16"/>
        <v>44</v>
      </c>
      <c r="Q73" s="92">
        <f t="shared" si="16"/>
        <v>85.6</v>
      </c>
      <c r="R73" s="92">
        <f t="shared" si="16"/>
        <v>40.200000000000003</v>
      </c>
      <c r="S73" s="92">
        <f t="shared" si="16"/>
        <v>10</v>
      </c>
      <c r="T73" s="92">
        <f t="shared" si="16"/>
        <v>12.2</v>
      </c>
      <c r="U73" s="92">
        <f t="shared" si="16"/>
        <v>13.8</v>
      </c>
      <c r="V73" s="92">
        <f t="shared" si="16"/>
        <v>4.4000000000000004</v>
      </c>
      <c r="W73" s="92">
        <f t="shared" si="16"/>
        <v>20.2</v>
      </c>
      <c r="X73" s="92">
        <f t="shared" si="16"/>
        <v>42.8</v>
      </c>
      <c r="Y73" s="92">
        <f t="shared" si="16"/>
        <v>4.4000000000000004</v>
      </c>
      <c r="Z73" s="92">
        <f t="shared" si="16"/>
        <v>19.8</v>
      </c>
      <c r="AA73" s="92">
        <f t="shared" si="16"/>
        <v>19.399999999999999</v>
      </c>
      <c r="AB73" s="92">
        <f t="shared" si="16"/>
        <v>13.4</v>
      </c>
      <c r="AC73" s="92">
        <f t="shared" si="16"/>
        <v>1.4</v>
      </c>
      <c r="AD73" s="92">
        <f t="shared" si="16"/>
        <v>12.4</v>
      </c>
      <c r="AE73" s="92">
        <f t="shared" si="16"/>
        <v>37.799999999999997</v>
      </c>
      <c r="AF73" s="92">
        <f t="shared" si="16"/>
        <v>10.4</v>
      </c>
      <c r="AG73" s="92">
        <f t="shared" si="16"/>
        <v>11.6</v>
      </c>
      <c r="AH73" s="92">
        <f t="shared" si="16"/>
        <v>19.600000000000001</v>
      </c>
      <c r="AI73" s="92"/>
      <c r="AJ73" s="50" t="str">
        <f t="shared" si="2"/>
        <v>2014-2018 (old coding rules)</v>
      </c>
    </row>
    <row r="74" spans="1:36" ht="12.75" customHeight="1" x14ac:dyDescent="0.2">
      <c r="A74" s="100" t="s">
        <v>236</v>
      </c>
      <c r="B74" s="92">
        <f t="shared" si="16"/>
        <v>717.8</v>
      </c>
      <c r="C74" s="92">
        <f t="shared" si="16"/>
        <v>29.4</v>
      </c>
      <c r="D74" s="92">
        <f t="shared" si="16"/>
        <v>31.6</v>
      </c>
      <c r="E74" s="92">
        <f t="shared" si="16"/>
        <v>12</v>
      </c>
      <c r="F74" s="92">
        <f t="shared" si="16"/>
        <v>12.6</v>
      </c>
      <c r="G74" s="92">
        <f t="shared" si="16"/>
        <v>60.6</v>
      </c>
      <c r="H74" s="92">
        <f t="shared" si="16"/>
        <v>8</v>
      </c>
      <c r="I74" s="92">
        <f t="shared" si="16"/>
        <v>16.2</v>
      </c>
      <c r="J74" s="92">
        <f t="shared" si="16"/>
        <v>31.2</v>
      </c>
      <c r="K74" s="92">
        <f t="shared" si="16"/>
        <v>17.600000000000001</v>
      </c>
      <c r="L74" s="92">
        <f t="shared" si="16"/>
        <v>10.199999999999999</v>
      </c>
      <c r="M74" s="92">
        <f t="shared" si="16"/>
        <v>8.8000000000000007</v>
      </c>
      <c r="N74" s="92">
        <f t="shared" si="16"/>
        <v>7.8</v>
      </c>
      <c r="O74" s="92">
        <f t="shared" si="16"/>
        <v>26.2</v>
      </c>
      <c r="P74" s="92">
        <f t="shared" si="16"/>
        <v>42.6</v>
      </c>
      <c r="Q74" s="92">
        <f t="shared" si="16"/>
        <v>89.6</v>
      </c>
      <c r="R74" s="92">
        <f t="shared" si="16"/>
        <v>46.2</v>
      </c>
      <c r="S74" s="92">
        <f t="shared" si="16"/>
        <v>10.6</v>
      </c>
      <c r="T74" s="92">
        <f t="shared" si="16"/>
        <v>13.2</v>
      </c>
      <c r="U74" s="92">
        <f t="shared" si="16"/>
        <v>15.2</v>
      </c>
      <c r="V74" s="92">
        <f t="shared" si="16"/>
        <v>4.2</v>
      </c>
      <c r="W74" s="92">
        <f t="shared" si="16"/>
        <v>20.6</v>
      </c>
      <c r="X74" s="92">
        <f t="shared" si="16"/>
        <v>46.8</v>
      </c>
      <c r="Y74" s="92">
        <f t="shared" si="16"/>
        <v>4</v>
      </c>
      <c r="Z74" s="92">
        <f t="shared" si="16"/>
        <v>22</v>
      </c>
      <c r="AA74" s="92">
        <f t="shared" si="16"/>
        <v>17.8</v>
      </c>
      <c r="AB74" s="92">
        <f t="shared" si="16"/>
        <v>13.8</v>
      </c>
      <c r="AC74" s="92">
        <f t="shared" si="16"/>
        <v>1.4</v>
      </c>
      <c r="AD74" s="92">
        <f t="shared" si="16"/>
        <v>13.8</v>
      </c>
      <c r="AE74" s="92">
        <f t="shared" si="16"/>
        <v>41.2</v>
      </c>
      <c r="AF74" s="92">
        <f t="shared" si="16"/>
        <v>10.4</v>
      </c>
      <c r="AG74" s="92">
        <f t="shared" si="16"/>
        <v>11.8</v>
      </c>
      <c r="AH74" s="92">
        <f t="shared" si="16"/>
        <v>20.399999999999999</v>
      </c>
      <c r="AI74" s="92"/>
      <c r="AJ74" s="50" t="str">
        <f t="shared" si="2"/>
        <v>2015-2019 (old coding rules)</v>
      </c>
    </row>
    <row r="75" spans="1:36" ht="15" customHeight="1" thickBot="1" x14ac:dyDescent="0.25">
      <c r="A75" s="83" t="s">
        <v>256</v>
      </c>
      <c r="B75" s="93">
        <f t="shared" si="16"/>
        <v>747</v>
      </c>
      <c r="C75" s="93">
        <f t="shared" si="16"/>
        <v>27.8</v>
      </c>
      <c r="D75" s="93">
        <f t="shared" si="16"/>
        <v>31.2</v>
      </c>
      <c r="E75" s="93">
        <f t="shared" si="16"/>
        <v>12.8</v>
      </c>
      <c r="F75" s="93">
        <f t="shared" si="16"/>
        <v>12.8</v>
      </c>
      <c r="G75" s="93">
        <f t="shared" si="16"/>
        <v>58.2</v>
      </c>
      <c r="H75" s="93">
        <f t="shared" si="16"/>
        <v>8.6</v>
      </c>
      <c r="I75" s="93">
        <f t="shared" si="16"/>
        <v>17.600000000000001</v>
      </c>
      <c r="J75" s="93">
        <f t="shared" si="16"/>
        <v>33.4</v>
      </c>
      <c r="K75" s="93">
        <f t="shared" si="16"/>
        <v>19.8</v>
      </c>
      <c r="L75" s="93">
        <f t="shared" si="16"/>
        <v>10.4</v>
      </c>
      <c r="M75" s="93">
        <f t="shared" si="16"/>
        <v>10.4</v>
      </c>
      <c r="N75" s="93">
        <f t="shared" si="16"/>
        <v>7.6</v>
      </c>
      <c r="O75" s="93">
        <f t="shared" si="16"/>
        <v>25.8</v>
      </c>
      <c r="P75" s="93">
        <f t="shared" si="16"/>
        <v>48.4</v>
      </c>
      <c r="Q75" s="93">
        <f t="shared" si="16"/>
        <v>96.8</v>
      </c>
      <c r="R75" s="93">
        <f t="shared" si="16"/>
        <v>46.4</v>
      </c>
      <c r="S75" s="93">
        <f t="shared" si="16"/>
        <v>11.2</v>
      </c>
      <c r="T75" s="93">
        <f t="shared" si="16"/>
        <v>12.8</v>
      </c>
      <c r="U75" s="93">
        <f t="shared" si="16"/>
        <v>14.8</v>
      </c>
      <c r="V75" s="93">
        <f t="shared" si="16"/>
        <v>4.4000000000000004</v>
      </c>
      <c r="W75" s="93">
        <f t="shared" si="16"/>
        <v>21</v>
      </c>
      <c r="X75" s="93">
        <f t="shared" si="16"/>
        <v>51.6</v>
      </c>
      <c r="Y75" s="93">
        <f t="shared" si="16"/>
        <v>4.2</v>
      </c>
      <c r="Z75" s="93">
        <f t="shared" si="16"/>
        <v>23.6</v>
      </c>
      <c r="AA75" s="93">
        <f t="shared" si="16"/>
        <v>18</v>
      </c>
      <c r="AB75" s="93">
        <f t="shared" si="16"/>
        <v>13.6</v>
      </c>
      <c r="AC75" s="93">
        <f t="shared" si="16"/>
        <v>1.6</v>
      </c>
      <c r="AD75" s="93">
        <f t="shared" si="16"/>
        <v>13.8</v>
      </c>
      <c r="AE75" s="93">
        <f t="shared" si="16"/>
        <v>44.4</v>
      </c>
      <c r="AF75" s="93">
        <f t="shared" si="16"/>
        <v>10</v>
      </c>
      <c r="AG75" s="93">
        <f t="shared" si="16"/>
        <v>12.4</v>
      </c>
      <c r="AH75" s="93">
        <f t="shared" si="16"/>
        <v>21.6</v>
      </c>
      <c r="AI75" s="93"/>
      <c r="AJ75" s="93" t="str">
        <f t="shared" si="2"/>
        <v>2016-2020 (old coding rules)</v>
      </c>
    </row>
    <row r="76" spans="1:36" ht="11.25" customHeight="1" x14ac:dyDescent="0.2"/>
    <row r="77" spans="1:36" ht="11.25" customHeight="1" x14ac:dyDescent="0.2">
      <c r="A77" s="450" t="s">
        <v>147</v>
      </c>
      <c r="B77" s="450"/>
      <c r="C77" s="32"/>
      <c r="D77" s="32"/>
      <c r="E77" s="32"/>
      <c r="F77" s="32"/>
      <c r="G77" s="175"/>
      <c r="H77" s="32"/>
      <c r="I77" s="32"/>
      <c r="J77" s="32"/>
      <c r="K77" s="32"/>
      <c r="L77" s="32"/>
      <c r="M77" s="32"/>
      <c r="N77" s="32"/>
      <c r="O77" s="32"/>
      <c r="P77" s="32"/>
      <c r="Q77" s="32"/>
      <c r="R77" s="32"/>
      <c r="S77" s="32"/>
      <c r="T77" s="32"/>
      <c r="U77" s="32"/>
      <c r="V77" s="175"/>
      <c r="W77" s="32"/>
      <c r="X77" s="32"/>
      <c r="Y77" s="32"/>
      <c r="Z77" s="32"/>
      <c r="AA77" s="32"/>
      <c r="AB77" s="32"/>
      <c r="AC77" s="32"/>
      <c r="AD77" s="32"/>
      <c r="AE77" s="32"/>
      <c r="AF77" s="32"/>
      <c r="AG77" s="32"/>
      <c r="AH77" s="32"/>
      <c r="AI77" s="175"/>
      <c r="AJ77" s="32"/>
    </row>
    <row r="78" spans="1:36" ht="11.25" customHeight="1" x14ac:dyDescent="0.2">
      <c r="A78" s="447" t="s">
        <v>162</v>
      </c>
      <c r="B78" s="447"/>
      <c r="C78" s="447"/>
      <c r="D78" s="447"/>
      <c r="E78" s="447"/>
      <c r="F78" s="447"/>
      <c r="G78" s="447"/>
      <c r="H78" s="447"/>
      <c r="I78" s="447"/>
      <c r="J78" s="447"/>
      <c r="K78" s="447"/>
      <c r="L78" s="447"/>
      <c r="M78" s="447"/>
      <c r="N78" s="447"/>
      <c r="O78" s="447"/>
      <c r="P78" s="60"/>
      <c r="Q78" s="60"/>
      <c r="R78" s="60"/>
      <c r="S78" s="60"/>
      <c r="T78" s="60"/>
      <c r="U78" s="60"/>
      <c r="V78" s="60"/>
      <c r="W78" s="60"/>
      <c r="X78" s="60"/>
      <c r="Y78" s="60"/>
      <c r="Z78" s="60"/>
      <c r="AA78" s="60"/>
      <c r="AB78" s="60"/>
      <c r="AC78" s="60"/>
      <c r="AD78" s="60"/>
      <c r="AE78" s="60"/>
      <c r="AF78" s="60"/>
      <c r="AG78" s="60"/>
      <c r="AH78" s="60"/>
      <c r="AI78" s="197"/>
      <c r="AJ78" s="60"/>
    </row>
    <row r="79" spans="1:36" ht="11.25" customHeight="1" x14ac:dyDescent="0.2">
      <c r="A79" s="447"/>
      <c r="B79" s="447"/>
      <c r="C79" s="447"/>
      <c r="D79" s="447"/>
      <c r="E79" s="447"/>
      <c r="F79" s="447"/>
      <c r="G79" s="447"/>
      <c r="H79" s="447"/>
      <c r="I79" s="447"/>
      <c r="J79" s="447"/>
      <c r="K79" s="447"/>
      <c r="L79" s="447"/>
      <c r="M79" s="447"/>
      <c r="N79" s="447"/>
      <c r="O79" s="447"/>
      <c r="P79" s="179"/>
      <c r="Q79" s="179"/>
      <c r="R79" s="179"/>
      <c r="S79" s="60"/>
      <c r="T79" s="60"/>
      <c r="U79" s="60"/>
      <c r="V79" s="60"/>
      <c r="W79" s="60"/>
      <c r="X79" s="60"/>
      <c r="Y79" s="60"/>
      <c r="Z79" s="60"/>
      <c r="AA79" s="60"/>
      <c r="AB79" s="60"/>
      <c r="AC79" s="60"/>
      <c r="AD79" s="60"/>
      <c r="AE79" s="60"/>
      <c r="AF79" s="60"/>
      <c r="AG79" s="60"/>
      <c r="AH79" s="60"/>
      <c r="AI79" s="197"/>
      <c r="AJ79" s="60"/>
    </row>
    <row r="80" spans="1:36" ht="10.5" customHeight="1" x14ac:dyDescent="0.2">
      <c r="A80" s="103"/>
      <c r="B80" s="103"/>
      <c r="C80" s="103"/>
      <c r="D80" s="103"/>
      <c r="E80" s="103"/>
      <c r="F80" s="103"/>
      <c r="G80" s="174"/>
      <c r="H80" s="103"/>
      <c r="I80" s="103"/>
      <c r="J80" s="103"/>
      <c r="K80" s="103"/>
      <c r="L80" s="103"/>
      <c r="M80" s="103"/>
      <c r="N80" s="103"/>
      <c r="O80" s="103"/>
      <c r="P80" s="103"/>
      <c r="Q80" s="103"/>
      <c r="R80" s="60"/>
      <c r="S80" s="60"/>
      <c r="T80" s="60"/>
      <c r="U80" s="60"/>
      <c r="V80" s="60"/>
      <c r="W80" s="60"/>
      <c r="X80" s="60"/>
      <c r="Y80" s="60"/>
      <c r="Z80" s="60"/>
      <c r="AA80" s="60"/>
      <c r="AB80" s="60"/>
      <c r="AC80" s="60"/>
      <c r="AD80" s="60"/>
      <c r="AE80" s="60"/>
      <c r="AF80" s="60"/>
      <c r="AG80" s="60"/>
      <c r="AH80" s="60"/>
      <c r="AI80" s="197"/>
      <c r="AJ80" s="60"/>
    </row>
    <row r="81" spans="1:2" ht="10.5" customHeight="1" x14ac:dyDescent="0.2">
      <c r="A81" s="361" t="s">
        <v>239</v>
      </c>
      <c r="B81" s="361"/>
    </row>
    <row r="82" spans="1:2" ht="11.25" customHeight="1" x14ac:dyDescent="0.2"/>
    <row r="83" spans="1:2" ht="11.25" customHeight="1" x14ac:dyDescent="0.2"/>
    <row r="84" spans="1:2" ht="11.25" customHeight="1" x14ac:dyDescent="0.2"/>
  </sheetData>
  <mergeCells count="39">
    <mergeCell ref="A81:B81"/>
    <mergeCell ref="A77:B77"/>
    <mergeCell ref="A1:O2"/>
    <mergeCell ref="A78:O79"/>
    <mergeCell ref="B4:B6"/>
    <mergeCell ref="C4:C6"/>
    <mergeCell ref="D4:D6"/>
    <mergeCell ref="E4:E6"/>
    <mergeCell ref="F4:F6"/>
    <mergeCell ref="G4:G6"/>
    <mergeCell ref="H4:H6"/>
    <mergeCell ref="I4:I6"/>
    <mergeCell ref="J4:J6"/>
    <mergeCell ref="K4:K6"/>
    <mergeCell ref="L4:L6"/>
    <mergeCell ref="T4:T6"/>
    <mergeCell ref="U4:U6"/>
    <mergeCell ref="V4:V6"/>
    <mergeCell ref="M4:M6"/>
    <mergeCell ref="N4:N6"/>
    <mergeCell ref="O4:O6"/>
    <mergeCell ref="P4:P6"/>
    <mergeCell ref="Q4:Q6"/>
    <mergeCell ref="Q1:R1"/>
    <mergeCell ref="AG4:AG6"/>
    <mergeCell ref="AH4:AH6"/>
    <mergeCell ref="AI4:AI6"/>
    <mergeCell ref="AB4:AB6"/>
    <mergeCell ref="AC4:AC6"/>
    <mergeCell ref="AD4:AD6"/>
    <mergeCell ref="AE4:AE6"/>
    <mergeCell ref="AF4:AF6"/>
    <mergeCell ref="W4:W6"/>
    <mergeCell ref="X4:X6"/>
    <mergeCell ref="Y4:Y6"/>
    <mergeCell ref="Z4:Z6"/>
    <mergeCell ref="AA4:AA6"/>
    <mergeCell ref="R4:R6"/>
    <mergeCell ref="S4:S6"/>
  </mergeCells>
  <phoneticPr fontId="9" type="noConversion"/>
  <hyperlinks>
    <hyperlink ref="Q1:R1" location="Contents!A1" display="back to contents"/>
  </hyperlinks>
  <pageMargins left="0.74803149606299213" right="0.74803149606299213" top="0.3" bottom="0.38" header="0.19" footer="0.18"/>
  <pageSetup paperSize="9" scale="55" fitToWidth="2" orientation="landscape" r:id="rId1"/>
  <headerFooter alignWithMargins="0"/>
  <ignoredErrors>
    <ignoredError sqref="H49:N71 B49:F71 W50:AH71 G50:G71 O50:U71 V50:V71 B72:AH72 B73:AH73 B74:AH74"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0"/>
  <sheetViews>
    <sheetView showGridLines="0" zoomScaleNormal="100" workbookViewId="0">
      <selection sqref="A1:P2"/>
    </sheetView>
  </sheetViews>
  <sheetFormatPr defaultColWidth="9.140625" defaultRowHeight="12.75" x14ac:dyDescent="0.2"/>
  <cols>
    <col min="1" max="1" width="12.42578125" style="162" customWidth="1"/>
    <col min="2" max="2" width="13.140625" style="162" customWidth="1"/>
    <col min="3" max="3" width="11.85546875" style="162" customWidth="1"/>
    <col min="4" max="4" width="4.5703125" style="162" customWidth="1"/>
    <col min="5" max="6" width="8.7109375" style="162" customWidth="1"/>
    <col min="7" max="7" width="5.7109375" style="162" customWidth="1"/>
    <col min="8" max="9" width="8.7109375" style="162" customWidth="1"/>
    <col min="10" max="10" width="5.140625" style="162" customWidth="1"/>
    <col min="11" max="11" width="5.7109375" style="162" customWidth="1"/>
    <col min="12" max="13" width="9.140625" style="162"/>
    <col min="14" max="14" width="3.42578125" style="162" customWidth="1"/>
    <col min="15" max="16384" width="9.140625" style="162"/>
  </cols>
  <sheetData>
    <row r="1" spans="1:19" ht="18" customHeight="1" x14ac:dyDescent="0.2">
      <c r="A1" s="368" t="s">
        <v>248</v>
      </c>
      <c r="B1" s="368"/>
      <c r="C1" s="368"/>
      <c r="D1" s="368"/>
      <c r="E1" s="368"/>
      <c r="F1" s="368"/>
      <c r="G1" s="368"/>
      <c r="H1" s="368"/>
      <c r="I1" s="368"/>
      <c r="J1" s="368"/>
      <c r="K1" s="368"/>
      <c r="L1" s="368"/>
      <c r="M1" s="368"/>
      <c r="N1" s="368"/>
      <c r="O1" s="368"/>
      <c r="P1" s="368"/>
      <c r="R1" s="362" t="s">
        <v>219</v>
      </c>
      <c r="S1" s="362"/>
    </row>
    <row r="2" spans="1:19" ht="18" customHeight="1" x14ac:dyDescent="0.2">
      <c r="A2" s="368"/>
      <c r="B2" s="368"/>
      <c r="C2" s="368"/>
      <c r="D2" s="368"/>
      <c r="E2" s="368"/>
      <c r="F2" s="368"/>
      <c r="G2" s="368"/>
      <c r="H2" s="368"/>
      <c r="I2" s="368"/>
      <c r="J2" s="368"/>
      <c r="K2" s="368"/>
      <c r="L2" s="368"/>
      <c r="M2" s="368"/>
      <c r="N2" s="368"/>
      <c r="O2" s="368"/>
      <c r="P2" s="368"/>
    </row>
    <row r="3" spans="1:19" ht="15" customHeight="1" x14ac:dyDescent="0.2"/>
    <row r="4" spans="1:19" ht="13.5" customHeight="1" thickBot="1" x14ac:dyDescent="0.25">
      <c r="A4" s="163"/>
      <c r="B4" s="164" t="s">
        <v>237</v>
      </c>
      <c r="C4" s="165"/>
      <c r="D4" s="165"/>
      <c r="E4" s="176" t="s">
        <v>203</v>
      </c>
      <c r="F4" s="165"/>
      <c r="G4" s="165"/>
      <c r="H4" s="176" t="s">
        <v>204</v>
      </c>
      <c r="I4" s="165"/>
      <c r="L4" s="190" t="s">
        <v>238</v>
      </c>
      <c r="M4" s="190"/>
      <c r="N4" s="190"/>
      <c r="O4" s="176" t="s">
        <v>203</v>
      </c>
      <c r="P4" s="165"/>
      <c r="Q4" s="165"/>
      <c r="R4" s="176" t="s">
        <v>204</v>
      </c>
      <c r="S4" s="165"/>
    </row>
    <row r="5" spans="1:19" x14ac:dyDescent="0.2">
      <c r="A5" s="166"/>
      <c r="B5" s="363" t="s">
        <v>101</v>
      </c>
      <c r="C5" s="358" t="s">
        <v>34</v>
      </c>
      <c r="D5" s="217"/>
      <c r="E5" s="358" t="s">
        <v>106</v>
      </c>
      <c r="F5" s="358" t="s">
        <v>107</v>
      </c>
      <c r="G5" s="217"/>
      <c r="H5" s="217"/>
      <c r="I5" s="217"/>
      <c r="L5" s="366" t="s">
        <v>101</v>
      </c>
      <c r="M5" s="367" t="s">
        <v>34</v>
      </c>
      <c r="N5" s="217"/>
      <c r="O5" s="358" t="s">
        <v>106</v>
      </c>
      <c r="P5" s="358" t="s">
        <v>107</v>
      </c>
      <c r="Q5" s="217"/>
      <c r="R5" s="217"/>
      <c r="S5" s="217"/>
    </row>
    <row r="6" spans="1:19" x14ac:dyDescent="0.2">
      <c r="A6" s="166"/>
      <c r="B6" s="364"/>
      <c r="C6" s="359"/>
      <c r="D6" s="217"/>
      <c r="E6" s="359"/>
      <c r="F6" s="359"/>
      <c r="G6" s="217"/>
      <c r="H6" s="217"/>
      <c r="I6" s="217"/>
      <c r="L6" s="364"/>
      <c r="M6" s="359"/>
      <c r="N6" s="217"/>
      <c r="O6" s="359"/>
      <c r="P6" s="359"/>
      <c r="Q6" s="217"/>
      <c r="R6" s="217"/>
      <c r="S6" s="217"/>
    </row>
    <row r="7" spans="1:19" x14ac:dyDescent="0.2">
      <c r="A7" s="166"/>
      <c r="B7" s="365"/>
      <c r="C7" s="360"/>
      <c r="D7" s="217"/>
      <c r="E7" s="360"/>
      <c r="F7" s="360"/>
      <c r="G7" s="217"/>
      <c r="H7" s="217"/>
      <c r="I7" s="217"/>
      <c r="L7" s="365"/>
      <c r="M7" s="360"/>
      <c r="N7" s="217"/>
      <c r="O7" s="360"/>
      <c r="P7" s="360"/>
      <c r="Q7" s="217"/>
      <c r="R7" s="217"/>
      <c r="S7" s="217"/>
    </row>
    <row r="8" spans="1:19" x14ac:dyDescent="0.2">
      <c r="A8" s="163">
        <v>1974</v>
      </c>
      <c r="B8" s="224">
        <f>'Table 1'!B9</f>
        <v>642</v>
      </c>
      <c r="C8" s="167"/>
      <c r="D8" s="167"/>
      <c r="E8" s="167"/>
      <c r="F8" s="167"/>
      <c r="G8" s="167"/>
      <c r="H8" s="167"/>
      <c r="I8" s="167"/>
      <c r="L8" s="162">
        <v>642</v>
      </c>
    </row>
    <row r="9" spans="1:19" x14ac:dyDescent="0.2">
      <c r="A9" s="163">
        <v>1975</v>
      </c>
      <c r="B9" s="224">
        <f>'Table 1'!B10</f>
        <v>688</v>
      </c>
      <c r="C9" s="217"/>
      <c r="D9" s="217"/>
      <c r="E9" s="217"/>
      <c r="F9" s="217"/>
      <c r="G9" s="217"/>
      <c r="H9" s="217"/>
      <c r="I9" s="217"/>
      <c r="L9" s="162">
        <v>688</v>
      </c>
    </row>
    <row r="10" spans="1:19" x14ac:dyDescent="0.2">
      <c r="A10" s="163">
        <v>1976</v>
      </c>
      <c r="B10" s="224">
        <f>'Table 1'!B11</f>
        <v>657</v>
      </c>
      <c r="C10" s="168">
        <f>AVERAGE(B8:B12)</f>
        <v>673.8</v>
      </c>
      <c r="D10" s="168"/>
      <c r="E10" s="168">
        <f>C10-2*SQRT(C10)</f>
        <v>621.88468434074582</v>
      </c>
      <c r="F10" s="168">
        <f>C10+2*SQRT(C10)</f>
        <v>725.71531565925409</v>
      </c>
      <c r="G10" s="168"/>
      <c r="H10" s="169" t="str">
        <f>IF(B10&lt;E10,"LOW"," ")</f>
        <v xml:space="preserve"> </v>
      </c>
      <c r="I10" s="169" t="str">
        <f>IF(B10&gt;F10,"HIGH"," " )</f>
        <v xml:space="preserve"> </v>
      </c>
      <c r="L10" s="162">
        <v>657</v>
      </c>
      <c r="M10" s="168">
        <f>AVERAGE(L8:L12)</f>
        <v>673.8</v>
      </c>
      <c r="O10" s="168">
        <f t="shared" ref="O10:O46" si="0">L10-2*SQRT(L10)</f>
        <v>605.73597752809485</v>
      </c>
      <c r="P10" s="168">
        <f t="shared" ref="P10:P46" si="1">L10+2*SQRT(L10)</f>
        <v>708.26402247190515</v>
      </c>
    </row>
    <row r="11" spans="1:19" x14ac:dyDescent="0.2">
      <c r="A11" s="163">
        <v>1977</v>
      </c>
      <c r="B11" s="224">
        <f>'Table 1'!B12</f>
        <v>659</v>
      </c>
      <c r="C11" s="168">
        <f t="shared" ref="C11:C45" si="2">AVERAGE(B9:B13)</f>
        <v>698.2</v>
      </c>
      <c r="D11" s="168"/>
      <c r="E11" s="168">
        <f t="shared" ref="E11:E41" si="3">C11-2*SQRT(C11)</f>
        <v>645.35305117606129</v>
      </c>
      <c r="F11" s="168">
        <f t="shared" ref="F11:F47" si="4">C11+2*SQRT(C11)</f>
        <v>751.04694882393881</v>
      </c>
      <c r="G11" s="168"/>
      <c r="H11" s="169" t="str">
        <f t="shared" ref="H11:H42" si="5">IF(B11&lt;E11,"LOW"," ")</f>
        <v xml:space="preserve"> </v>
      </c>
      <c r="I11" s="169" t="str">
        <f t="shared" ref="I11:I42" si="6">IF(B11&gt;F11,"HIGH"," " )</f>
        <v xml:space="preserve"> </v>
      </c>
      <c r="L11" s="162">
        <v>659</v>
      </c>
      <c r="M11" s="168">
        <f t="shared" ref="M11:M46" si="7">AVERAGE(L9:L13)</f>
        <v>698.2</v>
      </c>
      <c r="O11" s="168">
        <f t="shared" si="0"/>
        <v>607.65800938802624</v>
      </c>
      <c r="P11" s="168">
        <f t="shared" si="1"/>
        <v>710.34199061197376</v>
      </c>
    </row>
    <row r="12" spans="1:19" x14ac:dyDescent="0.2">
      <c r="A12" s="163">
        <v>1978</v>
      </c>
      <c r="B12" s="224">
        <f>'Table 1'!B13</f>
        <v>723</v>
      </c>
      <c r="C12" s="168">
        <f t="shared" si="2"/>
        <v>716</v>
      </c>
      <c r="D12" s="168"/>
      <c r="E12" s="168">
        <f t="shared" si="3"/>
        <v>662.48364735896143</v>
      </c>
      <c r="F12" s="168">
        <f t="shared" si="4"/>
        <v>769.51635264103857</v>
      </c>
      <c r="G12" s="168"/>
      <c r="H12" s="169" t="str">
        <f t="shared" si="5"/>
        <v xml:space="preserve"> </v>
      </c>
      <c r="I12" s="169" t="str">
        <f t="shared" si="6"/>
        <v xml:space="preserve"> </v>
      </c>
      <c r="L12" s="162">
        <v>723</v>
      </c>
      <c r="M12" s="168">
        <f t="shared" si="7"/>
        <v>716</v>
      </c>
      <c r="O12" s="168">
        <f t="shared" si="0"/>
        <v>669.22268136100502</v>
      </c>
      <c r="P12" s="168">
        <f t="shared" si="1"/>
        <v>776.77731863899498</v>
      </c>
    </row>
    <row r="13" spans="1:19" x14ac:dyDescent="0.2">
      <c r="A13" s="163">
        <v>1979</v>
      </c>
      <c r="B13" s="224">
        <f>'Table 1'!B14</f>
        <v>764</v>
      </c>
      <c r="C13" s="168">
        <f t="shared" si="2"/>
        <v>730.2</v>
      </c>
      <c r="D13" s="168"/>
      <c r="E13" s="168">
        <f t="shared" si="3"/>
        <v>676.15557383041255</v>
      </c>
      <c r="F13" s="168">
        <f t="shared" si="4"/>
        <v>784.24442616958754</v>
      </c>
      <c r="G13" s="168"/>
      <c r="H13" s="169" t="str">
        <f t="shared" si="5"/>
        <v xml:space="preserve"> </v>
      </c>
      <c r="I13" s="169" t="str">
        <f t="shared" si="6"/>
        <v xml:space="preserve"> </v>
      </c>
      <c r="L13" s="162">
        <v>764</v>
      </c>
      <c r="M13" s="168">
        <f t="shared" si="7"/>
        <v>730.2</v>
      </c>
      <c r="O13" s="168">
        <f t="shared" si="0"/>
        <v>708.71890015565896</v>
      </c>
      <c r="P13" s="168">
        <f t="shared" si="1"/>
        <v>819.28109984434104</v>
      </c>
    </row>
    <row r="14" spans="1:19" x14ac:dyDescent="0.2">
      <c r="A14" s="163">
        <v>1980</v>
      </c>
      <c r="B14" s="224">
        <f>'Table 1'!B15</f>
        <v>777</v>
      </c>
      <c r="C14" s="168">
        <f t="shared" si="2"/>
        <v>745.4</v>
      </c>
      <c r="D14" s="168"/>
      <c r="E14" s="168">
        <f t="shared" si="3"/>
        <v>690.79597084463455</v>
      </c>
      <c r="F14" s="168">
        <f t="shared" si="4"/>
        <v>800.0040291553654</v>
      </c>
      <c r="G14" s="168"/>
      <c r="H14" s="169" t="str">
        <f t="shared" si="5"/>
        <v xml:space="preserve"> </v>
      </c>
      <c r="I14" s="169" t="str">
        <f t="shared" si="6"/>
        <v xml:space="preserve"> </v>
      </c>
      <c r="L14" s="162">
        <v>777</v>
      </c>
      <c r="M14" s="168">
        <f t="shared" si="7"/>
        <v>745.4</v>
      </c>
      <c r="O14" s="168">
        <f t="shared" si="0"/>
        <v>721.25056054093454</v>
      </c>
      <c r="P14" s="168">
        <f t="shared" si="1"/>
        <v>832.74943945906546</v>
      </c>
    </row>
    <row r="15" spans="1:19" x14ac:dyDescent="0.2">
      <c r="A15" s="163">
        <v>1981</v>
      </c>
      <c r="B15" s="224">
        <f>'Table 1'!B16</f>
        <v>728</v>
      </c>
      <c r="C15" s="168">
        <f t="shared" si="2"/>
        <v>734.6</v>
      </c>
      <c r="D15" s="168"/>
      <c r="E15" s="168">
        <f t="shared" si="3"/>
        <v>680.39298938329102</v>
      </c>
      <c r="F15" s="168">
        <f t="shared" si="4"/>
        <v>788.80701061670902</v>
      </c>
      <c r="G15" s="168"/>
      <c r="H15" s="169" t="str">
        <f t="shared" si="5"/>
        <v xml:space="preserve"> </v>
      </c>
      <c r="I15" s="169" t="str">
        <f t="shared" si="6"/>
        <v xml:space="preserve"> </v>
      </c>
      <c r="L15" s="162">
        <v>728</v>
      </c>
      <c r="M15" s="168">
        <f t="shared" si="7"/>
        <v>734.6</v>
      </c>
      <c r="O15" s="168">
        <f t="shared" si="0"/>
        <v>674.03704974707182</v>
      </c>
      <c r="P15" s="168">
        <f t="shared" si="1"/>
        <v>781.96295025292818</v>
      </c>
    </row>
    <row r="16" spans="1:19" x14ac:dyDescent="0.2">
      <c r="A16" s="163">
        <v>1982</v>
      </c>
      <c r="B16" s="224">
        <f>'Table 1'!B17</f>
        <v>735</v>
      </c>
      <c r="C16" s="168">
        <f t="shared" si="2"/>
        <v>719.4</v>
      </c>
      <c r="D16" s="168"/>
      <c r="E16" s="168">
        <f t="shared" si="3"/>
        <v>665.75673388019698</v>
      </c>
      <c r="F16" s="168">
        <f t="shared" si="4"/>
        <v>773.04326611980298</v>
      </c>
      <c r="G16" s="168"/>
      <c r="H16" s="169" t="str">
        <f t="shared" si="5"/>
        <v xml:space="preserve"> </v>
      </c>
      <c r="I16" s="169" t="str">
        <f t="shared" si="6"/>
        <v xml:space="preserve"> </v>
      </c>
      <c r="L16" s="162">
        <v>735</v>
      </c>
      <c r="M16" s="168">
        <f t="shared" si="7"/>
        <v>719.4</v>
      </c>
      <c r="O16" s="168">
        <f t="shared" si="0"/>
        <v>680.77823315309615</v>
      </c>
      <c r="P16" s="168">
        <f t="shared" si="1"/>
        <v>789.22176684690385</v>
      </c>
    </row>
    <row r="17" spans="1:16" x14ac:dyDescent="0.2">
      <c r="A17" s="163">
        <v>1983</v>
      </c>
      <c r="B17" s="224">
        <f>'Table 1'!B18</f>
        <v>669</v>
      </c>
      <c r="C17" s="168">
        <f t="shared" si="2"/>
        <v>715.2</v>
      </c>
      <c r="D17" s="168"/>
      <c r="E17" s="168">
        <f t="shared" si="3"/>
        <v>661.7135531185703</v>
      </c>
      <c r="F17" s="168">
        <f t="shared" si="4"/>
        <v>768.68644688142979</v>
      </c>
      <c r="G17" s="168"/>
      <c r="H17" s="169" t="str">
        <f t="shared" si="5"/>
        <v xml:space="preserve"> </v>
      </c>
      <c r="I17" s="169" t="str">
        <f t="shared" si="6"/>
        <v xml:space="preserve"> </v>
      </c>
      <c r="L17" s="162">
        <v>669</v>
      </c>
      <c r="M17" s="168">
        <f t="shared" si="7"/>
        <v>715.2</v>
      </c>
      <c r="O17" s="168">
        <f t="shared" si="0"/>
        <v>617.26993137448972</v>
      </c>
      <c r="P17" s="168">
        <f t="shared" si="1"/>
        <v>720.73006862551028</v>
      </c>
    </row>
    <row r="18" spans="1:16" x14ac:dyDescent="0.2">
      <c r="A18" s="163">
        <v>1984</v>
      </c>
      <c r="B18" s="224">
        <f>'Table 1'!B19</f>
        <v>688</v>
      </c>
      <c r="C18" s="168">
        <f t="shared" si="2"/>
        <v>722.6</v>
      </c>
      <c r="D18" s="168"/>
      <c r="E18" s="168">
        <f t="shared" si="3"/>
        <v>668.83755957920062</v>
      </c>
      <c r="F18" s="168">
        <f t="shared" si="4"/>
        <v>776.36244042079943</v>
      </c>
      <c r="G18" s="168"/>
      <c r="H18" s="169" t="str">
        <f t="shared" si="5"/>
        <v xml:space="preserve"> </v>
      </c>
      <c r="I18" s="169" t="str">
        <f t="shared" si="6"/>
        <v xml:space="preserve"> </v>
      </c>
      <c r="L18" s="162">
        <v>688</v>
      </c>
      <c r="M18" s="168">
        <f t="shared" si="7"/>
        <v>722.6</v>
      </c>
      <c r="O18" s="168">
        <f t="shared" si="0"/>
        <v>635.540491805584</v>
      </c>
      <c r="P18" s="168">
        <f t="shared" si="1"/>
        <v>740.459508194416</v>
      </c>
    </row>
    <row r="19" spans="1:16" x14ac:dyDescent="0.2">
      <c r="A19" s="163">
        <v>1985</v>
      </c>
      <c r="B19" s="224">
        <f>'Table 1'!B20</f>
        <v>756</v>
      </c>
      <c r="C19" s="168">
        <f t="shared" si="2"/>
        <v>717.2</v>
      </c>
      <c r="D19" s="168"/>
      <c r="E19" s="168">
        <f t="shared" si="3"/>
        <v>663.63882002793446</v>
      </c>
      <c r="F19" s="168">
        <f t="shared" si="4"/>
        <v>770.76117997206563</v>
      </c>
      <c r="G19" s="168"/>
      <c r="H19" s="169" t="str">
        <f t="shared" si="5"/>
        <v xml:space="preserve"> </v>
      </c>
      <c r="I19" s="169" t="str">
        <f t="shared" si="6"/>
        <v xml:space="preserve"> </v>
      </c>
      <c r="L19" s="162">
        <v>756</v>
      </c>
      <c r="M19" s="168">
        <f t="shared" si="7"/>
        <v>717.2</v>
      </c>
      <c r="O19" s="168">
        <f t="shared" si="0"/>
        <v>701.00909166052998</v>
      </c>
      <c r="P19" s="168">
        <f t="shared" si="1"/>
        <v>810.99090833947002</v>
      </c>
    </row>
    <row r="20" spans="1:16" x14ac:dyDescent="0.2">
      <c r="A20" s="163">
        <v>1986</v>
      </c>
      <c r="B20" s="224">
        <f>'Table 1'!B21</f>
        <v>765</v>
      </c>
      <c r="C20" s="168">
        <f t="shared" si="2"/>
        <v>738.2</v>
      </c>
      <c r="D20" s="168"/>
      <c r="E20" s="168">
        <f t="shared" si="3"/>
        <v>683.860327568157</v>
      </c>
      <c r="F20" s="168">
        <f t="shared" si="4"/>
        <v>792.53967243184309</v>
      </c>
      <c r="G20" s="168"/>
      <c r="H20" s="169" t="str">
        <f t="shared" si="5"/>
        <v xml:space="preserve"> </v>
      </c>
      <c r="I20" s="169" t="str">
        <f t="shared" si="6"/>
        <v xml:space="preserve"> </v>
      </c>
      <c r="L20" s="162">
        <v>765</v>
      </c>
      <c r="M20" s="168">
        <f t="shared" si="7"/>
        <v>738.2</v>
      </c>
      <c r="O20" s="168">
        <f t="shared" si="0"/>
        <v>709.68273325624273</v>
      </c>
      <c r="P20" s="168">
        <f t="shared" si="1"/>
        <v>820.31726674375727</v>
      </c>
    </row>
    <row r="21" spans="1:16" x14ac:dyDescent="0.2">
      <c r="A21" s="163">
        <v>1987</v>
      </c>
      <c r="B21" s="224">
        <f>'Table 1'!B22</f>
        <v>708</v>
      </c>
      <c r="C21" s="168">
        <f t="shared" si="2"/>
        <v>744.2</v>
      </c>
      <c r="D21" s="168"/>
      <c r="E21" s="168">
        <f t="shared" si="3"/>
        <v>689.6399413490052</v>
      </c>
      <c r="F21" s="168">
        <f t="shared" si="4"/>
        <v>798.76005865099489</v>
      </c>
      <c r="G21" s="168"/>
      <c r="H21" s="169" t="str">
        <f t="shared" si="5"/>
        <v xml:space="preserve"> </v>
      </c>
      <c r="I21" s="169" t="str">
        <f t="shared" si="6"/>
        <v xml:space="preserve"> </v>
      </c>
      <c r="L21" s="162">
        <v>708</v>
      </c>
      <c r="M21" s="168">
        <f t="shared" si="7"/>
        <v>744.2</v>
      </c>
      <c r="O21" s="168">
        <f t="shared" si="0"/>
        <v>654.78346121739969</v>
      </c>
      <c r="P21" s="168">
        <f t="shared" si="1"/>
        <v>761.21653878260031</v>
      </c>
    </row>
    <row r="22" spans="1:16" x14ac:dyDescent="0.2">
      <c r="A22" s="163">
        <v>1988</v>
      </c>
      <c r="B22" s="224">
        <f>'Table 1'!B23</f>
        <v>774</v>
      </c>
      <c r="C22" s="168">
        <f t="shared" si="2"/>
        <v>742.8</v>
      </c>
      <c r="D22" s="168"/>
      <c r="E22" s="168">
        <f t="shared" si="3"/>
        <v>688.29128510045382</v>
      </c>
      <c r="F22" s="168">
        <f t="shared" si="4"/>
        <v>797.30871489954609</v>
      </c>
      <c r="G22" s="168"/>
      <c r="H22" s="169" t="str">
        <f t="shared" si="5"/>
        <v xml:space="preserve"> </v>
      </c>
      <c r="I22" s="169" t="str">
        <f t="shared" si="6"/>
        <v xml:space="preserve"> </v>
      </c>
      <c r="L22" s="162">
        <v>774</v>
      </c>
      <c r="M22" s="168">
        <f t="shared" si="7"/>
        <v>742.8</v>
      </c>
      <c r="O22" s="168">
        <f t="shared" si="0"/>
        <v>718.35828902702576</v>
      </c>
      <c r="P22" s="168">
        <f t="shared" si="1"/>
        <v>829.64171097297424</v>
      </c>
    </row>
    <row r="23" spans="1:16" x14ac:dyDescent="0.2">
      <c r="A23" s="163">
        <v>1989</v>
      </c>
      <c r="B23" s="224">
        <f>'Table 1'!B24</f>
        <v>718</v>
      </c>
      <c r="C23" s="168">
        <f t="shared" si="2"/>
        <v>731</v>
      </c>
      <c r="D23" s="168"/>
      <c r="E23" s="168">
        <f t="shared" si="3"/>
        <v>676.92597666161691</v>
      </c>
      <c r="F23" s="168">
        <f t="shared" si="4"/>
        <v>785.07402333838309</v>
      </c>
      <c r="G23" s="168"/>
      <c r="H23" s="169" t="str">
        <f t="shared" si="5"/>
        <v xml:space="preserve"> </v>
      </c>
      <c r="I23" s="169" t="str">
        <f t="shared" si="6"/>
        <v xml:space="preserve"> </v>
      </c>
      <c r="L23" s="162">
        <v>718</v>
      </c>
      <c r="M23" s="168">
        <f t="shared" si="7"/>
        <v>731</v>
      </c>
      <c r="O23" s="168">
        <f t="shared" si="0"/>
        <v>664.40895597210294</v>
      </c>
      <c r="P23" s="168">
        <f t="shared" si="1"/>
        <v>771.59104402789706</v>
      </c>
    </row>
    <row r="24" spans="1:16" x14ac:dyDescent="0.2">
      <c r="A24" s="163">
        <v>1990</v>
      </c>
      <c r="B24" s="224">
        <f>'Table 1'!B25</f>
        <v>749</v>
      </c>
      <c r="C24" s="168">
        <f t="shared" si="2"/>
        <v>748</v>
      </c>
      <c r="D24" s="168"/>
      <c r="E24" s="168">
        <f t="shared" si="3"/>
        <v>693.30082267529065</v>
      </c>
      <c r="F24" s="168">
        <f t="shared" si="4"/>
        <v>802.69917732470935</v>
      </c>
      <c r="G24" s="168"/>
      <c r="H24" s="169" t="str">
        <f t="shared" si="5"/>
        <v xml:space="preserve"> </v>
      </c>
      <c r="I24" s="169" t="str">
        <f t="shared" si="6"/>
        <v xml:space="preserve"> </v>
      </c>
      <c r="L24" s="162">
        <v>749</v>
      </c>
      <c r="M24" s="168">
        <f t="shared" si="7"/>
        <v>748</v>
      </c>
      <c r="O24" s="168">
        <f t="shared" si="0"/>
        <v>694.26427126638396</v>
      </c>
      <c r="P24" s="168">
        <f t="shared" si="1"/>
        <v>803.73572873361604</v>
      </c>
    </row>
    <row r="25" spans="1:16" x14ac:dyDescent="0.2">
      <c r="A25" s="163">
        <v>1991</v>
      </c>
      <c r="B25" s="224">
        <f>'Table 1'!B26</f>
        <v>706</v>
      </c>
      <c r="C25" s="168">
        <f t="shared" si="2"/>
        <v>775.6</v>
      </c>
      <c r="D25" s="168"/>
      <c r="E25" s="168">
        <f t="shared" si="3"/>
        <v>719.90080790532056</v>
      </c>
      <c r="F25" s="168">
        <f t="shared" si="4"/>
        <v>831.29919209467948</v>
      </c>
      <c r="G25" s="168"/>
      <c r="H25" s="169" t="str">
        <f t="shared" si="5"/>
        <v>LOW</v>
      </c>
      <c r="I25" s="169" t="str">
        <f t="shared" si="6"/>
        <v xml:space="preserve"> </v>
      </c>
      <c r="L25" s="162">
        <v>706</v>
      </c>
      <c r="M25" s="168">
        <f t="shared" si="7"/>
        <v>775.6</v>
      </c>
      <c r="O25" s="168">
        <f t="shared" si="0"/>
        <v>652.85867897765434</v>
      </c>
      <c r="P25" s="168">
        <f t="shared" si="1"/>
        <v>759.14132102234566</v>
      </c>
    </row>
    <row r="26" spans="1:16" x14ac:dyDescent="0.2">
      <c r="A26" s="163">
        <v>1992</v>
      </c>
      <c r="B26" s="224">
        <f>'Table 1'!B27</f>
        <v>793</v>
      </c>
      <c r="C26" s="168">
        <f t="shared" si="2"/>
        <v>798.8</v>
      </c>
      <c r="D26" s="168"/>
      <c r="E26" s="168">
        <f t="shared" si="3"/>
        <v>742.27389983379351</v>
      </c>
      <c r="F26" s="168">
        <f t="shared" si="4"/>
        <v>855.3261001662064</v>
      </c>
      <c r="G26" s="168"/>
      <c r="H26" s="169" t="str">
        <f t="shared" si="5"/>
        <v xml:space="preserve"> </v>
      </c>
      <c r="I26" s="169" t="str">
        <f t="shared" si="6"/>
        <v xml:space="preserve"> </v>
      </c>
      <c r="L26" s="162">
        <v>793</v>
      </c>
      <c r="M26" s="168">
        <f t="shared" si="7"/>
        <v>798.8</v>
      </c>
      <c r="O26" s="168">
        <f t="shared" si="0"/>
        <v>736.67948863868514</v>
      </c>
      <c r="P26" s="168">
        <f t="shared" si="1"/>
        <v>849.32051136131486</v>
      </c>
    </row>
    <row r="27" spans="1:16" x14ac:dyDescent="0.2">
      <c r="A27" s="163">
        <v>1993</v>
      </c>
      <c r="B27" s="224">
        <f>'Table 1'!B28</f>
        <v>912</v>
      </c>
      <c r="C27" s="168">
        <f t="shared" si="2"/>
        <v>816.2</v>
      </c>
      <c r="D27" s="168"/>
      <c r="E27" s="168">
        <f t="shared" si="3"/>
        <v>759.06157160019188</v>
      </c>
      <c r="F27" s="168">
        <f t="shared" si="4"/>
        <v>873.33842839980821</v>
      </c>
      <c r="G27" s="168"/>
      <c r="H27" s="169" t="str">
        <f t="shared" si="5"/>
        <v xml:space="preserve"> </v>
      </c>
      <c r="I27" s="169" t="str">
        <f t="shared" si="6"/>
        <v>HIGH</v>
      </c>
      <c r="L27" s="162">
        <v>912</v>
      </c>
      <c r="M27" s="168">
        <f t="shared" si="7"/>
        <v>816.2</v>
      </c>
      <c r="O27" s="168">
        <f t="shared" si="0"/>
        <v>851.60132451783397</v>
      </c>
      <c r="P27" s="168">
        <f t="shared" si="1"/>
        <v>972.39867548216603</v>
      </c>
    </row>
    <row r="28" spans="1:16" x14ac:dyDescent="0.2">
      <c r="A28" s="163">
        <v>1994</v>
      </c>
      <c r="B28" s="224">
        <f>'Table 1'!B29</f>
        <v>834</v>
      </c>
      <c r="C28" s="168">
        <f t="shared" si="2"/>
        <v>844.2</v>
      </c>
      <c r="D28" s="168"/>
      <c r="E28" s="168">
        <f t="shared" si="3"/>
        <v>786.08975993854449</v>
      </c>
      <c r="F28" s="168">
        <f t="shared" si="4"/>
        <v>902.3102400614556</v>
      </c>
      <c r="G28" s="168"/>
      <c r="H28" s="169" t="str">
        <f t="shared" si="5"/>
        <v xml:space="preserve"> </v>
      </c>
      <c r="I28" s="169" t="str">
        <f t="shared" si="6"/>
        <v xml:space="preserve"> </v>
      </c>
      <c r="L28" s="162">
        <v>834</v>
      </c>
      <c r="M28" s="168">
        <f t="shared" si="7"/>
        <v>844.2</v>
      </c>
      <c r="O28" s="168">
        <f t="shared" si="0"/>
        <v>776.24188368722537</v>
      </c>
      <c r="P28" s="168">
        <f t="shared" si="1"/>
        <v>891.75811631277463</v>
      </c>
    </row>
    <row r="29" spans="1:16" x14ac:dyDescent="0.2">
      <c r="A29" s="163">
        <v>1995</v>
      </c>
      <c r="B29" s="224">
        <f>'Table 1'!B30</f>
        <v>836</v>
      </c>
      <c r="C29" s="168">
        <f t="shared" si="2"/>
        <v>860.4</v>
      </c>
      <c r="D29" s="168"/>
      <c r="E29" s="168">
        <f t="shared" si="3"/>
        <v>801.73484850441446</v>
      </c>
      <c r="F29" s="168">
        <f t="shared" si="4"/>
        <v>919.0651514955855</v>
      </c>
      <c r="G29" s="168"/>
      <c r="H29" s="169" t="str">
        <f t="shared" si="5"/>
        <v xml:space="preserve"> </v>
      </c>
      <c r="I29" s="169" t="str">
        <f t="shared" si="6"/>
        <v xml:space="preserve"> </v>
      </c>
      <c r="L29" s="162">
        <v>836</v>
      </c>
      <c r="M29" s="168">
        <f t="shared" si="7"/>
        <v>860.4</v>
      </c>
      <c r="O29" s="168">
        <f t="shared" si="0"/>
        <v>778.17267082079616</v>
      </c>
      <c r="P29" s="168">
        <f t="shared" si="1"/>
        <v>893.82732917920384</v>
      </c>
    </row>
    <row r="30" spans="1:16" x14ac:dyDescent="0.2">
      <c r="A30" s="163">
        <v>1996</v>
      </c>
      <c r="B30" s="224">
        <f>'Table 1'!B31</f>
        <v>846</v>
      </c>
      <c r="C30" s="168">
        <f t="shared" si="2"/>
        <v>853.6</v>
      </c>
      <c r="D30" s="168"/>
      <c r="E30" s="168">
        <f t="shared" si="3"/>
        <v>795.16713253655951</v>
      </c>
      <c r="F30" s="168">
        <f t="shared" si="4"/>
        <v>912.03286746344054</v>
      </c>
      <c r="G30" s="168"/>
      <c r="H30" s="169" t="str">
        <f t="shared" si="5"/>
        <v xml:space="preserve"> </v>
      </c>
      <c r="I30" s="169" t="str">
        <f t="shared" si="6"/>
        <v xml:space="preserve"> </v>
      </c>
      <c r="L30" s="162">
        <v>846</v>
      </c>
      <c r="M30" s="168">
        <f t="shared" si="7"/>
        <v>853.6</v>
      </c>
      <c r="O30" s="168">
        <f t="shared" si="0"/>
        <v>787.82784171100411</v>
      </c>
      <c r="P30" s="168">
        <f t="shared" si="1"/>
        <v>904.17215828899589</v>
      </c>
    </row>
    <row r="31" spans="1:16" x14ac:dyDescent="0.2">
      <c r="A31" s="163">
        <v>1997</v>
      </c>
      <c r="B31" s="224">
        <f>'Table 1'!B32</f>
        <v>874</v>
      </c>
      <c r="C31" s="168">
        <f t="shared" si="2"/>
        <v>861.6</v>
      </c>
      <c r="D31" s="168"/>
      <c r="E31" s="168">
        <f t="shared" si="3"/>
        <v>802.89395261133654</v>
      </c>
      <c r="F31" s="168">
        <f t="shared" si="4"/>
        <v>920.3060473886635</v>
      </c>
      <c r="G31" s="168"/>
      <c r="H31" s="169" t="str">
        <f t="shared" si="5"/>
        <v xml:space="preserve"> </v>
      </c>
      <c r="I31" s="169" t="str">
        <f t="shared" si="6"/>
        <v xml:space="preserve"> </v>
      </c>
      <c r="L31" s="162">
        <v>874</v>
      </c>
      <c r="M31" s="168">
        <f t="shared" si="7"/>
        <v>861.6</v>
      </c>
      <c r="O31" s="168">
        <f t="shared" si="0"/>
        <v>814.87301800362206</v>
      </c>
      <c r="P31" s="168">
        <f t="shared" si="1"/>
        <v>933.12698199637794</v>
      </c>
    </row>
    <row r="32" spans="1:16" x14ac:dyDescent="0.2">
      <c r="A32" s="163">
        <v>1998</v>
      </c>
      <c r="B32" s="224">
        <f>'Table 1'!B33</f>
        <v>878</v>
      </c>
      <c r="C32" s="168">
        <f t="shared" si="2"/>
        <v>870</v>
      </c>
      <c r="D32" s="168"/>
      <c r="E32" s="168">
        <f t="shared" si="3"/>
        <v>811.00847518498949</v>
      </c>
      <c r="F32" s="168">
        <f t="shared" si="4"/>
        <v>928.99152481501051</v>
      </c>
      <c r="G32" s="168"/>
      <c r="H32" s="169" t="str">
        <f t="shared" si="5"/>
        <v xml:space="preserve"> </v>
      </c>
      <c r="I32" s="169" t="str">
        <f t="shared" si="6"/>
        <v xml:space="preserve"> </v>
      </c>
      <c r="L32" s="162">
        <v>878</v>
      </c>
      <c r="M32" s="168">
        <f t="shared" si="7"/>
        <v>870</v>
      </c>
      <c r="O32" s="168">
        <f t="shared" si="0"/>
        <v>818.73787043988375</v>
      </c>
      <c r="P32" s="168">
        <f t="shared" si="1"/>
        <v>937.26212956011625</v>
      </c>
    </row>
    <row r="33" spans="1:19" x14ac:dyDescent="0.2">
      <c r="A33" s="163">
        <v>1999</v>
      </c>
      <c r="B33" s="224">
        <f>'Table 1'!B34</f>
        <v>874</v>
      </c>
      <c r="C33" s="168">
        <f t="shared" si="2"/>
        <v>878.2</v>
      </c>
      <c r="D33" s="168"/>
      <c r="E33" s="168">
        <f t="shared" si="3"/>
        <v>818.93112115114718</v>
      </c>
      <c r="F33" s="168">
        <f t="shared" si="4"/>
        <v>937.46887884885291</v>
      </c>
      <c r="G33" s="168"/>
      <c r="H33" s="169" t="str">
        <f t="shared" si="5"/>
        <v xml:space="preserve"> </v>
      </c>
      <c r="I33" s="169" t="str">
        <f t="shared" si="6"/>
        <v xml:space="preserve"> </v>
      </c>
      <c r="L33" s="162">
        <v>874</v>
      </c>
      <c r="M33" s="168">
        <f t="shared" si="7"/>
        <v>878.2</v>
      </c>
      <c r="O33" s="168">
        <f t="shared" si="0"/>
        <v>814.87301800362206</v>
      </c>
      <c r="P33" s="168">
        <f t="shared" si="1"/>
        <v>933.12698199637794</v>
      </c>
    </row>
    <row r="34" spans="1:19" x14ac:dyDescent="0.2">
      <c r="A34" s="163">
        <v>2000</v>
      </c>
      <c r="B34" s="224">
        <f>'Table 1'!B35</f>
        <v>878</v>
      </c>
      <c r="C34" s="168">
        <f t="shared" si="2"/>
        <v>883.2</v>
      </c>
      <c r="D34" s="168"/>
      <c r="E34" s="168">
        <f t="shared" si="3"/>
        <v>823.76263801277855</v>
      </c>
      <c r="F34" s="168">
        <f t="shared" si="4"/>
        <v>942.63736198722154</v>
      </c>
      <c r="G34" s="168"/>
      <c r="H34" s="169" t="str">
        <f t="shared" si="5"/>
        <v xml:space="preserve"> </v>
      </c>
      <c r="I34" s="169" t="str">
        <f t="shared" si="6"/>
        <v xml:space="preserve"> </v>
      </c>
      <c r="L34" s="162">
        <v>878</v>
      </c>
      <c r="M34" s="168">
        <f t="shared" si="7"/>
        <v>883.2</v>
      </c>
      <c r="O34" s="168">
        <f t="shared" si="0"/>
        <v>818.73787043988375</v>
      </c>
      <c r="P34" s="168">
        <f t="shared" si="1"/>
        <v>937.26212956011625</v>
      </c>
    </row>
    <row r="35" spans="1:19" x14ac:dyDescent="0.2">
      <c r="A35" s="163">
        <v>2001</v>
      </c>
      <c r="B35" s="224">
        <v>887</v>
      </c>
      <c r="C35" s="168">
        <f t="shared" si="2"/>
        <v>866.4</v>
      </c>
      <c r="D35" s="168"/>
      <c r="E35" s="168">
        <f t="shared" si="3"/>
        <v>807.53065313764728</v>
      </c>
      <c r="F35" s="168">
        <f t="shared" si="4"/>
        <v>925.26934686235268</v>
      </c>
      <c r="G35" s="168"/>
      <c r="H35" s="169" t="str">
        <f t="shared" si="5"/>
        <v xml:space="preserve"> </v>
      </c>
      <c r="I35" s="169" t="str">
        <f t="shared" si="6"/>
        <v xml:space="preserve"> </v>
      </c>
      <c r="L35" s="162">
        <v>887</v>
      </c>
      <c r="M35" s="168">
        <f t="shared" si="7"/>
        <v>866.4</v>
      </c>
      <c r="O35" s="168">
        <f t="shared" si="0"/>
        <v>827.43490955265827</v>
      </c>
      <c r="P35" s="168">
        <f t="shared" si="1"/>
        <v>946.56509044734173</v>
      </c>
    </row>
    <row r="36" spans="1:19" x14ac:dyDescent="0.2">
      <c r="A36" s="163">
        <v>2002</v>
      </c>
      <c r="B36" s="224">
        <v>899</v>
      </c>
      <c r="C36" s="168">
        <f t="shared" si="2"/>
        <v>858.6</v>
      </c>
      <c r="D36" s="168"/>
      <c r="E36" s="168">
        <f t="shared" si="3"/>
        <v>799.99624585404104</v>
      </c>
      <c r="F36" s="168">
        <f t="shared" si="4"/>
        <v>917.20375414595901</v>
      </c>
      <c r="G36" s="168"/>
      <c r="H36" s="169" t="str">
        <f t="shared" si="5"/>
        <v xml:space="preserve"> </v>
      </c>
      <c r="I36" s="169" t="str">
        <f t="shared" si="6"/>
        <v xml:space="preserve"> </v>
      </c>
      <c r="L36" s="162">
        <v>899</v>
      </c>
      <c r="M36" s="168">
        <f t="shared" si="7"/>
        <v>858.6</v>
      </c>
      <c r="O36" s="168">
        <f t="shared" si="0"/>
        <v>839.03334259774022</v>
      </c>
      <c r="P36" s="168">
        <f t="shared" si="1"/>
        <v>958.96665740225978</v>
      </c>
    </row>
    <row r="37" spans="1:19" x14ac:dyDescent="0.2">
      <c r="A37" s="163">
        <v>2003</v>
      </c>
      <c r="B37" s="224">
        <v>794</v>
      </c>
      <c r="C37" s="168">
        <f t="shared" si="2"/>
        <v>835.6</v>
      </c>
      <c r="D37" s="168"/>
      <c r="E37" s="168">
        <f t="shared" si="3"/>
        <v>777.78650676528878</v>
      </c>
      <c r="F37" s="168">
        <f t="shared" si="4"/>
        <v>893.41349323471127</v>
      </c>
      <c r="G37" s="168"/>
      <c r="H37" s="169" t="str">
        <f t="shared" si="5"/>
        <v xml:space="preserve"> </v>
      </c>
      <c r="I37" s="169" t="str">
        <f t="shared" si="6"/>
        <v xml:space="preserve"> </v>
      </c>
      <c r="L37" s="162">
        <v>794</v>
      </c>
      <c r="M37" s="168">
        <f t="shared" si="7"/>
        <v>835.6</v>
      </c>
      <c r="O37" s="168">
        <f t="shared" si="0"/>
        <v>737.64398878557847</v>
      </c>
      <c r="P37" s="168">
        <f t="shared" si="1"/>
        <v>850.35601121442153</v>
      </c>
    </row>
    <row r="38" spans="1:19" x14ac:dyDescent="0.2">
      <c r="A38" s="163">
        <v>2004</v>
      </c>
      <c r="B38" s="224">
        <v>835</v>
      </c>
      <c r="C38" s="168">
        <f t="shared" si="2"/>
        <v>811.2</v>
      </c>
      <c r="D38" s="168"/>
      <c r="E38" s="168">
        <f t="shared" si="3"/>
        <v>754.23685401946273</v>
      </c>
      <c r="F38" s="168">
        <f t="shared" si="4"/>
        <v>868.16314598053737</v>
      </c>
      <c r="G38" s="168"/>
      <c r="H38" s="169" t="str">
        <f t="shared" si="5"/>
        <v xml:space="preserve"> </v>
      </c>
      <c r="I38" s="169" t="str">
        <f t="shared" si="6"/>
        <v xml:space="preserve"> </v>
      </c>
      <c r="L38" s="162">
        <v>835</v>
      </c>
      <c r="M38" s="168">
        <f t="shared" si="7"/>
        <v>811.2</v>
      </c>
      <c r="O38" s="168">
        <f t="shared" si="0"/>
        <v>777.20726689280048</v>
      </c>
      <c r="P38" s="168">
        <f t="shared" si="1"/>
        <v>892.79273310719952</v>
      </c>
    </row>
    <row r="39" spans="1:19" x14ac:dyDescent="0.2">
      <c r="A39" s="163">
        <v>2005</v>
      </c>
      <c r="B39" s="224">
        <v>763</v>
      </c>
      <c r="C39" s="168">
        <f t="shared" si="2"/>
        <v>799</v>
      </c>
      <c r="D39" s="168"/>
      <c r="E39" s="168">
        <f t="shared" si="3"/>
        <v>742.46682389958971</v>
      </c>
      <c r="F39" s="168">
        <f t="shared" si="4"/>
        <v>855.53317610041029</v>
      </c>
      <c r="G39" s="168"/>
      <c r="H39" s="169" t="str">
        <f t="shared" si="5"/>
        <v xml:space="preserve"> </v>
      </c>
      <c r="I39" s="169" t="str">
        <f t="shared" si="6"/>
        <v xml:space="preserve"> </v>
      </c>
      <c r="L39" s="162">
        <v>763</v>
      </c>
      <c r="M39" s="168">
        <f t="shared" si="7"/>
        <v>799</v>
      </c>
      <c r="O39" s="168">
        <f t="shared" si="0"/>
        <v>707.75509073226749</v>
      </c>
      <c r="P39" s="168">
        <f t="shared" si="1"/>
        <v>818.24490926773251</v>
      </c>
    </row>
    <row r="40" spans="1:19" x14ac:dyDescent="0.2">
      <c r="A40" s="163">
        <v>2006</v>
      </c>
      <c r="B40" s="224">
        <v>765</v>
      </c>
      <c r="C40" s="168">
        <f t="shared" si="2"/>
        <v>808.8</v>
      </c>
      <c r="D40" s="217"/>
      <c r="E40" s="168">
        <f t="shared" si="3"/>
        <v>751.9211814468689</v>
      </c>
      <c r="F40" s="168">
        <f t="shared" si="4"/>
        <v>865.67881855313101</v>
      </c>
      <c r="G40" s="217"/>
      <c r="H40" s="169" t="str">
        <f t="shared" si="5"/>
        <v xml:space="preserve"> </v>
      </c>
      <c r="I40" s="169" t="str">
        <f t="shared" si="6"/>
        <v xml:space="preserve"> </v>
      </c>
      <c r="L40" s="162">
        <v>765</v>
      </c>
      <c r="M40" s="168">
        <f t="shared" si="7"/>
        <v>808.8</v>
      </c>
      <c r="O40" s="168">
        <f t="shared" si="0"/>
        <v>709.68273325624273</v>
      </c>
      <c r="P40" s="168">
        <f t="shared" si="1"/>
        <v>820.31726674375727</v>
      </c>
    </row>
    <row r="41" spans="1:19" x14ac:dyDescent="0.2">
      <c r="A41" s="163">
        <v>2007</v>
      </c>
      <c r="B41" s="224">
        <v>838</v>
      </c>
      <c r="C41" s="168">
        <f t="shared" si="2"/>
        <v>791</v>
      </c>
      <c r="D41" s="217"/>
      <c r="E41" s="168">
        <f t="shared" si="3"/>
        <v>734.75055555829908</v>
      </c>
      <c r="F41" s="168">
        <f t="shared" si="4"/>
        <v>847.24944444170092</v>
      </c>
      <c r="G41" s="217"/>
      <c r="H41" s="169" t="str">
        <f t="shared" si="5"/>
        <v xml:space="preserve"> </v>
      </c>
      <c r="I41" s="169" t="str">
        <f t="shared" si="6"/>
        <v xml:space="preserve"> </v>
      </c>
      <c r="L41" s="162">
        <v>838</v>
      </c>
      <c r="M41" s="168">
        <f t="shared" si="7"/>
        <v>791</v>
      </c>
      <c r="O41" s="168">
        <f t="shared" si="0"/>
        <v>780.10354069547952</v>
      </c>
      <c r="P41" s="168">
        <f t="shared" si="1"/>
        <v>895.89645930452048</v>
      </c>
    </row>
    <row r="42" spans="1:19" x14ac:dyDescent="0.2">
      <c r="A42" s="163">
        <v>2008</v>
      </c>
      <c r="B42" s="224">
        <v>843</v>
      </c>
      <c r="C42" s="168">
        <f t="shared" si="2"/>
        <v>794.6</v>
      </c>
      <c r="D42" s="217"/>
      <c r="E42" s="170">
        <f>C42-2*SQRT(C42)</f>
        <v>738.22269960347512</v>
      </c>
      <c r="F42" s="170">
        <f t="shared" si="4"/>
        <v>850.97730039652492</v>
      </c>
      <c r="G42" s="217"/>
      <c r="H42" s="169" t="str">
        <f t="shared" si="5"/>
        <v xml:space="preserve"> </v>
      </c>
      <c r="I42" s="169" t="str">
        <f t="shared" si="6"/>
        <v xml:space="preserve"> </v>
      </c>
      <c r="L42" s="162">
        <v>843</v>
      </c>
      <c r="M42" s="168">
        <f t="shared" si="7"/>
        <v>794.6</v>
      </c>
      <c r="O42" s="168">
        <f t="shared" si="0"/>
        <v>784.93107543616816</v>
      </c>
      <c r="P42" s="168">
        <f t="shared" si="1"/>
        <v>901.06892456383184</v>
      </c>
    </row>
    <row r="43" spans="1:19" x14ac:dyDescent="0.2">
      <c r="A43" s="163">
        <v>2009</v>
      </c>
      <c r="B43" s="224">
        <v>746</v>
      </c>
      <c r="C43" s="168">
        <f t="shared" si="2"/>
        <v>796</v>
      </c>
      <c r="D43" s="171"/>
      <c r="E43" s="168">
        <f>C43-2*SQRT(C43)</f>
        <v>739.57305608133652</v>
      </c>
      <c r="F43" s="168">
        <f t="shared" si="4"/>
        <v>852.42694391866348</v>
      </c>
      <c r="G43" s="171"/>
      <c r="H43" s="169" t="str">
        <f>IF(B43&lt;E43,"LOW"," ")</f>
        <v xml:space="preserve"> </v>
      </c>
      <c r="I43" s="169" t="str">
        <f>IF(B43&gt;F43,"HIGH"," " )</f>
        <v xml:space="preserve"> </v>
      </c>
      <c r="L43" s="162">
        <v>746</v>
      </c>
      <c r="M43" s="168">
        <f t="shared" si="7"/>
        <v>819.4</v>
      </c>
      <c r="O43" s="168">
        <f t="shared" si="0"/>
        <v>691.3739988650093</v>
      </c>
      <c r="P43" s="168">
        <f t="shared" si="1"/>
        <v>800.6260011349907</v>
      </c>
    </row>
    <row r="44" spans="1:19" x14ac:dyDescent="0.2">
      <c r="A44" s="163">
        <v>2010</v>
      </c>
      <c r="B44" s="224">
        <v>781</v>
      </c>
      <c r="C44" s="168">
        <f t="shared" si="2"/>
        <v>780.8</v>
      </c>
      <c r="D44" s="171"/>
      <c r="E44" s="168">
        <f>C44-2*SQRT(C44)</f>
        <v>724.91440257096644</v>
      </c>
      <c r="F44" s="168">
        <f t="shared" si="4"/>
        <v>836.68559742903346</v>
      </c>
      <c r="G44" s="171"/>
      <c r="H44" s="169" t="str">
        <f t="shared" ref="H44:H48" si="8">IF(B44&lt;E44,"LOW"," ")</f>
        <v xml:space="preserve"> </v>
      </c>
      <c r="I44" s="169" t="str">
        <f t="shared" ref="I44:I48" si="9">IF(B44&gt;F44,"HIGH"," " )</f>
        <v xml:space="preserve"> </v>
      </c>
      <c r="L44" s="162">
        <v>781</v>
      </c>
      <c r="M44" s="168">
        <f t="shared" si="7"/>
        <v>817.8</v>
      </c>
      <c r="O44" s="168">
        <f t="shared" si="0"/>
        <v>725.10724555007153</v>
      </c>
      <c r="P44" s="168">
        <f t="shared" si="1"/>
        <v>836.89275444992847</v>
      </c>
    </row>
    <row r="45" spans="1:19" x14ac:dyDescent="0.2">
      <c r="A45" s="163">
        <v>2011</v>
      </c>
      <c r="B45" s="224">
        <v>772</v>
      </c>
      <c r="C45" s="168">
        <f t="shared" si="2"/>
        <v>761.4</v>
      </c>
      <c r="D45" s="171"/>
      <c r="E45" s="168">
        <f t="shared" ref="E45:E47" si="10">C45-2*SQRT(C45)</f>
        <v>706.21304501967882</v>
      </c>
      <c r="F45" s="168">
        <f t="shared" si="4"/>
        <v>816.58695498032114</v>
      </c>
      <c r="G45" s="171"/>
      <c r="H45" s="169" t="str">
        <f t="shared" si="8"/>
        <v xml:space="preserve"> </v>
      </c>
      <c r="I45" s="169" t="str">
        <f t="shared" si="9"/>
        <v xml:space="preserve"> </v>
      </c>
      <c r="L45" s="162">
        <v>889</v>
      </c>
      <c r="M45" s="168">
        <f t="shared" si="7"/>
        <v>808.2</v>
      </c>
      <c r="O45" s="168">
        <f t="shared" si="0"/>
        <v>829.36779393649772</v>
      </c>
      <c r="P45" s="168">
        <f t="shared" si="1"/>
        <v>948.63220606350228</v>
      </c>
    </row>
    <row r="46" spans="1:19" x14ac:dyDescent="0.2">
      <c r="A46" s="163">
        <v>2012</v>
      </c>
      <c r="B46" s="224">
        <v>762</v>
      </c>
      <c r="C46" s="168">
        <f t="shared" ref="C46:C52" si="11">AVERAGE(B44:B48)</f>
        <v>744</v>
      </c>
      <c r="D46" s="171"/>
      <c r="E46" s="168">
        <f t="shared" si="10"/>
        <v>689.44727321205653</v>
      </c>
      <c r="F46" s="168">
        <f t="shared" si="4"/>
        <v>798.55272678794347</v>
      </c>
      <c r="G46" s="171"/>
      <c r="H46" s="169" t="str">
        <f t="shared" si="8"/>
        <v xml:space="preserve"> </v>
      </c>
      <c r="I46" s="169" t="str">
        <f t="shared" si="9"/>
        <v xml:space="preserve"> </v>
      </c>
      <c r="L46" s="162">
        <v>830</v>
      </c>
      <c r="M46" s="168">
        <f t="shared" si="7"/>
        <v>798.2</v>
      </c>
      <c r="O46" s="168">
        <f t="shared" si="0"/>
        <v>772.38055883644824</v>
      </c>
      <c r="P46" s="168">
        <f t="shared" si="1"/>
        <v>887.61944116355176</v>
      </c>
    </row>
    <row r="47" spans="1:19" x14ac:dyDescent="0.2">
      <c r="A47" s="163">
        <v>2013</v>
      </c>
      <c r="B47" s="224">
        <v>746</v>
      </c>
      <c r="C47" s="168">
        <f t="shared" si="11"/>
        <v>719</v>
      </c>
      <c r="D47" s="171"/>
      <c r="E47" s="168">
        <f t="shared" si="10"/>
        <v>665.37164928883226</v>
      </c>
      <c r="F47" s="168">
        <f t="shared" si="4"/>
        <v>772.62835071116774</v>
      </c>
      <c r="G47" s="171"/>
      <c r="H47" s="169" t="str">
        <f t="shared" si="8"/>
        <v xml:space="preserve"> </v>
      </c>
      <c r="I47" s="169" t="str">
        <f t="shared" si="9"/>
        <v xml:space="preserve"> </v>
      </c>
      <c r="L47" s="162">
        <v>795</v>
      </c>
      <c r="M47" s="168">
        <f>AVERAGE(L45:L49)</f>
        <v>776.4</v>
      </c>
      <c r="N47" s="168"/>
      <c r="O47" s="168">
        <f t="shared" ref="O47:O51" si="12">L47-2*SQRT(L47)</f>
        <v>738.60851128051331</v>
      </c>
      <c r="P47" s="168">
        <f t="shared" ref="P47:P51" si="13">L47+2*SQRT(L47)</f>
        <v>851.39148871948669</v>
      </c>
      <c r="R47" s="169" t="str">
        <f t="shared" ref="R47" si="14">IF(L47&lt;O47,"LOW"," ")</f>
        <v xml:space="preserve"> </v>
      </c>
      <c r="S47" s="169" t="str">
        <f t="shared" ref="S47" si="15">IF(L47&gt;P47,"HIGH"," " )</f>
        <v xml:space="preserve"> </v>
      </c>
    </row>
    <row r="48" spans="1:19" x14ac:dyDescent="0.2">
      <c r="A48" s="163">
        <v>2014</v>
      </c>
      <c r="B48" s="224">
        <v>659</v>
      </c>
      <c r="C48" s="168">
        <f t="shared" si="11"/>
        <v>704</v>
      </c>
      <c r="D48" s="171"/>
      <c r="E48" s="168">
        <f t="shared" ref="E48" si="16">C48-2*SQRT(C48)</f>
        <v>650.93400335431363</v>
      </c>
      <c r="F48" s="168">
        <f t="shared" ref="F48" si="17">C48+2*SQRT(C48)</f>
        <v>757.06599664568637</v>
      </c>
      <c r="G48" s="171"/>
      <c r="H48" s="169" t="str">
        <f t="shared" si="8"/>
        <v xml:space="preserve"> </v>
      </c>
      <c r="I48" s="169" t="str">
        <f t="shared" si="9"/>
        <v xml:space="preserve"> </v>
      </c>
      <c r="L48" s="162">
        <v>696</v>
      </c>
      <c r="M48" s="168">
        <f t="shared" ref="M48:M51" si="18">AVERAGE(L46:L50)</f>
        <v>744.2</v>
      </c>
      <c r="N48" s="168"/>
      <c r="O48" s="168">
        <f t="shared" si="12"/>
        <v>643.23637616690837</v>
      </c>
      <c r="P48" s="168">
        <f t="shared" si="13"/>
        <v>748.76362383309163</v>
      </c>
      <c r="R48" s="169" t="str">
        <f t="shared" ref="R48:R52" si="19">IF(L48&lt;O48,"LOW"," ")</f>
        <v xml:space="preserve"> </v>
      </c>
      <c r="S48" s="169" t="str">
        <f t="shared" ref="S48:S51" si="20">IF(L48&gt;P48,"HIGH"," " )</f>
        <v xml:space="preserve"> </v>
      </c>
    </row>
    <row r="49" spans="1:19" ht="12.75" customHeight="1" x14ac:dyDescent="0.2">
      <c r="A49" s="163">
        <v>2015</v>
      </c>
      <c r="B49" s="224">
        <v>656</v>
      </c>
      <c r="C49" s="168">
        <f t="shared" si="11"/>
        <v>684.4</v>
      </c>
      <c r="D49" s="171"/>
      <c r="E49" s="168">
        <f t="shared" ref="E49:E50" si="21">C49-2*SQRT(C49)</f>
        <v>632.0779205306211</v>
      </c>
      <c r="F49" s="168">
        <f t="shared" ref="F49:F50" si="22">C49+2*SQRT(C49)</f>
        <v>736.72207946937885</v>
      </c>
      <c r="G49" s="171"/>
      <c r="H49" s="169" t="str">
        <f t="shared" ref="H49" si="23">IF(B49&lt;E49,"LOW"," ")</f>
        <v xml:space="preserve"> </v>
      </c>
      <c r="I49" s="169" t="str">
        <f t="shared" ref="I49" si="24">IF(B49&gt;F49,"HIGH"," " )</f>
        <v xml:space="preserve"> </v>
      </c>
      <c r="L49" s="162">
        <v>672</v>
      </c>
      <c r="M49" s="168">
        <f t="shared" si="18"/>
        <v>714.2</v>
      </c>
      <c r="N49" s="168"/>
      <c r="O49" s="168">
        <f t="shared" si="12"/>
        <v>620.15407441273715</v>
      </c>
      <c r="P49" s="168">
        <f t="shared" si="13"/>
        <v>723.84592558726285</v>
      </c>
      <c r="R49" s="169" t="str">
        <f t="shared" si="19"/>
        <v xml:space="preserve"> </v>
      </c>
      <c r="S49" s="169" t="str">
        <f t="shared" si="20"/>
        <v xml:space="preserve"> </v>
      </c>
    </row>
    <row r="50" spans="1:19" ht="15" customHeight="1" x14ac:dyDescent="0.2">
      <c r="A50" s="163">
        <v>2016</v>
      </c>
      <c r="B50" s="224">
        <v>697</v>
      </c>
      <c r="C50" s="168">
        <f t="shared" si="11"/>
        <v>685.8</v>
      </c>
      <c r="D50" s="187"/>
      <c r="E50" s="168">
        <f t="shared" si="21"/>
        <v>633.42443317729146</v>
      </c>
      <c r="F50" s="168">
        <f t="shared" si="22"/>
        <v>738.17556682270845</v>
      </c>
      <c r="G50" s="187"/>
      <c r="H50" s="187"/>
      <c r="I50" s="187"/>
      <c r="L50" s="162">
        <v>728</v>
      </c>
      <c r="M50" s="168">
        <f t="shared" si="18"/>
        <v>712</v>
      </c>
      <c r="N50" s="168"/>
      <c r="O50" s="168">
        <f t="shared" si="12"/>
        <v>674.03704974707182</v>
      </c>
      <c r="P50" s="168">
        <f t="shared" si="13"/>
        <v>781.96295025292818</v>
      </c>
      <c r="R50" s="169" t="str">
        <f t="shared" si="19"/>
        <v xml:space="preserve"> </v>
      </c>
      <c r="S50" s="169" t="str">
        <f t="shared" si="20"/>
        <v xml:space="preserve"> </v>
      </c>
    </row>
    <row r="51" spans="1:19" x14ac:dyDescent="0.2">
      <c r="A51" s="163">
        <v>2017</v>
      </c>
      <c r="B51" s="224">
        <v>664</v>
      </c>
      <c r="C51" s="168">
        <f t="shared" si="11"/>
        <v>717.8</v>
      </c>
      <c r="D51" s="187"/>
      <c r="E51" s="168">
        <f t="shared" ref="E51:E52" si="25">C51-2*SQRT(C51)</f>
        <v>664.21642042565645</v>
      </c>
      <c r="F51" s="168">
        <f t="shared" ref="F51:F52" si="26">C51+2*SQRT(C51)</f>
        <v>771.38357957434346</v>
      </c>
      <c r="G51" s="187"/>
      <c r="H51" s="187"/>
      <c r="I51" s="187"/>
      <c r="L51" s="162">
        <v>680</v>
      </c>
      <c r="M51" s="168">
        <f t="shared" si="18"/>
        <v>739.4</v>
      </c>
      <c r="N51" s="168"/>
      <c r="O51" s="168">
        <f t="shared" si="12"/>
        <v>627.84638075837881</v>
      </c>
      <c r="P51" s="168">
        <f t="shared" si="13"/>
        <v>732.15361924162119</v>
      </c>
      <c r="R51" s="169" t="str">
        <f t="shared" si="19"/>
        <v xml:space="preserve"> </v>
      </c>
      <c r="S51" s="169" t="str">
        <f t="shared" si="20"/>
        <v xml:space="preserve"> </v>
      </c>
    </row>
    <row r="52" spans="1:19" x14ac:dyDescent="0.2">
      <c r="A52" s="163">
        <v>2018</v>
      </c>
      <c r="B52" s="224">
        <v>753</v>
      </c>
      <c r="C52" s="168">
        <f t="shared" si="11"/>
        <v>747</v>
      </c>
      <c r="D52" s="187"/>
      <c r="E52" s="168">
        <f t="shared" si="25"/>
        <v>692.33739852513418</v>
      </c>
      <c r="F52" s="168">
        <f t="shared" si="26"/>
        <v>801.66260147486582</v>
      </c>
      <c r="G52" s="187"/>
      <c r="H52" s="187"/>
      <c r="I52" s="187"/>
      <c r="L52" s="162">
        <v>784</v>
      </c>
      <c r="M52" s="168">
        <f t="shared" ref="M52" si="27">AVERAGE(L50:L54)</f>
        <v>766</v>
      </c>
      <c r="N52" s="168"/>
      <c r="O52" s="168">
        <f t="shared" ref="O52:O53" si="28">L52-2*SQRT(L52)</f>
        <v>728</v>
      </c>
      <c r="P52" s="168">
        <f t="shared" ref="P52:P53" si="29">L52+2*SQRT(L52)</f>
        <v>840</v>
      </c>
      <c r="R52" s="169" t="str">
        <f t="shared" si="19"/>
        <v xml:space="preserve"> </v>
      </c>
    </row>
    <row r="53" spans="1:19" x14ac:dyDescent="0.2">
      <c r="A53" s="163">
        <v>2019</v>
      </c>
      <c r="B53" s="224">
        <v>819</v>
      </c>
      <c r="L53" s="162">
        <v>833</v>
      </c>
      <c r="M53" s="168">
        <f>AVERAGE(L51:L55)</f>
        <v>775.5</v>
      </c>
      <c r="O53" s="168">
        <f t="shared" si="28"/>
        <v>775.27652124135273</v>
      </c>
      <c r="P53" s="168">
        <f t="shared" si="29"/>
        <v>890.72347875864727</v>
      </c>
    </row>
    <row r="54" spans="1:19" ht="12.95" customHeight="1" x14ac:dyDescent="0.2">
      <c r="A54" s="212">
        <v>2020</v>
      </c>
      <c r="B54" s="162">
        <v>802</v>
      </c>
      <c r="L54" s="162">
        <v>805</v>
      </c>
    </row>
    <row r="55" spans="1:19" ht="12.75" customHeight="1" x14ac:dyDescent="0.2">
      <c r="A55" s="190"/>
      <c r="B55" s="190"/>
      <c r="C55" s="190"/>
      <c r="D55" s="190"/>
      <c r="E55" s="190"/>
      <c r="F55" s="190"/>
      <c r="G55" s="190"/>
      <c r="H55" s="190"/>
      <c r="I55" s="190"/>
      <c r="J55" s="190"/>
      <c r="K55" s="190"/>
      <c r="L55" s="190"/>
      <c r="M55" s="190"/>
      <c r="N55" s="190"/>
      <c r="O55" s="190"/>
      <c r="P55" s="190"/>
    </row>
    <row r="56" spans="1:19" ht="12.75" customHeight="1" x14ac:dyDescent="0.2"/>
    <row r="57" spans="1:19" x14ac:dyDescent="0.2">
      <c r="A57" s="361" t="s">
        <v>239</v>
      </c>
      <c r="B57" s="361"/>
    </row>
    <row r="60" spans="1:19" x14ac:dyDescent="0.2">
      <c r="C60" s="250"/>
    </row>
  </sheetData>
  <mergeCells count="11">
    <mergeCell ref="O5:O7"/>
    <mergeCell ref="P5:P7"/>
    <mergeCell ref="A57:B57"/>
    <mergeCell ref="R1:S1"/>
    <mergeCell ref="B5:B7"/>
    <mergeCell ref="C5:C7"/>
    <mergeCell ref="E5:E7"/>
    <mergeCell ref="F5:F7"/>
    <mergeCell ref="L5:L7"/>
    <mergeCell ref="M5:M7"/>
    <mergeCell ref="A1:P2"/>
  </mergeCells>
  <hyperlinks>
    <hyperlink ref="R1:S1" location="Contents!A1" display="back to contents"/>
  </hyperlinks>
  <pageMargins left="0.74803149606299213" right="0.74803149606299213" top="0.98425196850393704" bottom="0.98425196850393704" header="0.51181102362204722" footer="0.51181102362204722"/>
  <pageSetup paperSize="9" scale="9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showGridLines="0" workbookViewId="0">
      <selection sqref="A1:J2"/>
    </sheetView>
  </sheetViews>
  <sheetFormatPr defaultColWidth="9.140625" defaultRowHeight="12.75" x14ac:dyDescent="0.2"/>
  <cols>
    <col min="1" max="1" width="12.42578125" style="162" customWidth="1"/>
    <col min="2" max="5" width="11.42578125" style="162" customWidth="1"/>
    <col min="6" max="6" width="8.7109375" style="162" customWidth="1"/>
    <col min="7" max="7" width="5.7109375" style="162" customWidth="1"/>
    <col min="8" max="9" width="8.7109375" style="162" customWidth="1"/>
    <col min="10" max="10" width="5.140625" style="162" customWidth="1"/>
    <col min="11" max="11" width="5.7109375" style="162" customWidth="1"/>
    <col min="12" max="13" width="9.140625" style="162"/>
    <col min="14" max="14" width="3.42578125" style="162" customWidth="1"/>
    <col min="15" max="16384" width="9.140625" style="162"/>
  </cols>
  <sheetData>
    <row r="1" spans="1:13" ht="18" customHeight="1" x14ac:dyDescent="0.2">
      <c r="A1" s="368" t="s">
        <v>248</v>
      </c>
      <c r="B1" s="368"/>
      <c r="C1" s="368"/>
      <c r="D1" s="368"/>
      <c r="E1" s="368"/>
      <c r="F1" s="368"/>
      <c r="G1" s="368"/>
      <c r="H1" s="368"/>
      <c r="I1" s="368"/>
      <c r="J1" s="368"/>
      <c r="K1" s="193"/>
      <c r="L1" s="362" t="s">
        <v>219</v>
      </c>
      <c r="M1" s="362"/>
    </row>
    <row r="2" spans="1:13" ht="18" customHeight="1" x14ac:dyDescent="0.2">
      <c r="A2" s="368"/>
      <c r="B2" s="368"/>
      <c r="C2" s="368"/>
      <c r="D2" s="368"/>
      <c r="E2" s="368"/>
      <c r="F2" s="368"/>
      <c r="G2" s="368"/>
      <c r="H2" s="368"/>
      <c r="I2" s="368"/>
      <c r="J2" s="368"/>
      <c r="K2" s="193"/>
      <c r="L2" s="193"/>
    </row>
    <row r="3" spans="1:13" ht="15" customHeight="1" x14ac:dyDescent="0.2">
      <c r="A3" s="308"/>
      <c r="B3" s="308"/>
      <c r="C3" s="308"/>
      <c r="D3" s="308"/>
      <c r="E3" s="308"/>
      <c r="F3" s="308"/>
      <c r="G3" s="308"/>
      <c r="H3" s="308"/>
      <c r="I3" s="308"/>
      <c r="J3" s="308"/>
      <c r="K3" s="193"/>
      <c r="L3" s="193"/>
    </row>
    <row r="4" spans="1:13" ht="15" customHeight="1" x14ac:dyDescent="0.2">
      <c r="A4" s="369" t="s">
        <v>3</v>
      </c>
      <c r="B4" s="371" t="s">
        <v>260</v>
      </c>
      <c r="C4" s="371" t="s">
        <v>261</v>
      </c>
      <c r="D4" s="371" t="s">
        <v>262</v>
      </c>
      <c r="E4" s="371" t="s">
        <v>263</v>
      </c>
      <c r="F4" s="308"/>
      <c r="G4" s="308"/>
      <c r="H4" s="308"/>
      <c r="I4" s="308"/>
      <c r="J4" s="308"/>
      <c r="K4" s="193"/>
      <c r="L4" s="193"/>
    </row>
    <row r="5" spans="1:13" ht="15" customHeight="1" x14ac:dyDescent="0.2">
      <c r="A5" s="369"/>
      <c r="B5" s="371"/>
      <c r="C5" s="371"/>
      <c r="D5" s="371"/>
      <c r="E5" s="371"/>
      <c r="F5" s="308"/>
      <c r="G5" s="308"/>
      <c r="H5" s="308"/>
      <c r="I5" s="308"/>
      <c r="J5" s="308"/>
      <c r="K5" s="193"/>
      <c r="L5" s="193"/>
    </row>
    <row r="6" spans="1:13" x14ac:dyDescent="0.2">
      <c r="A6" s="370"/>
      <c r="B6" s="372"/>
      <c r="C6" s="372"/>
      <c r="D6" s="372"/>
      <c r="E6" s="372"/>
    </row>
    <row r="7" spans="1:13" x14ac:dyDescent="0.2">
      <c r="A7" s="163">
        <v>1994</v>
      </c>
      <c r="B7" s="252">
        <v>16.600000000000001</v>
      </c>
      <c r="C7" s="252">
        <v>15.4</v>
      </c>
      <c r="D7" s="252">
        <v>17.7</v>
      </c>
      <c r="E7" s="252">
        <v>834</v>
      </c>
    </row>
    <row r="8" spans="1:13" x14ac:dyDescent="0.2">
      <c r="A8" s="163">
        <v>1995</v>
      </c>
      <c r="B8" s="252">
        <v>16.600000000000001</v>
      </c>
      <c r="C8" s="252">
        <v>15.5</v>
      </c>
      <c r="D8" s="252">
        <v>17.8</v>
      </c>
      <c r="E8" s="252">
        <v>836</v>
      </c>
    </row>
    <row r="9" spans="1:13" x14ac:dyDescent="0.2">
      <c r="A9" s="163">
        <v>1996</v>
      </c>
      <c r="B9" s="252">
        <v>16.899999999999999</v>
      </c>
      <c r="C9" s="252">
        <v>15.7</v>
      </c>
      <c r="D9" s="252">
        <v>18</v>
      </c>
      <c r="E9" s="252">
        <v>846</v>
      </c>
    </row>
    <row r="10" spans="1:13" x14ac:dyDescent="0.2">
      <c r="A10" s="163">
        <v>1997</v>
      </c>
      <c r="B10" s="252">
        <v>17.100000000000001</v>
      </c>
      <c r="C10" s="252">
        <v>16</v>
      </c>
      <c r="D10" s="252">
        <v>18.3</v>
      </c>
      <c r="E10" s="252">
        <v>874</v>
      </c>
    </row>
    <row r="11" spans="1:13" x14ac:dyDescent="0.2">
      <c r="A11" s="163">
        <v>1998</v>
      </c>
      <c r="B11" s="252">
        <v>17.3</v>
      </c>
      <c r="C11" s="252">
        <v>16.100000000000001</v>
      </c>
      <c r="D11" s="252">
        <v>18.399999999999999</v>
      </c>
      <c r="E11" s="252">
        <v>878</v>
      </c>
    </row>
    <row r="12" spans="1:13" x14ac:dyDescent="0.2">
      <c r="A12" s="163">
        <v>1999</v>
      </c>
      <c r="B12" s="252">
        <v>17.2</v>
      </c>
      <c r="C12" s="252">
        <v>16</v>
      </c>
      <c r="D12" s="252">
        <v>18.3</v>
      </c>
      <c r="E12" s="252">
        <v>874</v>
      </c>
    </row>
    <row r="13" spans="1:13" x14ac:dyDescent="0.2">
      <c r="A13" s="163">
        <v>2000</v>
      </c>
      <c r="B13" s="252">
        <v>17.2</v>
      </c>
      <c r="C13" s="252">
        <v>16.100000000000001</v>
      </c>
      <c r="D13" s="252">
        <v>18.399999999999999</v>
      </c>
      <c r="E13" s="252">
        <v>878</v>
      </c>
    </row>
    <row r="14" spans="1:13" x14ac:dyDescent="0.2">
      <c r="A14" s="163">
        <v>2001</v>
      </c>
      <c r="B14" s="252">
        <v>17.399999999999999</v>
      </c>
      <c r="C14" s="252">
        <v>16.3</v>
      </c>
      <c r="D14" s="252">
        <v>18.600000000000001</v>
      </c>
      <c r="E14" s="252">
        <v>887</v>
      </c>
    </row>
    <row r="15" spans="1:13" x14ac:dyDescent="0.2">
      <c r="A15" s="163">
        <v>2002</v>
      </c>
      <c r="B15" s="252">
        <v>17.600000000000001</v>
      </c>
      <c r="C15" s="252">
        <v>16.5</v>
      </c>
      <c r="D15" s="252">
        <v>18.8</v>
      </c>
      <c r="E15" s="252">
        <v>899</v>
      </c>
    </row>
    <row r="16" spans="1:13" x14ac:dyDescent="0.2">
      <c r="A16" s="163">
        <v>2003</v>
      </c>
      <c r="B16" s="252">
        <v>15.6</v>
      </c>
      <c r="C16" s="252">
        <v>14.5</v>
      </c>
      <c r="D16" s="252">
        <v>16.7</v>
      </c>
      <c r="E16" s="252">
        <v>794</v>
      </c>
    </row>
    <row r="17" spans="1:5" x14ac:dyDescent="0.2">
      <c r="A17" s="163">
        <v>2004</v>
      </c>
      <c r="B17" s="252">
        <v>16.3</v>
      </c>
      <c r="C17" s="252">
        <v>15.2</v>
      </c>
      <c r="D17" s="252">
        <v>17.399999999999999</v>
      </c>
      <c r="E17" s="252">
        <v>835</v>
      </c>
    </row>
    <row r="18" spans="1:5" x14ac:dyDescent="0.2">
      <c r="A18" s="163">
        <v>2005</v>
      </c>
      <c r="B18" s="252">
        <v>14.8</v>
      </c>
      <c r="C18" s="252">
        <v>13.7</v>
      </c>
      <c r="D18" s="252">
        <v>15.9</v>
      </c>
      <c r="E18" s="252">
        <v>763</v>
      </c>
    </row>
    <row r="19" spans="1:5" x14ac:dyDescent="0.2">
      <c r="A19" s="163">
        <v>2006</v>
      </c>
      <c r="B19" s="252">
        <v>14.7</v>
      </c>
      <c r="C19" s="252">
        <v>13.7</v>
      </c>
      <c r="D19" s="252">
        <v>15.8</v>
      </c>
      <c r="E19" s="252">
        <v>765</v>
      </c>
    </row>
    <row r="20" spans="1:5" x14ac:dyDescent="0.2">
      <c r="A20" s="163">
        <v>2007</v>
      </c>
      <c r="B20" s="252">
        <v>16.100000000000001</v>
      </c>
      <c r="C20" s="252">
        <v>15</v>
      </c>
      <c r="D20" s="252">
        <v>17.2</v>
      </c>
      <c r="E20" s="252">
        <v>838</v>
      </c>
    </row>
    <row r="21" spans="1:5" x14ac:dyDescent="0.2">
      <c r="A21" s="163">
        <v>2008</v>
      </c>
      <c r="B21" s="252">
        <v>16.100000000000001</v>
      </c>
      <c r="C21" s="252">
        <v>15</v>
      </c>
      <c r="D21" s="252">
        <v>17.2</v>
      </c>
      <c r="E21" s="252">
        <v>843</v>
      </c>
    </row>
    <row r="22" spans="1:5" x14ac:dyDescent="0.2">
      <c r="A22" s="163">
        <v>2009</v>
      </c>
      <c r="B22" s="252">
        <v>14</v>
      </c>
      <c r="C22" s="252">
        <v>13</v>
      </c>
      <c r="D22" s="252">
        <v>15</v>
      </c>
      <c r="E22" s="252">
        <v>746</v>
      </c>
    </row>
    <row r="23" spans="1:5" x14ac:dyDescent="0.2">
      <c r="A23" s="163">
        <v>2010</v>
      </c>
      <c r="B23" s="252">
        <v>14.7</v>
      </c>
      <c r="C23" s="252">
        <v>13.6</v>
      </c>
      <c r="D23" s="252">
        <v>15.7</v>
      </c>
      <c r="E23" s="252">
        <v>781</v>
      </c>
    </row>
    <row r="24" spans="1:5" x14ac:dyDescent="0.2">
      <c r="A24" s="163">
        <v>2011</v>
      </c>
      <c r="B24" s="162">
        <v>16.600000000000001</v>
      </c>
      <c r="C24" s="162">
        <v>15.5</v>
      </c>
      <c r="D24" s="162">
        <v>17.7</v>
      </c>
      <c r="E24" s="162">
        <v>889</v>
      </c>
    </row>
    <row r="25" spans="1:5" x14ac:dyDescent="0.2">
      <c r="A25" s="163">
        <v>2012</v>
      </c>
      <c r="B25" s="162">
        <v>15.5</v>
      </c>
      <c r="C25" s="162">
        <v>14.4</v>
      </c>
      <c r="D25" s="162">
        <v>16.600000000000001</v>
      </c>
      <c r="E25" s="162">
        <v>830</v>
      </c>
    </row>
    <row r="26" spans="1:5" x14ac:dyDescent="0.2">
      <c r="A26" s="163">
        <v>2013</v>
      </c>
      <c r="B26" s="162">
        <v>14.9</v>
      </c>
      <c r="C26" s="162">
        <v>13.9</v>
      </c>
      <c r="D26" s="162">
        <v>16</v>
      </c>
      <c r="E26" s="162">
        <v>795</v>
      </c>
    </row>
    <row r="27" spans="1:5" x14ac:dyDescent="0.2">
      <c r="A27" s="163">
        <v>2014</v>
      </c>
      <c r="B27" s="162">
        <v>13</v>
      </c>
      <c r="C27" s="162">
        <v>12</v>
      </c>
      <c r="D27" s="162">
        <v>14</v>
      </c>
      <c r="E27" s="162">
        <v>696</v>
      </c>
    </row>
    <row r="28" spans="1:5" x14ac:dyDescent="0.2">
      <c r="A28" s="163">
        <v>2015</v>
      </c>
      <c r="B28" s="162">
        <v>12.6</v>
      </c>
      <c r="C28" s="162">
        <v>11.6</v>
      </c>
      <c r="D28" s="162">
        <v>13.5</v>
      </c>
      <c r="E28" s="162">
        <v>672</v>
      </c>
    </row>
    <row r="29" spans="1:5" x14ac:dyDescent="0.2">
      <c r="A29" s="163">
        <v>2016</v>
      </c>
      <c r="B29" s="162">
        <v>13.4</v>
      </c>
      <c r="C29" s="162">
        <v>12.4</v>
      </c>
      <c r="D29" s="162">
        <v>14.4</v>
      </c>
      <c r="E29" s="162">
        <v>728</v>
      </c>
    </row>
    <row r="30" spans="1:5" x14ac:dyDescent="0.2">
      <c r="A30" s="163">
        <v>2017</v>
      </c>
      <c r="B30" s="162">
        <v>12.6</v>
      </c>
      <c r="C30" s="162">
        <v>11.6</v>
      </c>
      <c r="D30" s="162">
        <v>13.5</v>
      </c>
      <c r="E30" s="162">
        <v>680</v>
      </c>
    </row>
    <row r="31" spans="1:5" x14ac:dyDescent="0.2">
      <c r="A31" s="163">
        <v>2018</v>
      </c>
      <c r="B31" s="162">
        <v>14.4</v>
      </c>
      <c r="C31" s="162">
        <v>13.4</v>
      </c>
      <c r="D31" s="162">
        <v>15.4</v>
      </c>
      <c r="E31" s="162">
        <v>784</v>
      </c>
    </row>
    <row r="32" spans="1:5" x14ac:dyDescent="0.2">
      <c r="A32" s="163">
        <v>2019</v>
      </c>
      <c r="B32" s="162">
        <v>15.2</v>
      </c>
      <c r="C32" s="162">
        <v>14.2</v>
      </c>
      <c r="D32" s="162">
        <v>16.3</v>
      </c>
      <c r="E32" s="162">
        <v>833</v>
      </c>
    </row>
    <row r="33" spans="1:5" x14ac:dyDescent="0.2">
      <c r="A33" s="163">
        <v>2020</v>
      </c>
      <c r="B33" s="162">
        <v>14.8</v>
      </c>
      <c r="C33" s="162">
        <v>13.7</v>
      </c>
      <c r="D33" s="162">
        <v>15.8</v>
      </c>
      <c r="E33" s="162">
        <v>805</v>
      </c>
    </row>
    <row r="34" spans="1:5" ht="12.75" customHeight="1" x14ac:dyDescent="0.2">
      <c r="A34" s="190"/>
      <c r="B34" s="190"/>
      <c r="C34" s="190"/>
      <c r="D34" s="190"/>
      <c r="E34" s="190"/>
    </row>
    <row r="35" spans="1:5" ht="12.75" customHeight="1" x14ac:dyDescent="0.2"/>
    <row r="36" spans="1:5" x14ac:dyDescent="0.2">
      <c r="A36" s="361" t="s">
        <v>239</v>
      </c>
      <c r="B36" s="361"/>
    </row>
    <row r="39" spans="1:5" x14ac:dyDescent="0.2">
      <c r="C39" s="250"/>
    </row>
  </sheetData>
  <mergeCells count="8">
    <mergeCell ref="A36:B36"/>
    <mergeCell ref="A1:J2"/>
    <mergeCell ref="L1:M1"/>
    <mergeCell ref="A4:A6"/>
    <mergeCell ref="B4:B6"/>
    <mergeCell ref="C4:C6"/>
    <mergeCell ref="D4:D6"/>
    <mergeCell ref="E4:E6"/>
  </mergeCells>
  <hyperlinks>
    <hyperlink ref="L1:M1" location="Contents!A1" display="back to contents"/>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zoomScaleNormal="100" workbookViewId="0">
      <selection sqref="A1:H1"/>
    </sheetView>
  </sheetViews>
  <sheetFormatPr defaultColWidth="11.42578125" defaultRowHeight="12" customHeight="1" x14ac:dyDescent="0.2"/>
  <cols>
    <col min="1" max="1" width="18.42578125" style="265" customWidth="1"/>
    <col min="2" max="14" width="9.7109375" style="265" customWidth="1"/>
    <col min="15" max="16384" width="11.42578125" style="265"/>
  </cols>
  <sheetData>
    <row r="1" spans="1:14" ht="18" customHeight="1" x14ac:dyDescent="0.25">
      <c r="A1" s="375" t="s">
        <v>338</v>
      </c>
      <c r="B1" s="375"/>
      <c r="C1" s="375"/>
      <c r="D1" s="375"/>
      <c r="E1" s="375"/>
      <c r="F1" s="375"/>
      <c r="G1" s="375"/>
      <c r="H1" s="375"/>
      <c r="J1" s="376" t="s">
        <v>219</v>
      </c>
      <c r="K1" s="376"/>
    </row>
    <row r="2" spans="1:14" ht="15" customHeight="1" x14ac:dyDescent="0.2"/>
    <row r="3" spans="1:14" ht="14.1" customHeight="1" x14ac:dyDescent="0.2">
      <c r="A3" s="276"/>
      <c r="B3" s="373" t="s">
        <v>282</v>
      </c>
      <c r="C3" s="373"/>
      <c r="D3" s="373"/>
      <c r="E3" s="373"/>
      <c r="F3" s="373"/>
      <c r="G3" s="373"/>
      <c r="H3" s="373"/>
      <c r="I3" s="373"/>
      <c r="J3" s="373"/>
      <c r="K3" s="373"/>
      <c r="L3" s="373"/>
      <c r="M3" s="373"/>
      <c r="N3" s="373"/>
    </row>
    <row r="4" spans="1:14" ht="14.1" customHeight="1" x14ac:dyDescent="0.2">
      <c r="A4" s="271" t="s">
        <v>3</v>
      </c>
      <c r="B4" s="270" t="s">
        <v>270</v>
      </c>
      <c r="C4" s="270" t="s">
        <v>271</v>
      </c>
      <c r="D4" s="270" t="s">
        <v>272</v>
      </c>
      <c r="E4" s="270" t="s">
        <v>273</v>
      </c>
      <c r="F4" s="270" t="s">
        <v>274</v>
      </c>
      <c r="G4" s="270" t="s">
        <v>275</v>
      </c>
      <c r="H4" s="270" t="s">
        <v>276</v>
      </c>
      <c r="I4" s="270" t="s">
        <v>277</v>
      </c>
      <c r="J4" s="270" t="s">
        <v>278</v>
      </c>
      <c r="K4" s="270" t="s">
        <v>279</v>
      </c>
      <c r="L4" s="270" t="s">
        <v>280</v>
      </c>
      <c r="M4" s="270" t="s">
        <v>281</v>
      </c>
      <c r="N4" s="273" t="s">
        <v>259</v>
      </c>
    </row>
    <row r="5" spans="1:14" ht="14.1" customHeight="1" x14ac:dyDescent="0.2">
      <c r="A5" s="272">
        <v>2000</v>
      </c>
      <c r="B5" s="266">
        <v>87</v>
      </c>
      <c r="C5" s="266">
        <v>102</v>
      </c>
      <c r="D5" s="266">
        <v>73</v>
      </c>
      <c r="E5" s="266">
        <v>66</v>
      </c>
      <c r="F5" s="266">
        <v>68</v>
      </c>
      <c r="G5" s="266">
        <v>68</v>
      </c>
      <c r="H5" s="266">
        <v>77</v>
      </c>
      <c r="I5" s="266">
        <v>94</v>
      </c>
      <c r="J5" s="266">
        <v>62</v>
      </c>
      <c r="K5" s="266">
        <v>68</v>
      </c>
      <c r="L5" s="266">
        <v>56</v>
      </c>
      <c r="M5" s="266">
        <v>57</v>
      </c>
      <c r="N5" s="274">
        <v>878</v>
      </c>
    </row>
    <row r="6" spans="1:14" ht="14.1" customHeight="1" x14ac:dyDescent="0.2">
      <c r="A6" s="272">
        <v>2001</v>
      </c>
      <c r="B6" s="268">
        <v>95</v>
      </c>
      <c r="C6" s="268">
        <v>59</v>
      </c>
      <c r="D6" s="268">
        <v>78</v>
      </c>
      <c r="E6" s="268">
        <v>63</v>
      </c>
      <c r="F6" s="268">
        <v>94</v>
      </c>
      <c r="G6" s="268">
        <v>63</v>
      </c>
      <c r="H6" s="268">
        <v>59</v>
      </c>
      <c r="I6" s="268">
        <v>77</v>
      </c>
      <c r="J6" s="268">
        <v>71</v>
      </c>
      <c r="K6" s="268">
        <v>82</v>
      </c>
      <c r="L6" s="268">
        <v>79</v>
      </c>
      <c r="M6" s="268">
        <v>67</v>
      </c>
      <c r="N6" s="275">
        <v>887</v>
      </c>
    </row>
    <row r="7" spans="1:14" ht="14.1" customHeight="1" x14ac:dyDescent="0.2">
      <c r="A7" s="272">
        <v>2002</v>
      </c>
      <c r="B7" s="268">
        <v>95</v>
      </c>
      <c r="C7" s="268">
        <v>91</v>
      </c>
      <c r="D7" s="268">
        <v>69</v>
      </c>
      <c r="E7" s="268">
        <v>88</v>
      </c>
      <c r="F7" s="268">
        <v>73</v>
      </c>
      <c r="G7" s="268">
        <v>62</v>
      </c>
      <c r="H7" s="268">
        <v>72</v>
      </c>
      <c r="I7" s="268">
        <v>63</v>
      </c>
      <c r="J7" s="268">
        <v>66</v>
      </c>
      <c r="K7" s="268">
        <v>77</v>
      </c>
      <c r="L7" s="268">
        <v>68</v>
      </c>
      <c r="M7" s="268">
        <v>75</v>
      </c>
      <c r="N7" s="275">
        <v>899</v>
      </c>
    </row>
    <row r="8" spans="1:14" ht="14.1" customHeight="1" x14ac:dyDescent="0.2">
      <c r="A8" s="272">
        <v>2003</v>
      </c>
      <c r="B8" s="268">
        <v>72</v>
      </c>
      <c r="C8" s="268">
        <v>52</v>
      </c>
      <c r="D8" s="268">
        <v>54</v>
      </c>
      <c r="E8" s="268">
        <v>70</v>
      </c>
      <c r="F8" s="268">
        <v>82</v>
      </c>
      <c r="G8" s="268">
        <v>77</v>
      </c>
      <c r="H8" s="268">
        <v>73</v>
      </c>
      <c r="I8" s="268">
        <v>52</v>
      </c>
      <c r="J8" s="268">
        <v>72</v>
      </c>
      <c r="K8" s="268">
        <v>56</v>
      </c>
      <c r="L8" s="268">
        <v>62</v>
      </c>
      <c r="M8" s="268">
        <v>72</v>
      </c>
      <c r="N8" s="275">
        <v>794</v>
      </c>
    </row>
    <row r="9" spans="1:14" ht="14.1" customHeight="1" x14ac:dyDescent="0.2">
      <c r="A9" s="272">
        <v>2004</v>
      </c>
      <c r="B9" s="268">
        <v>84</v>
      </c>
      <c r="C9" s="268">
        <v>60</v>
      </c>
      <c r="D9" s="268">
        <v>59</v>
      </c>
      <c r="E9" s="268">
        <v>76</v>
      </c>
      <c r="F9" s="268">
        <v>70</v>
      </c>
      <c r="G9" s="268">
        <v>70</v>
      </c>
      <c r="H9" s="268">
        <v>69</v>
      </c>
      <c r="I9" s="268">
        <v>77</v>
      </c>
      <c r="J9" s="268">
        <v>73</v>
      </c>
      <c r="K9" s="268">
        <v>60</v>
      </c>
      <c r="L9" s="268">
        <v>75</v>
      </c>
      <c r="M9" s="268">
        <v>62</v>
      </c>
      <c r="N9" s="275">
        <v>835</v>
      </c>
    </row>
    <row r="10" spans="1:14" ht="14.1" customHeight="1" x14ac:dyDescent="0.2">
      <c r="A10" s="272">
        <v>2005</v>
      </c>
      <c r="B10" s="268">
        <v>60</v>
      </c>
      <c r="C10" s="268">
        <v>60</v>
      </c>
      <c r="D10" s="268">
        <v>66</v>
      </c>
      <c r="E10" s="268">
        <v>73</v>
      </c>
      <c r="F10" s="268">
        <v>73</v>
      </c>
      <c r="G10" s="268">
        <v>70</v>
      </c>
      <c r="H10" s="268">
        <v>57</v>
      </c>
      <c r="I10" s="268">
        <v>56</v>
      </c>
      <c r="J10" s="268">
        <v>57</v>
      </c>
      <c r="K10" s="268">
        <v>71</v>
      </c>
      <c r="L10" s="268">
        <v>55</v>
      </c>
      <c r="M10" s="268">
        <v>65</v>
      </c>
      <c r="N10" s="275">
        <v>763</v>
      </c>
    </row>
    <row r="11" spans="1:14" ht="14.1" customHeight="1" x14ac:dyDescent="0.2">
      <c r="A11" s="272">
        <v>2006</v>
      </c>
      <c r="B11" s="268">
        <v>68</v>
      </c>
      <c r="C11" s="268">
        <v>55</v>
      </c>
      <c r="D11" s="268">
        <v>65</v>
      </c>
      <c r="E11" s="268">
        <v>51</v>
      </c>
      <c r="F11" s="268">
        <v>58</v>
      </c>
      <c r="G11" s="268">
        <v>70</v>
      </c>
      <c r="H11" s="268">
        <v>74</v>
      </c>
      <c r="I11" s="268">
        <v>80</v>
      </c>
      <c r="J11" s="268">
        <v>59</v>
      </c>
      <c r="K11" s="268">
        <v>63</v>
      </c>
      <c r="L11" s="268">
        <v>67</v>
      </c>
      <c r="M11" s="268">
        <v>55</v>
      </c>
      <c r="N11" s="275">
        <v>765</v>
      </c>
    </row>
    <row r="12" spans="1:14" ht="14.1" customHeight="1" x14ac:dyDescent="0.2">
      <c r="A12" s="272">
        <v>2007</v>
      </c>
      <c r="B12" s="268">
        <v>76</v>
      </c>
      <c r="C12" s="268">
        <v>51</v>
      </c>
      <c r="D12" s="268">
        <v>75</v>
      </c>
      <c r="E12" s="268">
        <v>71</v>
      </c>
      <c r="F12" s="268">
        <v>79</v>
      </c>
      <c r="G12" s="268">
        <v>96</v>
      </c>
      <c r="H12" s="268">
        <v>73</v>
      </c>
      <c r="I12" s="268">
        <v>62</v>
      </c>
      <c r="J12" s="268">
        <v>59</v>
      </c>
      <c r="K12" s="268">
        <v>63</v>
      </c>
      <c r="L12" s="268">
        <v>61</v>
      </c>
      <c r="M12" s="268">
        <v>72</v>
      </c>
      <c r="N12" s="275">
        <v>838</v>
      </c>
    </row>
    <row r="13" spans="1:14" ht="14.1" customHeight="1" x14ac:dyDescent="0.2">
      <c r="A13" s="272">
        <v>2008</v>
      </c>
      <c r="B13" s="268">
        <v>51</v>
      </c>
      <c r="C13" s="268">
        <v>65</v>
      </c>
      <c r="D13" s="268">
        <v>78</v>
      </c>
      <c r="E13" s="268">
        <v>71</v>
      </c>
      <c r="F13" s="268">
        <v>73</v>
      </c>
      <c r="G13" s="268">
        <v>70</v>
      </c>
      <c r="H13" s="268">
        <v>74</v>
      </c>
      <c r="I13" s="268">
        <v>89</v>
      </c>
      <c r="J13" s="268">
        <v>57</v>
      </c>
      <c r="K13" s="268">
        <v>73</v>
      </c>
      <c r="L13" s="268">
        <v>69</v>
      </c>
      <c r="M13" s="268">
        <v>73</v>
      </c>
      <c r="N13" s="275">
        <v>843</v>
      </c>
    </row>
    <row r="14" spans="1:14" ht="14.1" customHeight="1" x14ac:dyDescent="0.2">
      <c r="A14" s="272">
        <v>2009</v>
      </c>
      <c r="B14" s="268">
        <v>63</v>
      </c>
      <c r="C14" s="268">
        <v>63</v>
      </c>
      <c r="D14" s="268">
        <v>69</v>
      </c>
      <c r="E14" s="268">
        <v>81</v>
      </c>
      <c r="F14" s="268">
        <v>55</v>
      </c>
      <c r="G14" s="268">
        <v>47</v>
      </c>
      <c r="H14" s="268">
        <v>70</v>
      </c>
      <c r="I14" s="268">
        <v>56</v>
      </c>
      <c r="J14" s="268">
        <v>54</v>
      </c>
      <c r="K14" s="268">
        <v>71</v>
      </c>
      <c r="L14" s="268">
        <v>53</v>
      </c>
      <c r="M14" s="268">
        <v>64</v>
      </c>
      <c r="N14" s="275">
        <v>746</v>
      </c>
    </row>
    <row r="15" spans="1:14" ht="14.1" customHeight="1" x14ac:dyDescent="0.2">
      <c r="A15" s="272">
        <v>2010</v>
      </c>
      <c r="B15" s="268">
        <v>71</v>
      </c>
      <c r="C15" s="268">
        <v>55</v>
      </c>
      <c r="D15" s="268">
        <v>49</v>
      </c>
      <c r="E15" s="268">
        <v>64</v>
      </c>
      <c r="F15" s="268">
        <v>67</v>
      </c>
      <c r="G15" s="268">
        <v>70</v>
      </c>
      <c r="H15" s="268">
        <v>74</v>
      </c>
      <c r="I15" s="268">
        <v>71</v>
      </c>
      <c r="J15" s="268">
        <v>72</v>
      </c>
      <c r="K15" s="268">
        <v>67</v>
      </c>
      <c r="L15" s="268">
        <v>53</v>
      </c>
      <c r="M15" s="268">
        <v>68</v>
      </c>
      <c r="N15" s="275">
        <v>781</v>
      </c>
    </row>
    <row r="16" spans="1:14" ht="14.1" customHeight="1" x14ac:dyDescent="0.2">
      <c r="A16" s="272">
        <v>2011</v>
      </c>
      <c r="B16" s="268">
        <v>95</v>
      </c>
      <c r="C16" s="268">
        <v>64</v>
      </c>
      <c r="D16" s="268">
        <v>101</v>
      </c>
      <c r="E16" s="268">
        <v>64</v>
      </c>
      <c r="F16" s="268">
        <v>72</v>
      </c>
      <c r="G16" s="268">
        <v>76</v>
      </c>
      <c r="H16" s="268">
        <v>67</v>
      </c>
      <c r="I16" s="268">
        <v>95</v>
      </c>
      <c r="J16" s="268">
        <v>77</v>
      </c>
      <c r="K16" s="268">
        <v>61</v>
      </c>
      <c r="L16" s="268">
        <v>58</v>
      </c>
      <c r="M16" s="268">
        <v>59</v>
      </c>
      <c r="N16" s="275">
        <v>889</v>
      </c>
    </row>
    <row r="17" spans="1:14" ht="14.1" customHeight="1" x14ac:dyDescent="0.2">
      <c r="A17" s="272">
        <v>2012</v>
      </c>
      <c r="B17" s="268">
        <v>80</v>
      </c>
      <c r="C17" s="268">
        <v>78</v>
      </c>
      <c r="D17" s="268">
        <v>81</v>
      </c>
      <c r="E17" s="268">
        <v>53</v>
      </c>
      <c r="F17" s="268">
        <v>77</v>
      </c>
      <c r="G17" s="268">
        <v>65</v>
      </c>
      <c r="H17" s="268">
        <v>69</v>
      </c>
      <c r="I17" s="268">
        <v>61</v>
      </c>
      <c r="J17" s="268">
        <v>59</v>
      </c>
      <c r="K17" s="268">
        <v>70</v>
      </c>
      <c r="L17" s="268">
        <v>76</v>
      </c>
      <c r="M17" s="268">
        <v>61</v>
      </c>
      <c r="N17" s="275">
        <v>830</v>
      </c>
    </row>
    <row r="18" spans="1:14" ht="14.1" customHeight="1" x14ac:dyDescent="0.2">
      <c r="A18" s="272">
        <v>2013</v>
      </c>
      <c r="B18" s="268">
        <v>71</v>
      </c>
      <c r="C18" s="268">
        <v>63</v>
      </c>
      <c r="D18" s="268">
        <v>63</v>
      </c>
      <c r="E18" s="268">
        <v>88</v>
      </c>
      <c r="F18" s="268">
        <v>72</v>
      </c>
      <c r="G18" s="268">
        <v>77</v>
      </c>
      <c r="H18" s="268">
        <v>78</v>
      </c>
      <c r="I18" s="268">
        <v>71</v>
      </c>
      <c r="J18" s="268">
        <v>46</v>
      </c>
      <c r="K18" s="268">
        <v>64</v>
      </c>
      <c r="L18" s="268">
        <v>46</v>
      </c>
      <c r="M18" s="268">
        <v>56</v>
      </c>
      <c r="N18" s="275">
        <v>795</v>
      </c>
    </row>
    <row r="19" spans="1:14" ht="14.1" customHeight="1" x14ac:dyDescent="0.2">
      <c r="A19" s="272">
        <v>2014</v>
      </c>
      <c r="B19" s="268">
        <v>78</v>
      </c>
      <c r="C19" s="268">
        <v>62</v>
      </c>
      <c r="D19" s="268">
        <v>47</v>
      </c>
      <c r="E19" s="268">
        <v>65</v>
      </c>
      <c r="F19" s="268">
        <v>43</v>
      </c>
      <c r="G19" s="268">
        <v>55</v>
      </c>
      <c r="H19" s="268">
        <v>53</v>
      </c>
      <c r="I19" s="268">
        <v>59</v>
      </c>
      <c r="J19" s="268">
        <v>58</v>
      </c>
      <c r="K19" s="268">
        <v>60</v>
      </c>
      <c r="L19" s="268">
        <v>52</v>
      </c>
      <c r="M19" s="268">
        <v>64</v>
      </c>
      <c r="N19" s="275">
        <v>696</v>
      </c>
    </row>
    <row r="20" spans="1:14" ht="14.1" customHeight="1" x14ac:dyDescent="0.2">
      <c r="A20" s="272">
        <v>2015</v>
      </c>
      <c r="B20" s="268">
        <v>57</v>
      </c>
      <c r="C20" s="268">
        <v>40</v>
      </c>
      <c r="D20" s="268">
        <v>57</v>
      </c>
      <c r="E20" s="268">
        <v>54</v>
      </c>
      <c r="F20" s="268">
        <v>52</v>
      </c>
      <c r="G20" s="268">
        <v>66</v>
      </c>
      <c r="H20" s="268">
        <v>59</v>
      </c>
      <c r="I20" s="268">
        <v>61</v>
      </c>
      <c r="J20" s="268">
        <v>51</v>
      </c>
      <c r="K20" s="268">
        <v>63</v>
      </c>
      <c r="L20" s="268">
        <v>58</v>
      </c>
      <c r="M20" s="268">
        <v>54</v>
      </c>
      <c r="N20" s="275">
        <v>672</v>
      </c>
    </row>
    <row r="21" spans="1:14" ht="14.1" customHeight="1" x14ac:dyDescent="0.2">
      <c r="A21" s="272">
        <v>2016</v>
      </c>
      <c r="B21" s="268">
        <v>55</v>
      </c>
      <c r="C21" s="268">
        <v>64</v>
      </c>
      <c r="D21" s="268">
        <v>56</v>
      </c>
      <c r="E21" s="268">
        <v>58</v>
      </c>
      <c r="F21" s="268">
        <v>68</v>
      </c>
      <c r="G21" s="268">
        <v>61</v>
      </c>
      <c r="H21" s="268">
        <v>64</v>
      </c>
      <c r="I21" s="268">
        <v>65</v>
      </c>
      <c r="J21" s="268">
        <v>57</v>
      </c>
      <c r="K21" s="268">
        <v>59</v>
      </c>
      <c r="L21" s="268">
        <v>48</v>
      </c>
      <c r="M21" s="268">
        <v>73</v>
      </c>
      <c r="N21" s="275">
        <v>728</v>
      </c>
    </row>
    <row r="22" spans="1:14" ht="14.1" customHeight="1" x14ac:dyDescent="0.2">
      <c r="A22" s="272">
        <v>2017</v>
      </c>
      <c r="B22" s="268">
        <v>44</v>
      </c>
      <c r="C22" s="268">
        <v>57</v>
      </c>
      <c r="D22" s="268">
        <v>48</v>
      </c>
      <c r="E22" s="268">
        <v>39</v>
      </c>
      <c r="F22" s="268">
        <v>56</v>
      </c>
      <c r="G22" s="268">
        <v>73</v>
      </c>
      <c r="H22" s="268">
        <v>73</v>
      </c>
      <c r="I22" s="268">
        <v>66</v>
      </c>
      <c r="J22" s="268">
        <v>62</v>
      </c>
      <c r="K22" s="268">
        <v>56</v>
      </c>
      <c r="L22" s="268">
        <v>61</v>
      </c>
      <c r="M22" s="268">
        <v>45</v>
      </c>
      <c r="N22" s="275">
        <v>680</v>
      </c>
    </row>
    <row r="23" spans="1:14" ht="14.1" customHeight="1" x14ac:dyDescent="0.2">
      <c r="A23" s="272">
        <v>2018</v>
      </c>
      <c r="B23" s="268">
        <v>67</v>
      </c>
      <c r="C23" s="268">
        <v>58</v>
      </c>
      <c r="D23" s="268">
        <v>66</v>
      </c>
      <c r="E23" s="268">
        <v>70</v>
      </c>
      <c r="F23" s="268">
        <v>68</v>
      </c>
      <c r="G23" s="268">
        <v>46</v>
      </c>
      <c r="H23" s="268">
        <v>82</v>
      </c>
      <c r="I23" s="268">
        <v>74</v>
      </c>
      <c r="J23" s="268">
        <v>62</v>
      </c>
      <c r="K23" s="268">
        <v>71</v>
      </c>
      <c r="L23" s="268">
        <v>56</v>
      </c>
      <c r="M23" s="268">
        <v>64</v>
      </c>
      <c r="N23" s="275">
        <v>784</v>
      </c>
    </row>
    <row r="24" spans="1:14" ht="14.1" customHeight="1" x14ac:dyDescent="0.2">
      <c r="A24" s="272">
        <v>2019</v>
      </c>
      <c r="B24" s="268">
        <v>82</v>
      </c>
      <c r="C24" s="268">
        <v>60</v>
      </c>
      <c r="D24" s="268">
        <v>83</v>
      </c>
      <c r="E24" s="268">
        <v>72</v>
      </c>
      <c r="F24" s="268">
        <v>78</v>
      </c>
      <c r="G24" s="268">
        <v>68</v>
      </c>
      <c r="H24" s="268">
        <v>60</v>
      </c>
      <c r="I24" s="268">
        <v>72</v>
      </c>
      <c r="J24" s="268">
        <v>60</v>
      </c>
      <c r="K24" s="268">
        <v>63</v>
      </c>
      <c r="L24" s="268">
        <v>73</v>
      </c>
      <c r="M24" s="268">
        <v>62</v>
      </c>
      <c r="N24" s="275">
        <v>833</v>
      </c>
    </row>
    <row r="25" spans="1:14" ht="14.1" customHeight="1" x14ac:dyDescent="0.2">
      <c r="A25" s="272">
        <v>2020</v>
      </c>
      <c r="B25" s="268">
        <v>63</v>
      </c>
      <c r="C25" s="268">
        <v>51</v>
      </c>
      <c r="D25" s="268">
        <v>74</v>
      </c>
      <c r="E25" s="268">
        <v>56</v>
      </c>
      <c r="F25" s="268">
        <v>63</v>
      </c>
      <c r="G25" s="268">
        <v>62</v>
      </c>
      <c r="H25" s="268">
        <v>87</v>
      </c>
      <c r="I25" s="268">
        <v>89</v>
      </c>
      <c r="J25" s="268">
        <v>75</v>
      </c>
      <c r="K25" s="268">
        <v>66</v>
      </c>
      <c r="L25" s="268">
        <v>60</v>
      </c>
      <c r="M25" s="268">
        <v>59</v>
      </c>
      <c r="N25" s="275">
        <v>805</v>
      </c>
    </row>
    <row r="26" spans="1:14" ht="14.1" customHeight="1" x14ac:dyDescent="0.2">
      <c r="A26" s="267"/>
      <c r="B26" s="268"/>
      <c r="C26" s="268"/>
      <c r="D26" s="268"/>
      <c r="E26" s="268"/>
      <c r="F26" s="268"/>
      <c r="G26" s="268"/>
      <c r="H26" s="268"/>
      <c r="I26" s="268"/>
      <c r="J26" s="268"/>
      <c r="K26" s="268"/>
      <c r="L26" s="268"/>
      <c r="M26" s="268"/>
      <c r="N26" s="268"/>
    </row>
    <row r="27" spans="1:14" ht="12" customHeight="1" x14ac:dyDescent="0.2">
      <c r="A27" s="374" t="s">
        <v>283</v>
      </c>
      <c r="B27" s="374"/>
    </row>
    <row r="28" spans="1:14" ht="12" customHeight="1" x14ac:dyDescent="0.2">
      <c r="A28" s="265" t="s">
        <v>284</v>
      </c>
      <c r="B28" s="275">
        <f t="shared" ref="B28:N28" si="0">AVERAGE(B20:B24)</f>
        <v>61</v>
      </c>
      <c r="C28" s="268">
        <f t="shared" si="0"/>
        <v>55.8</v>
      </c>
      <c r="D28" s="268">
        <f t="shared" si="0"/>
        <v>62</v>
      </c>
      <c r="E28" s="268">
        <f t="shared" si="0"/>
        <v>58.6</v>
      </c>
      <c r="F28" s="268">
        <f t="shared" si="0"/>
        <v>64.400000000000006</v>
      </c>
      <c r="G28" s="268">
        <f t="shared" si="0"/>
        <v>62.8</v>
      </c>
      <c r="H28" s="268">
        <f t="shared" si="0"/>
        <v>67.599999999999994</v>
      </c>
      <c r="I28" s="268">
        <f t="shared" si="0"/>
        <v>67.599999999999994</v>
      </c>
      <c r="J28" s="268">
        <f t="shared" si="0"/>
        <v>58.4</v>
      </c>
      <c r="K28" s="268">
        <f t="shared" si="0"/>
        <v>62.4</v>
      </c>
      <c r="L28" s="268">
        <f t="shared" si="0"/>
        <v>59.2</v>
      </c>
      <c r="M28" s="268">
        <f t="shared" si="0"/>
        <v>59.6</v>
      </c>
      <c r="N28" s="275">
        <f t="shared" si="0"/>
        <v>739.4</v>
      </c>
    </row>
    <row r="29" spans="1:14" ht="12" customHeight="1" x14ac:dyDescent="0.2">
      <c r="A29" s="265" t="s">
        <v>285</v>
      </c>
      <c r="B29" s="275">
        <f t="shared" ref="B29:N29" si="1">MAX(B20:B24)</f>
        <v>82</v>
      </c>
      <c r="C29" s="268">
        <f t="shared" si="1"/>
        <v>64</v>
      </c>
      <c r="D29" s="268">
        <f t="shared" si="1"/>
        <v>83</v>
      </c>
      <c r="E29" s="268">
        <f t="shared" si="1"/>
        <v>72</v>
      </c>
      <c r="F29" s="268">
        <f t="shared" si="1"/>
        <v>78</v>
      </c>
      <c r="G29" s="268">
        <f t="shared" si="1"/>
        <v>73</v>
      </c>
      <c r="H29" s="268">
        <f t="shared" si="1"/>
        <v>82</v>
      </c>
      <c r="I29" s="268">
        <f t="shared" si="1"/>
        <v>74</v>
      </c>
      <c r="J29" s="268">
        <f t="shared" si="1"/>
        <v>62</v>
      </c>
      <c r="K29" s="268">
        <f t="shared" si="1"/>
        <v>71</v>
      </c>
      <c r="L29" s="268">
        <f t="shared" si="1"/>
        <v>73</v>
      </c>
      <c r="M29" s="268">
        <f t="shared" si="1"/>
        <v>73</v>
      </c>
      <c r="N29" s="275">
        <f t="shared" si="1"/>
        <v>833</v>
      </c>
    </row>
    <row r="30" spans="1:14" ht="12" customHeight="1" x14ac:dyDescent="0.2">
      <c r="A30" s="265" t="s">
        <v>286</v>
      </c>
      <c r="B30" s="275">
        <f t="shared" ref="B30:N30" si="2">MIN(B20:B24)</f>
        <v>44</v>
      </c>
      <c r="C30" s="268">
        <f t="shared" si="2"/>
        <v>40</v>
      </c>
      <c r="D30" s="268">
        <f t="shared" si="2"/>
        <v>48</v>
      </c>
      <c r="E30" s="268">
        <f t="shared" si="2"/>
        <v>39</v>
      </c>
      <c r="F30" s="268">
        <f t="shared" si="2"/>
        <v>52</v>
      </c>
      <c r="G30" s="268">
        <f t="shared" si="2"/>
        <v>46</v>
      </c>
      <c r="H30" s="268">
        <f t="shared" si="2"/>
        <v>59</v>
      </c>
      <c r="I30" s="268">
        <f t="shared" si="2"/>
        <v>61</v>
      </c>
      <c r="J30" s="268">
        <f t="shared" si="2"/>
        <v>51</v>
      </c>
      <c r="K30" s="268">
        <f t="shared" si="2"/>
        <v>56</v>
      </c>
      <c r="L30" s="268">
        <f t="shared" si="2"/>
        <v>48</v>
      </c>
      <c r="M30" s="268">
        <f t="shared" si="2"/>
        <v>45</v>
      </c>
      <c r="N30" s="275">
        <f t="shared" si="2"/>
        <v>672</v>
      </c>
    </row>
    <row r="31" spans="1:14" ht="12" customHeight="1" x14ac:dyDescent="0.2">
      <c r="B31" s="277"/>
      <c r="C31" s="269"/>
      <c r="D31" s="269"/>
      <c r="E31" s="269"/>
      <c r="F31" s="269"/>
      <c r="G31" s="269"/>
      <c r="H31" s="269"/>
      <c r="I31" s="269"/>
      <c r="J31" s="269"/>
      <c r="K31" s="269"/>
      <c r="L31" s="269"/>
      <c r="M31" s="269"/>
      <c r="N31" s="277"/>
    </row>
    <row r="32" spans="1:14" ht="12" customHeight="1" x14ac:dyDescent="0.2">
      <c r="A32" s="265" t="s">
        <v>287</v>
      </c>
      <c r="B32" s="275">
        <f t="shared" ref="B32:N32" si="3">B25-B28</f>
        <v>2</v>
      </c>
      <c r="C32" s="268">
        <f t="shared" si="3"/>
        <v>-4.7999999999999972</v>
      </c>
      <c r="D32" s="268">
        <f t="shared" si="3"/>
        <v>12</v>
      </c>
      <c r="E32" s="268">
        <f t="shared" si="3"/>
        <v>-2.6000000000000014</v>
      </c>
      <c r="F32" s="268">
        <f t="shared" si="3"/>
        <v>-1.4000000000000057</v>
      </c>
      <c r="G32" s="268">
        <f t="shared" si="3"/>
        <v>-0.79999999999999716</v>
      </c>
      <c r="H32" s="268">
        <f t="shared" si="3"/>
        <v>19.400000000000006</v>
      </c>
      <c r="I32" s="268">
        <f t="shared" si="3"/>
        <v>21.400000000000006</v>
      </c>
      <c r="J32" s="268">
        <f t="shared" si="3"/>
        <v>16.600000000000001</v>
      </c>
      <c r="K32" s="268">
        <f t="shared" si="3"/>
        <v>3.6000000000000014</v>
      </c>
      <c r="L32" s="268">
        <f t="shared" si="3"/>
        <v>0.79999999999999716</v>
      </c>
      <c r="M32" s="268">
        <f t="shared" si="3"/>
        <v>-0.60000000000000142</v>
      </c>
      <c r="N32" s="275">
        <f t="shared" si="3"/>
        <v>65.600000000000023</v>
      </c>
    </row>
    <row r="34" spans="1:5" ht="12" customHeight="1" x14ac:dyDescent="0.2">
      <c r="A34" s="281"/>
      <c r="B34" s="280"/>
      <c r="C34" s="280"/>
      <c r="D34" s="280"/>
      <c r="E34" s="280"/>
    </row>
    <row r="35" spans="1:5" ht="12" customHeight="1" x14ac:dyDescent="0.2">
      <c r="A35" s="315" t="s">
        <v>339</v>
      </c>
      <c r="B35" s="280"/>
      <c r="C35" s="280"/>
      <c r="D35" s="280"/>
      <c r="E35" s="280"/>
    </row>
    <row r="36" spans="1:5" ht="12" customHeight="1" x14ac:dyDescent="0.2">
      <c r="A36" s="281"/>
      <c r="B36" s="280"/>
      <c r="C36" s="280"/>
      <c r="D36" s="280"/>
      <c r="E36" s="280"/>
    </row>
    <row r="37" spans="1:5" ht="12" customHeight="1" x14ac:dyDescent="0.2">
      <c r="A37" s="281"/>
      <c r="B37" s="280"/>
      <c r="C37" s="280"/>
      <c r="D37" s="280"/>
      <c r="E37" s="280"/>
    </row>
    <row r="38" spans="1:5" ht="12" customHeight="1" x14ac:dyDescent="0.2">
      <c r="A38" s="281"/>
      <c r="B38" s="280"/>
      <c r="C38" s="280"/>
      <c r="D38" s="280"/>
      <c r="E38" s="280"/>
    </row>
    <row r="39" spans="1:5" ht="12" customHeight="1" x14ac:dyDescent="0.2">
      <c r="A39" s="281"/>
      <c r="B39" s="280"/>
      <c r="C39" s="280"/>
      <c r="D39" s="280"/>
      <c r="E39" s="280"/>
    </row>
    <row r="40" spans="1:5" ht="12" customHeight="1" x14ac:dyDescent="0.2">
      <c r="A40" s="281"/>
      <c r="B40" s="280"/>
      <c r="C40" s="280"/>
      <c r="D40" s="280"/>
      <c r="E40" s="280"/>
    </row>
  </sheetData>
  <mergeCells count="4">
    <mergeCell ref="B3:N3"/>
    <mergeCell ref="A27:B27"/>
    <mergeCell ref="A1:H1"/>
    <mergeCell ref="J1:K1"/>
  </mergeCells>
  <hyperlinks>
    <hyperlink ref="J1:K1" location="Contents!A1" display="back to contents"/>
  </hyperlinks>
  <pageMargins left="0.05" right="0.05" top="0.5" bottom="0.5" header="0" footer="0"/>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GridLines="0" workbookViewId="0">
      <selection sqref="A1:I1"/>
    </sheetView>
  </sheetViews>
  <sheetFormatPr defaultRowHeight="12.75" x14ac:dyDescent="0.2"/>
  <cols>
    <col min="2" max="7" width="12.85546875" customWidth="1"/>
  </cols>
  <sheetData>
    <row r="1" spans="1:12" ht="18" customHeight="1" x14ac:dyDescent="0.25">
      <c r="A1" s="378" t="s">
        <v>340</v>
      </c>
      <c r="B1" s="378"/>
      <c r="C1" s="378"/>
      <c r="D1" s="378"/>
      <c r="E1" s="378"/>
      <c r="F1" s="378"/>
      <c r="G1" s="378"/>
      <c r="H1" s="378"/>
      <c r="I1" s="378"/>
      <c r="J1" s="317"/>
      <c r="K1" s="379" t="s">
        <v>219</v>
      </c>
      <c r="L1" s="379"/>
    </row>
    <row r="2" spans="1:12" ht="15" customHeight="1" x14ac:dyDescent="0.2"/>
    <row r="3" spans="1:12" x14ac:dyDescent="0.2">
      <c r="A3" s="318"/>
      <c r="B3" s="377" t="s">
        <v>267</v>
      </c>
      <c r="C3" s="377"/>
      <c r="D3" s="377"/>
      <c r="E3" s="377" t="s">
        <v>268</v>
      </c>
      <c r="F3" s="377"/>
      <c r="G3" s="377"/>
    </row>
    <row r="4" spans="1:12" x14ac:dyDescent="0.2">
      <c r="A4" s="318"/>
      <c r="B4" s="476" t="s">
        <v>260</v>
      </c>
      <c r="C4" s="476" t="s">
        <v>261</v>
      </c>
      <c r="D4" s="476" t="s">
        <v>262</v>
      </c>
      <c r="E4" s="476" t="s">
        <v>260</v>
      </c>
      <c r="F4" s="476" t="s">
        <v>261</v>
      </c>
      <c r="G4" s="476" t="s">
        <v>262</v>
      </c>
    </row>
    <row r="5" spans="1:12" x14ac:dyDescent="0.2">
      <c r="A5" s="318"/>
      <c r="B5" s="476"/>
      <c r="C5" s="476"/>
      <c r="D5" s="476"/>
      <c r="E5" s="476"/>
      <c r="F5" s="476"/>
      <c r="G5" s="476"/>
    </row>
    <row r="6" spans="1:12" x14ac:dyDescent="0.2">
      <c r="A6" s="335"/>
      <c r="B6" s="475"/>
      <c r="C6" s="475"/>
      <c r="D6" s="475"/>
      <c r="E6" s="475"/>
      <c r="F6" s="475"/>
      <c r="G6" s="475"/>
    </row>
    <row r="7" spans="1:12" x14ac:dyDescent="0.2">
      <c r="A7">
        <v>1994</v>
      </c>
      <c r="B7" s="334">
        <v>25.2</v>
      </c>
      <c r="C7" s="334">
        <v>23.1</v>
      </c>
      <c r="D7" s="334">
        <v>27.3</v>
      </c>
      <c r="E7" s="334">
        <v>8.6999999999999993</v>
      </c>
      <c r="F7" s="334">
        <v>7.6</v>
      </c>
      <c r="G7" s="334">
        <v>9.9</v>
      </c>
    </row>
    <row r="8" spans="1:12" x14ac:dyDescent="0.2">
      <c r="A8">
        <v>1995</v>
      </c>
      <c r="B8" s="334">
        <v>26.2</v>
      </c>
      <c r="C8" s="334">
        <v>24</v>
      </c>
      <c r="D8" s="334">
        <v>28.4</v>
      </c>
      <c r="E8" s="334">
        <v>8.1999999999999993</v>
      </c>
      <c r="F8" s="334">
        <v>7.1</v>
      </c>
      <c r="G8" s="334">
        <v>9.3000000000000007</v>
      </c>
    </row>
    <row r="9" spans="1:12" x14ac:dyDescent="0.2">
      <c r="A9">
        <v>1996</v>
      </c>
      <c r="B9" s="334">
        <v>26</v>
      </c>
      <c r="C9" s="334">
        <v>23.8</v>
      </c>
      <c r="D9" s="334">
        <v>28.2</v>
      </c>
      <c r="E9" s="334">
        <v>8.8000000000000007</v>
      </c>
      <c r="F9" s="334">
        <v>7.6</v>
      </c>
      <c r="G9" s="334">
        <v>9.9</v>
      </c>
    </row>
    <row r="10" spans="1:12" x14ac:dyDescent="0.2">
      <c r="A10">
        <v>1997</v>
      </c>
      <c r="B10" s="334">
        <v>26.8</v>
      </c>
      <c r="C10" s="334">
        <v>24.7</v>
      </c>
      <c r="D10" s="334">
        <v>28.9</v>
      </c>
      <c r="E10" s="334">
        <v>8.4</v>
      </c>
      <c r="F10" s="334">
        <v>7.3</v>
      </c>
      <c r="G10" s="334">
        <v>9.5</v>
      </c>
    </row>
    <row r="11" spans="1:12" x14ac:dyDescent="0.2">
      <c r="A11">
        <v>1998</v>
      </c>
      <c r="B11" s="334">
        <v>26.7</v>
      </c>
      <c r="C11" s="334">
        <v>24.6</v>
      </c>
      <c r="D11" s="334">
        <v>28.9</v>
      </c>
      <c r="E11" s="334">
        <v>8.6999999999999993</v>
      </c>
      <c r="F11" s="334">
        <v>7.6</v>
      </c>
      <c r="G11" s="334">
        <v>9.9</v>
      </c>
    </row>
    <row r="12" spans="1:12" x14ac:dyDescent="0.2">
      <c r="A12">
        <v>1999</v>
      </c>
      <c r="B12" s="334">
        <v>27.4</v>
      </c>
      <c r="C12" s="334">
        <v>25.2</v>
      </c>
      <c r="D12" s="334">
        <v>29.5</v>
      </c>
      <c r="E12" s="334">
        <v>8</v>
      </c>
      <c r="F12" s="334">
        <v>6.9</v>
      </c>
      <c r="G12" s="334">
        <v>9.1</v>
      </c>
    </row>
    <row r="13" spans="1:12" x14ac:dyDescent="0.2">
      <c r="A13">
        <v>2000</v>
      </c>
      <c r="B13" s="334">
        <v>28</v>
      </c>
      <c r="C13" s="334">
        <v>25.8</v>
      </c>
      <c r="D13" s="334">
        <v>30.2</v>
      </c>
      <c r="E13" s="334">
        <v>7.7</v>
      </c>
      <c r="F13" s="334">
        <v>6.7</v>
      </c>
      <c r="G13" s="334">
        <v>8.8000000000000007</v>
      </c>
    </row>
    <row r="14" spans="1:12" x14ac:dyDescent="0.2">
      <c r="A14">
        <v>2001</v>
      </c>
      <c r="B14" s="334">
        <v>26.5</v>
      </c>
      <c r="C14" s="334">
        <v>24.4</v>
      </c>
      <c r="D14" s="334">
        <v>28.6</v>
      </c>
      <c r="E14" s="334">
        <v>9.1</v>
      </c>
      <c r="F14" s="334">
        <v>8</v>
      </c>
      <c r="G14" s="334">
        <v>10.3</v>
      </c>
    </row>
    <row r="15" spans="1:12" x14ac:dyDescent="0.2">
      <c r="A15">
        <v>2002</v>
      </c>
      <c r="B15" s="334">
        <v>27.5</v>
      </c>
      <c r="C15" s="334">
        <v>25.4</v>
      </c>
      <c r="D15" s="334">
        <v>29.6</v>
      </c>
      <c r="E15" s="334">
        <v>8.5</v>
      </c>
      <c r="F15" s="334">
        <v>7.4</v>
      </c>
      <c r="G15" s="334">
        <v>9.6</v>
      </c>
    </row>
    <row r="16" spans="1:12" x14ac:dyDescent="0.2">
      <c r="A16">
        <v>2003</v>
      </c>
      <c r="B16" s="334">
        <v>23.9</v>
      </c>
      <c r="C16" s="334">
        <v>21.9</v>
      </c>
      <c r="D16" s="334">
        <v>26</v>
      </c>
      <c r="E16" s="334">
        <v>8.1999999999999993</v>
      </c>
      <c r="F16" s="334">
        <v>7.1</v>
      </c>
      <c r="G16" s="334">
        <v>9.3000000000000007</v>
      </c>
    </row>
    <row r="17" spans="1:7" x14ac:dyDescent="0.2">
      <c r="A17">
        <v>2004</v>
      </c>
      <c r="B17" s="334">
        <v>24.7</v>
      </c>
      <c r="C17" s="334">
        <v>22.7</v>
      </c>
      <c r="D17" s="334">
        <v>26.7</v>
      </c>
      <c r="E17" s="334">
        <v>8.5</v>
      </c>
      <c r="F17" s="334">
        <v>7.4</v>
      </c>
      <c r="G17" s="334">
        <v>9.6999999999999993</v>
      </c>
    </row>
    <row r="18" spans="1:7" x14ac:dyDescent="0.2">
      <c r="A18">
        <v>2005</v>
      </c>
      <c r="B18" s="334">
        <v>22.2</v>
      </c>
      <c r="C18" s="334">
        <v>20.3</v>
      </c>
      <c r="D18" s="334">
        <v>24.1</v>
      </c>
      <c r="E18" s="334">
        <v>8</v>
      </c>
      <c r="F18" s="334">
        <v>7</v>
      </c>
      <c r="G18" s="334">
        <v>9.1</v>
      </c>
    </row>
    <row r="19" spans="1:7" x14ac:dyDescent="0.2">
      <c r="A19">
        <v>2006</v>
      </c>
      <c r="B19" s="334">
        <v>23.7</v>
      </c>
      <c r="C19" s="334">
        <v>21.8</v>
      </c>
      <c r="D19" s="334">
        <v>25.7</v>
      </c>
      <c r="E19" s="334">
        <v>6.5</v>
      </c>
      <c r="F19" s="334">
        <v>5.5</v>
      </c>
      <c r="G19" s="334">
        <v>7.5</v>
      </c>
    </row>
    <row r="20" spans="1:7" x14ac:dyDescent="0.2">
      <c r="A20">
        <v>2007</v>
      </c>
      <c r="B20" s="334">
        <v>24.8</v>
      </c>
      <c r="C20" s="334">
        <v>22.8</v>
      </c>
      <c r="D20" s="334">
        <v>26.8</v>
      </c>
      <c r="E20" s="334">
        <v>8.1999999999999993</v>
      </c>
      <c r="F20" s="334">
        <v>7.1</v>
      </c>
      <c r="G20" s="334">
        <v>9.3000000000000007</v>
      </c>
    </row>
    <row r="21" spans="1:7" x14ac:dyDescent="0.2">
      <c r="A21">
        <v>2008</v>
      </c>
      <c r="B21" s="334">
        <v>25</v>
      </c>
      <c r="C21" s="334">
        <v>23</v>
      </c>
      <c r="D21" s="334">
        <v>27</v>
      </c>
      <c r="E21" s="334">
        <v>7.8</v>
      </c>
      <c r="F21" s="334">
        <v>6.8</v>
      </c>
      <c r="G21" s="334">
        <v>8.9</v>
      </c>
    </row>
    <row r="22" spans="1:7" x14ac:dyDescent="0.2">
      <c r="A22">
        <v>2009</v>
      </c>
      <c r="B22" s="334">
        <v>21.3</v>
      </c>
      <c r="C22" s="334">
        <v>19.5</v>
      </c>
      <c r="D22" s="334">
        <v>23.1</v>
      </c>
      <c r="E22" s="334">
        <v>7.3</v>
      </c>
      <c r="F22" s="334">
        <v>6.2</v>
      </c>
      <c r="G22" s="334">
        <v>8.3000000000000007</v>
      </c>
    </row>
    <row r="23" spans="1:7" x14ac:dyDescent="0.2">
      <c r="A23">
        <v>2010</v>
      </c>
      <c r="B23" s="334">
        <v>22.6</v>
      </c>
      <c r="C23" s="334">
        <v>20.8</v>
      </c>
      <c r="D23" s="334">
        <v>24.5</v>
      </c>
      <c r="E23" s="334">
        <v>7.3</v>
      </c>
      <c r="F23" s="334">
        <v>6.3</v>
      </c>
      <c r="G23" s="334">
        <v>8.3000000000000007</v>
      </c>
    </row>
    <row r="24" spans="1:7" x14ac:dyDescent="0.2">
      <c r="A24">
        <v>2011</v>
      </c>
      <c r="B24" s="334">
        <v>24.7</v>
      </c>
      <c r="C24" s="334">
        <v>22.8</v>
      </c>
      <c r="D24" s="334">
        <v>26.7</v>
      </c>
      <c r="E24" s="334">
        <v>9.1</v>
      </c>
      <c r="F24" s="334">
        <v>8</v>
      </c>
      <c r="G24" s="334">
        <v>10.3</v>
      </c>
    </row>
    <row r="25" spans="1:7" x14ac:dyDescent="0.2">
      <c r="A25">
        <v>2012</v>
      </c>
      <c r="B25" s="334">
        <v>23.6</v>
      </c>
      <c r="C25" s="334">
        <v>21.7</v>
      </c>
      <c r="D25" s="334">
        <v>25.5</v>
      </c>
      <c r="E25" s="334">
        <v>8</v>
      </c>
      <c r="F25" s="334">
        <v>6.9</v>
      </c>
      <c r="G25" s="334">
        <v>9</v>
      </c>
    </row>
    <row r="26" spans="1:7" x14ac:dyDescent="0.2">
      <c r="A26">
        <v>2013</v>
      </c>
      <c r="B26" s="334">
        <v>23.7</v>
      </c>
      <c r="C26" s="334">
        <v>21.8</v>
      </c>
      <c r="D26" s="334">
        <v>25.6</v>
      </c>
      <c r="E26" s="334">
        <v>6.7</v>
      </c>
      <c r="F26" s="334">
        <v>5.8</v>
      </c>
      <c r="G26" s="334">
        <v>7.7</v>
      </c>
    </row>
    <row r="27" spans="1:7" x14ac:dyDescent="0.2">
      <c r="A27">
        <v>2014</v>
      </c>
      <c r="B27" s="334">
        <v>19.3</v>
      </c>
      <c r="C27" s="334">
        <v>17.600000000000001</v>
      </c>
      <c r="D27" s="334">
        <v>21.1</v>
      </c>
      <c r="E27" s="334">
        <v>7.2</v>
      </c>
      <c r="F27" s="334">
        <v>6.2</v>
      </c>
      <c r="G27" s="334">
        <v>8.1999999999999993</v>
      </c>
    </row>
    <row r="28" spans="1:7" x14ac:dyDescent="0.2">
      <c r="A28">
        <v>2015</v>
      </c>
      <c r="B28" s="334">
        <v>18.5</v>
      </c>
      <c r="C28" s="334">
        <v>16.8</v>
      </c>
      <c r="D28" s="334">
        <v>20.2</v>
      </c>
      <c r="E28" s="334">
        <v>7.1</v>
      </c>
      <c r="F28" s="334">
        <v>6.1</v>
      </c>
      <c r="G28" s="334">
        <v>8.1</v>
      </c>
    </row>
    <row r="29" spans="1:7" x14ac:dyDescent="0.2">
      <c r="A29">
        <v>2016</v>
      </c>
      <c r="B29" s="334">
        <v>19.7</v>
      </c>
      <c r="C29" s="334">
        <v>18</v>
      </c>
      <c r="D29" s="334">
        <v>21.4</v>
      </c>
      <c r="E29" s="334">
        <v>7.6</v>
      </c>
      <c r="F29" s="334">
        <v>6.5</v>
      </c>
      <c r="G29" s="334">
        <v>8.6</v>
      </c>
    </row>
    <row r="30" spans="1:7" x14ac:dyDescent="0.2">
      <c r="A30">
        <v>2017</v>
      </c>
      <c r="B30" s="334">
        <v>19.899999999999999</v>
      </c>
      <c r="C30" s="334">
        <v>18.2</v>
      </c>
      <c r="D30" s="334">
        <v>21.6</v>
      </c>
      <c r="E30" s="334">
        <v>5.7</v>
      </c>
      <c r="F30" s="334">
        <v>4.8</v>
      </c>
      <c r="G30" s="334">
        <v>6.6</v>
      </c>
    </row>
    <row r="31" spans="1:7" x14ac:dyDescent="0.2">
      <c r="A31">
        <v>2018</v>
      </c>
      <c r="B31" s="334">
        <v>21.9</v>
      </c>
      <c r="C31" s="334">
        <v>20.100000000000001</v>
      </c>
      <c r="D31" s="334">
        <v>23.7</v>
      </c>
      <c r="E31" s="334">
        <v>7.3</v>
      </c>
      <c r="F31" s="334">
        <v>6.3</v>
      </c>
      <c r="G31" s="334">
        <v>8.3000000000000007</v>
      </c>
    </row>
    <row r="32" spans="1:7" x14ac:dyDescent="0.2">
      <c r="A32">
        <v>2019</v>
      </c>
      <c r="B32" s="334">
        <v>23.3</v>
      </c>
      <c r="C32" s="334">
        <v>21.5</v>
      </c>
      <c r="D32" s="334">
        <v>25.2</v>
      </c>
      <c r="E32" s="334">
        <v>7.6</v>
      </c>
      <c r="F32" s="334">
        <v>6.6</v>
      </c>
      <c r="G32" s="334">
        <v>8.6999999999999993</v>
      </c>
    </row>
    <row r="33" spans="1:7" x14ac:dyDescent="0.2">
      <c r="A33">
        <v>2020</v>
      </c>
      <c r="B33" s="334">
        <v>21.6</v>
      </c>
      <c r="C33" s="334">
        <v>19.899999999999999</v>
      </c>
      <c r="D33" s="334">
        <v>23.4</v>
      </c>
      <c r="E33" s="334">
        <v>8.3000000000000007</v>
      </c>
      <c r="F33" s="334">
        <v>7.2</v>
      </c>
      <c r="G33" s="334">
        <v>9.4</v>
      </c>
    </row>
    <row r="35" spans="1:7" x14ac:dyDescent="0.2">
      <c r="A35" s="380" t="s">
        <v>341</v>
      </c>
      <c r="B35" s="380"/>
    </row>
  </sheetData>
  <mergeCells count="11">
    <mergeCell ref="B3:D3"/>
    <mergeCell ref="E3:G3"/>
    <mergeCell ref="A1:I1"/>
    <mergeCell ref="K1:L1"/>
    <mergeCell ref="A35:B35"/>
    <mergeCell ref="B4:B6"/>
    <mergeCell ref="C4:C6"/>
    <mergeCell ref="D4:D6"/>
    <mergeCell ref="E4:E6"/>
    <mergeCell ref="F4:F6"/>
    <mergeCell ref="G4:G6"/>
  </mergeCells>
  <hyperlinks>
    <hyperlink ref="K1:L1" location="Contents!A1" display="back to contents"/>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
  <sheetViews>
    <sheetView showGridLines="0" workbookViewId="0">
      <selection sqref="A1:G1"/>
    </sheetView>
  </sheetViews>
  <sheetFormatPr defaultRowHeight="12.75" x14ac:dyDescent="0.2"/>
  <sheetData>
    <row r="1" spans="1:20" ht="18" customHeight="1" x14ac:dyDescent="0.25">
      <c r="A1" s="381" t="s">
        <v>342</v>
      </c>
      <c r="B1" s="381"/>
      <c r="C1" s="381"/>
      <c r="D1" s="381"/>
      <c r="E1" s="381"/>
      <c r="F1" s="381"/>
      <c r="G1" s="381"/>
      <c r="I1" s="379" t="s">
        <v>219</v>
      </c>
      <c r="J1" s="379"/>
    </row>
    <row r="2" spans="1:20" ht="15" customHeight="1" x14ac:dyDescent="0.2"/>
    <row r="3" spans="1:20" x14ac:dyDescent="0.2">
      <c r="B3" s="338"/>
      <c r="C3" s="338" t="s">
        <v>360</v>
      </c>
      <c r="D3" s="338"/>
      <c r="E3" s="338"/>
      <c r="F3" s="338"/>
      <c r="G3" s="338"/>
      <c r="H3" s="338"/>
      <c r="I3" s="338"/>
      <c r="J3" s="338"/>
      <c r="K3" s="338"/>
      <c r="L3" s="338"/>
      <c r="M3" s="338"/>
      <c r="N3" s="338"/>
      <c r="O3" s="338"/>
      <c r="P3" s="338"/>
      <c r="Q3" s="338"/>
      <c r="R3" s="338"/>
      <c r="S3" s="338"/>
      <c r="T3" s="338"/>
    </row>
    <row r="4" spans="1:20" ht="12.75" customHeight="1" x14ac:dyDescent="0.2">
      <c r="B4" s="335" t="s">
        <v>0</v>
      </c>
      <c r="C4" s="342" t="s">
        <v>169</v>
      </c>
      <c r="D4" s="340" t="s">
        <v>165</v>
      </c>
      <c r="E4" s="341" t="s">
        <v>16</v>
      </c>
      <c r="F4" s="339" t="s">
        <v>17</v>
      </c>
      <c r="G4" s="339" t="s">
        <v>18</v>
      </c>
      <c r="H4" s="339" t="s">
        <v>19</v>
      </c>
      <c r="I4" s="339" t="s">
        <v>20</v>
      </c>
      <c r="J4" s="339" t="s">
        <v>21</v>
      </c>
      <c r="K4" s="339" t="s">
        <v>22</v>
      </c>
      <c r="L4" s="339" t="s">
        <v>23</v>
      </c>
      <c r="M4" s="339" t="s">
        <v>24</v>
      </c>
      <c r="N4" s="339" t="s">
        <v>25</v>
      </c>
      <c r="O4" s="339" t="s">
        <v>26</v>
      </c>
      <c r="P4" s="339" t="s">
        <v>27</v>
      </c>
      <c r="Q4" s="339" t="s">
        <v>28</v>
      </c>
      <c r="R4" s="339" t="s">
        <v>29</v>
      </c>
      <c r="S4" s="339" t="s">
        <v>30</v>
      </c>
      <c r="T4" s="339" t="s">
        <v>31</v>
      </c>
    </row>
    <row r="5" spans="1:20" x14ac:dyDescent="0.2">
      <c r="B5" t="s">
        <v>5</v>
      </c>
      <c r="C5" s="343">
        <v>0</v>
      </c>
      <c r="D5" s="336">
        <v>0</v>
      </c>
      <c r="E5" s="336">
        <v>0</v>
      </c>
      <c r="F5" s="336">
        <v>6</v>
      </c>
      <c r="G5" s="336">
        <v>17</v>
      </c>
      <c r="H5" s="336">
        <v>16</v>
      </c>
      <c r="I5" s="336">
        <v>16</v>
      </c>
      <c r="J5" s="336">
        <v>26</v>
      </c>
      <c r="K5" s="336">
        <v>26</v>
      </c>
      <c r="L5" s="336">
        <v>30</v>
      </c>
      <c r="M5" s="336">
        <v>28</v>
      </c>
      <c r="N5" s="336">
        <v>21</v>
      </c>
      <c r="O5" s="336">
        <v>11</v>
      </c>
      <c r="P5" s="336">
        <v>15</v>
      </c>
      <c r="Q5" s="336">
        <v>8</v>
      </c>
      <c r="R5" s="336">
        <v>4</v>
      </c>
      <c r="S5" s="336">
        <v>4</v>
      </c>
      <c r="T5" s="336">
        <v>2</v>
      </c>
    </row>
    <row r="6" spans="1:20" x14ac:dyDescent="0.2">
      <c r="B6" t="s">
        <v>4</v>
      </c>
      <c r="C6" s="344">
        <v>0</v>
      </c>
      <c r="D6" s="337">
        <v>0</v>
      </c>
      <c r="E6" s="337">
        <v>2</v>
      </c>
      <c r="F6" s="337">
        <v>25</v>
      </c>
      <c r="G6" s="337">
        <v>43</v>
      </c>
      <c r="H6" s="337">
        <v>51</v>
      </c>
      <c r="I6" s="337">
        <v>63</v>
      </c>
      <c r="J6" s="337">
        <v>71</v>
      </c>
      <c r="K6" s="337">
        <v>46</v>
      </c>
      <c r="L6" s="337">
        <v>60</v>
      </c>
      <c r="M6" s="337">
        <v>56</v>
      </c>
      <c r="N6" s="337">
        <v>57</v>
      </c>
      <c r="O6" s="337">
        <v>36</v>
      </c>
      <c r="P6" s="337">
        <v>20</v>
      </c>
      <c r="Q6" s="337">
        <v>19</v>
      </c>
      <c r="R6" s="337">
        <v>11</v>
      </c>
      <c r="S6" s="337">
        <v>8</v>
      </c>
      <c r="T6" s="337">
        <v>7</v>
      </c>
    </row>
    <row r="8" spans="1:20" x14ac:dyDescent="0.2">
      <c r="A8" s="380" t="s">
        <v>341</v>
      </c>
      <c r="B8" s="380"/>
    </row>
    <row r="9" spans="1:20" x14ac:dyDescent="0.2">
      <c r="J9" s="283"/>
    </row>
  </sheetData>
  <mergeCells count="3">
    <mergeCell ref="A1:G1"/>
    <mergeCell ref="I1:J1"/>
    <mergeCell ref="A8:B8"/>
  </mergeCells>
  <hyperlinks>
    <hyperlink ref="I1:J1" location="Contents!A1" display="back to contents"/>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election sqref="A1:H1"/>
    </sheetView>
  </sheetViews>
  <sheetFormatPr defaultColWidth="9.140625" defaultRowHeight="12.75" x14ac:dyDescent="0.2"/>
  <cols>
    <col min="1" max="1" width="20.42578125" style="287" customWidth="1"/>
    <col min="2" max="2" width="13.7109375" style="287" customWidth="1"/>
    <col min="3" max="3" width="13.85546875" style="287" customWidth="1"/>
    <col min="4" max="8" width="9.140625" style="287"/>
    <col min="9" max="9" width="11" style="287" customWidth="1"/>
    <col min="10" max="10" width="15.7109375" style="287" customWidth="1"/>
    <col min="11" max="11" width="11.5703125" style="287" customWidth="1"/>
    <col min="12" max="16384" width="9.140625" style="287"/>
  </cols>
  <sheetData>
    <row r="1" spans="1:10" ht="18" customHeight="1" x14ac:dyDescent="0.25">
      <c r="A1" s="382" t="s">
        <v>343</v>
      </c>
      <c r="B1" s="382"/>
      <c r="C1" s="382"/>
      <c r="D1" s="382"/>
      <c r="E1" s="382"/>
      <c r="F1" s="382"/>
      <c r="G1" s="382"/>
      <c r="H1" s="382"/>
      <c r="J1" s="319" t="s">
        <v>219</v>
      </c>
    </row>
    <row r="2" spans="1:10" ht="15" customHeight="1" x14ac:dyDescent="0.2"/>
    <row r="3" spans="1:10" x14ac:dyDescent="0.2">
      <c r="A3" s="348" t="s">
        <v>297</v>
      </c>
      <c r="B3" s="289" t="s">
        <v>80</v>
      </c>
      <c r="C3" s="289" t="s">
        <v>308</v>
      </c>
      <c r="D3" s="290" t="s">
        <v>307</v>
      </c>
      <c r="E3" s="346" t="s">
        <v>306</v>
      </c>
      <c r="F3" s="346" t="s">
        <v>306</v>
      </c>
    </row>
    <row r="4" spans="1:10" x14ac:dyDescent="0.2">
      <c r="A4" s="287" t="s">
        <v>48</v>
      </c>
      <c r="B4" s="345">
        <v>19.481277237926125</v>
      </c>
      <c r="C4" s="345">
        <v>23.885484313556837</v>
      </c>
      <c r="D4" s="345">
        <f t="shared" ref="D4:D35" si="0">B4-C4</f>
        <v>-4.4042070756307119</v>
      </c>
      <c r="E4" s="347">
        <v>1</v>
      </c>
      <c r="F4" s="347">
        <v>1</v>
      </c>
      <c r="H4" s="291"/>
    </row>
    <row r="5" spans="1:10" x14ac:dyDescent="0.2">
      <c r="A5" s="287" t="s">
        <v>44</v>
      </c>
      <c r="B5" s="345">
        <v>24.33284478421529</v>
      </c>
      <c r="C5" s="345">
        <v>21.759689655634858</v>
      </c>
      <c r="D5" s="345">
        <f t="shared" si="0"/>
        <v>2.5731551285804315</v>
      </c>
      <c r="E5" s="347">
        <v>2</v>
      </c>
      <c r="F5" s="347">
        <v>2</v>
      </c>
    </row>
    <row r="6" spans="1:10" x14ac:dyDescent="0.2">
      <c r="A6" s="287" t="s">
        <v>201</v>
      </c>
      <c r="B6" s="345">
        <v>21.359676195122038</v>
      </c>
      <c r="C6" s="345">
        <v>19.828729910463053</v>
      </c>
      <c r="D6" s="345">
        <f t="shared" si="0"/>
        <v>1.5309462846589845</v>
      </c>
      <c r="E6" s="347">
        <v>3</v>
      </c>
      <c r="F6" s="347">
        <v>3</v>
      </c>
    </row>
    <row r="7" spans="1:10" x14ac:dyDescent="0.2">
      <c r="A7" s="287" t="s">
        <v>56</v>
      </c>
      <c r="B7" s="345">
        <v>15.43729359115561</v>
      </c>
      <c r="C7" s="345">
        <v>19.02565671013895</v>
      </c>
      <c r="D7" s="345">
        <f t="shared" si="0"/>
        <v>-3.5883631189833398</v>
      </c>
      <c r="E7" s="347">
        <v>4</v>
      </c>
      <c r="F7" s="347">
        <v>4</v>
      </c>
    </row>
    <row r="8" spans="1:10" x14ac:dyDescent="0.2">
      <c r="A8" s="287" t="s">
        <v>289</v>
      </c>
      <c r="B8" s="345">
        <v>17.327561767866001</v>
      </c>
      <c r="C8" s="345">
        <v>17.971822673028115</v>
      </c>
      <c r="D8" s="345">
        <f t="shared" si="0"/>
        <v>-0.64426090516211332</v>
      </c>
      <c r="E8" s="347">
        <v>5</v>
      </c>
      <c r="F8" s="347">
        <v>5</v>
      </c>
    </row>
    <row r="9" spans="1:10" x14ac:dyDescent="0.2">
      <c r="A9" s="287" t="s">
        <v>51</v>
      </c>
      <c r="B9" s="345">
        <v>13.376719527988302</v>
      </c>
      <c r="C9" s="345">
        <v>17.14582926671963</v>
      </c>
      <c r="D9" s="345">
        <f t="shared" si="0"/>
        <v>-3.7691097387313288</v>
      </c>
      <c r="E9" s="347">
        <v>6</v>
      </c>
      <c r="F9" s="347">
        <v>6</v>
      </c>
    </row>
    <row r="10" spans="1:10" x14ac:dyDescent="0.2">
      <c r="A10" s="287" t="s">
        <v>54</v>
      </c>
      <c r="B10" s="345">
        <v>19.858396887316854</v>
      </c>
      <c r="C10" s="345">
        <v>16.65430364431667</v>
      </c>
      <c r="D10" s="345">
        <f t="shared" si="0"/>
        <v>3.2040932430001838</v>
      </c>
      <c r="E10" s="347">
        <v>7</v>
      </c>
      <c r="F10" s="347">
        <v>7</v>
      </c>
    </row>
    <row r="11" spans="1:10" x14ac:dyDescent="0.2">
      <c r="A11" s="287" t="s">
        <v>49</v>
      </c>
      <c r="B11" s="345">
        <v>18.186053566790012</v>
      </c>
      <c r="C11" s="345">
        <v>16.532939444352394</v>
      </c>
      <c r="D11" s="345">
        <f t="shared" si="0"/>
        <v>1.6531141224376178</v>
      </c>
      <c r="E11" s="347">
        <v>8</v>
      </c>
      <c r="F11" s="347">
        <v>8</v>
      </c>
    </row>
    <row r="12" spans="1:10" x14ac:dyDescent="0.2">
      <c r="A12" s="287" t="s">
        <v>218</v>
      </c>
      <c r="B12" s="345">
        <v>19.120872664678213</v>
      </c>
      <c r="C12" s="345">
        <v>16.151536603475179</v>
      </c>
      <c r="D12" s="345">
        <f t="shared" si="0"/>
        <v>2.9693360612030339</v>
      </c>
      <c r="E12" s="347">
        <v>9</v>
      </c>
      <c r="F12" s="347">
        <v>9</v>
      </c>
    </row>
    <row r="13" spans="1:10" x14ac:dyDescent="0.2">
      <c r="A13" s="287" t="s">
        <v>55</v>
      </c>
      <c r="B13" s="345">
        <v>16.451157923391989</v>
      </c>
      <c r="C13" s="345">
        <v>15.719229219952199</v>
      </c>
      <c r="D13" s="345">
        <f t="shared" si="0"/>
        <v>0.73192870343978989</v>
      </c>
      <c r="E13" s="347">
        <v>10</v>
      </c>
      <c r="F13" s="347">
        <v>10</v>
      </c>
    </row>
    <row r="14" spans="1:10" x14ac:dyDescent="0.2">
      <c r="A14" s="287" t="s">
        <v>52</v>
      </c>
      <c r="B14" s="345">
        <v>22.097901342551658</v>
      </c>
      <c r="C14" s="345">
        <v>15.629859375994956</v>
      </c>
      <c r="D14" s="345">
        <f t="shared" si="0"/>
        <v>6.4680419665567026</v>
      </c>
      <c r="E14" s="347">
        <v>11</v>
      </c>
      <c r="F14" s="347">
        <v>11</v>
      </c>
    </row>
    <row r="15" spans="1:10" x14ac:dyDescent="0.2">
      <c r="A15" s="287" t="s">
        <v>217</v>
      </c>
      <c r="B15" s="345">
        <v>17.335208394991014</v>
      </c>
      <c r="C15" s="345">
        <v>15.556517651753534</v>
      </c>
      <c r="D15" s="345">
        <f t="shared" si="0"/>
        <v>1.7786907432374797</v>
      </c>
      <c r="E15" s="347">
        <v>12</v>
      </c>
      <c r="F15" s="347">
        <v>12</v>
      </c>
    </row>
    <row r="16" spans="1:10" x14ac:dyDescent="0.2">
      <c r="A16" s="287" t="s">
        <v>293</v>
      </c>
      <c r="B16" s="345">
        <v>15.95066606315447</v>
      </c>
      <c r="C16" s="345">
        <v>15.109976028297677</v>
      </c>
      <c r="D16" s="345">
        <f t="shared" si="0"/>
        <v>0.84069003485679339</v>
      </c>
      <c r="E16" s="347">
        <v>13</v>
      </c>
      <c r="F16" s="347">
        <v>13</v>
      </c>
    </row>
    <row r="17" spans="1:6" x14ac:dyDescent="0.2">
      <c r="A17" s="287" t="s">
        <v>292</v>
      </c>
      <c r="B17" s="345">
        <v>18.205386781244187</v>
      </c>
      <c r="C17" s="345">
        <v>14.91530102371091</v>
      </c>
      <c r="D17" s="345">
        <f t="shared" si="0"/>
        <v>3.2900857575332765</v>
      </c>
      <c r="E17" s="347">
        <v>14</v>
      </c>
      <c r="F17" s="347">
        <v>14</v>
      </c>
    </row>
    <row r="18" spans="1:6" x14ac:dyDescent="0.2">
      <c r="A18" s="287" t="s">
        <v>53</v>
      </c>
      <c r="B18" s="345">
        <v>19.555026515943297</v>
      </c>
      <c r="C18" s="345">
        <v>14.738638837068569</v>
      </c>
      <c r="D18" s="345">
        <f t="shared" si="0"/>
        <v>4.8163876788747277</v>
      </c>
      <c r="E18" s="347">
        <v>15</v>
      </c>
      <c r="F18" s="347">
        <v>15</v>
      </c>
    </row>
    <row r="19" spans="1:6" x14ac:dyDescent="0.2">
      <c r="A19" s="288" t="s">
        <v>15</v>
      </c>
      <c r="B19" s="345">
        <v>16.826118003758669</v>
      </c>
      <c r="C19" s="345">
        <v>14.079285641471351</v>
      </c>
      <c r="D19" s="345">
        <f t="shared" si="0"/>
        <v>2.7468323622873179</v>
      </c>
      <c r="E19" s="347">
        <v>16</v>
      </c>
      <c r="F19" s="347">
        <v>16</v>
      </c>
    </row>
    <row r="20" spans="1:6" x14ac:dyDescent="0.2">
      <c r="A20" s="287" t="s">
        <v>295</v>
      </c>
      <c r="B20" s="345">
        <v>14.638623669146387</v>
      </c>
      <c r="C20" s="345">
        <v>13.995998467260476</v>
      </c>
      <c r="D20" s="345">
        <f t="shared" si="0"/>
        <v>0.64262520188591132</v>
      </c>
      <c r="E20" s="347">
        <v>17</v>
      </c>
      <c r="F20" s="347">
        <v>17</v>
      </c>
    </row>
    <row r="21" spans="1:6" x14ac:dyDescent="0.2">
      <c r="A21" s="287" t="s">
        <v>36</v>
      </c>
      <c r="B21" s="345">
        <v>14.983339365002399</v>
      </c>
      <c r="C21" s="345">
        <v>13.867522596115835</v>
      </c>
      <c r="D21" s="345">
        <f t="shared" si="0"/>
        <v>1.1158167688865639</v>
      </c>
      <c r="E21" s="347">
        <v>18</v>
      </c>
      <c r="F21" s="347">
        <v>18</v>
      </c>
    </row>
    <row r="22" spans="1:6" x14ac:dyDescent="0.2">
      <c r="A22" s="287" t="s">
        <v>296</v>
      </c>
      <c r="B22" s="345">
        <v>21.883460719642027</v>
      </c>
      <c r="C22" s="345">
        <v>13.785363645209152</v>
      </c>
      <c r="D22" s="345">
        <f t="shared" si="0"/>
        <v>8.0980970744328751</v>
      </c>
      <c r="E22" s="347">
        <v>19</v>
      </c>
      <c r="F22" s="347">
        <v>19</v>
      </c>
    </row>
    <row r="23" spans="1:6" x14ac:dyDescent="0.2">
      <c r="A23" s="287" t="s">
        <v>57</v>
      </c>
      <c r="B23" s="345">
        <v>17.715601856119271</v>
      </c>
      <c r="C23" s="345">
        <v>13.09398202127783</v>
      </c>
      <c r="D23" s="345">
        <f t="shared" si="0"/>
        <v>4.6216198348414412</v>
      </c>
      <c r="E23" s="347">
        <v>20</v>
      </c>
      <c r="F23" s="347">
        <v>20</v>
      </c>
    </row>
    <row r="24" spans="1:6" x14ac:dyDescent="0.2">
      <c r="A24" s="287" t="s">
        <v>59</v>
      </c>
      <c r="B24" s="345">
        <v>14.658708099597895</v>
      </c>
      <c r="C24" s="345">
        <v>13.085242451056278</v>
      </c>
      <c r="D24" s="345">
        <f t="shared" si="0"/>
        <v>1.5734656485416174</v>
      </c>
      <c r="E24" s="347">
        <v>21</v>
      </c>
      <c r="F24" s="347">
        <v>21</v>
      </c>
    </row>
    <row r="25" spans="1:6" x14ac:dyDescent="0.2">
      <c r="A25" s="287" t="s">
        <v>215</v>
      </c>
      <c r="B25" s="345">
        <v>16.186360268875809</v>
      </c>
      <c r="C25" s="345">
        <v>12.846351146232816</v>
      </c>
      <c r="D25" s="345">
        <f t="shared" si="0"/>
        <v>3.3400091226429929</v>
      </c>
      <c r="E25" s="347">
        <v>22</v>
      </c>
      <c r="F25" s="347">
        <v>22</v>
      </c>
    </row>
    <row r="26" spans="1:6" x14ac:dyDescent="0.2">
      <c r="A26" s="287" t="s">
        <v>61</v>
      </c>
      <c r="B26" s="345">
        <v>14.978104135712297</v>
      </c>
      <c r="C26" s="345">
        <v>12.670166481392362</v>
      </c>
      <c r="D26" s="345">
        <f t="shared" si="0"/>
        <v>2.3079376543199341</v>
      </c>
      <c r="E26" s="347">
        <v>23</v>
      </c>
      <c r="F26" s="347">
        <v>23</v>
      </c>
    </row>
    <row r="27" spans="1:6" x14ac:dyDescent="0.2">
      <c r="A27" s="287" t="s">
        <v>288</v>
      </c>
      <c r="B27" s="345">
        <v>14.559714119703557</v>
      </c>
      <c r="C27" s="345">
        <v>12.539706865749938</v>
      </c>
      <c r="D27" s="345">
        <f t="shared" si="0"/>
        <v>2.0200072539536187</v>
      </c>
      <c r="E27" s="347">
        <v>24</v>
      </c>
      <c r="F27" s="347">
        <v>24</v>
      </c>
    </row>
    <row r="28" spans="1:6" x14ac:dyDescent="0.2">
      <c r="A28" s="287" t="s">
        <v>200</v>
      </c>
      <c r="B28" s="345">
        <v>15.426003798096861</v>
      </c>
      <c r="C28" s="345">
        <v>12.42954452332661</v>
      </c>
      <c r="D28" s="345">
        <f t="shared" si="0"/>
        <v>2.9964592747702508</v>
      </c>
      <c r="E28" s="347">
        <v>25</v>
      </c>
      <c r="F28" s="347">
        <v>25</v>
      </c>
    </row>
    <row r="29" spans="1:6" x14ac:dyDescent="0.2">
      <c r="A29" s="287" t="s">
        <v>46</v>
      </c>
      <c r="B29" s="345">
        <v>16.528233310010105</v>
      </c>
      <c r="C29" s="345">
        <v>12.155752713657648</v>
      </c>
      <c r="D29" s="345">
        <f t="shared" si="0"/>
        <v>4.3724805963524567</v>
      </c>
      <c r="E29" s="347">
        <v>26</v>
      </c>
      <c r="F29" s="347">
        <v>26</v>
      </c>
    </row>
    <row r="30" spans="1:6" x14ac:dyDescent="0.2">
      <c r="A30" s="287" t="s">
        <v>47</v>
      </c>
      <c r="B30" s="345">
        <v>11.815631964052521</v>
      </c>
      <c r="C30" s="345">
        <v>11.268426240446772</v>
      </c>
      <c r="D30" s="345">
        <f t="shared" si="0"/>
        <v>0.54720572360574948</v>
      </c>
      <c r="E30" s="347">
        <v>27</v>
      </c>
      <c r="F30" s="347">
        <v>27</v>
      </c>
    </row>
    <row r="31" spans="1:6" x14ac:dyDescent="0.2">
      <c r="A31" s="287" t="s">
        <v>60</v>
      </c>
      <c r="B31" s="345">
        <v>13.60305924274533</v>
      </c>
      <c r="C31" s="345">
        <v>10.605906957581013</v>
      </c>
      <c r="D31" s="345">
        <f t="shared" si="0"/>
        <v>2.9971522851643169</v>
      </c>
      <c r="E31" s="347">
        <v>28</v>
      </c>
      <c r="F31" s="347">
        <v>28</v>
      </c>
    </row>
    <row r="32" spans="1:6" x14ac:dyDescent="0.2">
      <c r="A32" s="287" t="s">
        <v>50</v>
      </c>
      <c r="B32" s="345">
        <v>12.313927393204199</v>
      </c>
      <c r="C32" s="345">
        <v>10.388318311220505</v>
      </c>
      <c r="D32" s="345">
        <f t="shared" si="0"/>
        <v>1.9256090819836942</v>
      </c>
      <c r="E32" s="347">
        <v>29</v>
      </c>
      <c r="F32" s="347">
        <v>29</v>
      </c>
    </row>
    <row r="33" spans="1:6" x14ac:dyDescent="0.2">
      <c r="A33" s="287" t="s">
        <v>290</v>
      </c>
      <c r="B33" s="345">
        <v>12.791969131180746</v>
      </c>
      <c r="C33" s="345">
        <v>10.090571222833677</v>
      </c>
      <c r="D33" s="345">
        <f t="shared" si="0"/>
        <v>2.7013979083470687</v>
      </c>
      <c r="E33" s="347">
        <v>30</v>
      </c>
      <c r="F33" s="347">
        <v>30</v>
      </c>
    </row>
    <row r="34" spans="1:6" x14ac:dyDescent="0.2">
      <c r="A34" s="287" t="s">
        <v>294</v>
      </c>
      <c r="B34" s="345">
        <v>16.651627638511414</v>
      </c>
      <c r="C34" s="345">
        <v>9.8984756402602034</v>
      </c>
      <c r="D34" s="345">
        <f t="shared" si="0"/>
        <v>6.7531519982512105</v>
      </c>
      <c r="E34" s="347">
        <v>31</v>
      </c>
      <c r="F34" s="347">
        <v>31</v>
      </c>
    </row>
    <row r="35" spans="1:6" x14ac:dyDescent="0.2">
      <c r="A35" s="287" t="s">
        <v>291</v>
      </c>
      <c r="B35" s="345">
        <v>9.1385265453328337</v>
      </c>
      <c r="C35" s="345">
        <v>8.6679280622590831</v>
      </c>
      <c r="D35" s="345">
        <f t="shared" si="0"/>
        <v>0.47059848307375063</v>
      </c>
      <c r="E35" s="347">
        <v>32</v>
      </c>
      <c r="F35" s="347">
        <v>32</v>
      </c>
    </row>
    <row r="37" spans="1:6" x14ac:dyDescent="0.2">
      <c r="A37" s="320" t="s">
        <v>341</v>
      </c>
    </row>
  </sheetData>
  <mergeCells count="1">
    <mergeCell ref="A1:H1"/>
  </mergeCells>
  <hyperlinks>
    <hyperlink ref="J1" location="Contents!A1" display="back to contents"/>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4"/>
  <sheetViews>
    <sheetView showGridLines="0" workbookViewId="0">
      <selection sqref="A1:G1"/>
    </sheetView>
  </sheetViews>
  <sheetFormatPr defaultColWidth="9.140625" defaultRowHeight="12.75" x14ac:dyDescent="0.2"/>
  <cols>
    <col min="1" max="1" width="23" style="123" customWidth="1"/>
    <col min="2" max="25" width="12" style="123" customWidth="1"/>
    <col min="26" max="16384" width="9.140625" style="123"/>
  </cols>
  <sheetData>
    <row r="1" spans="1:25" ht="18" customHeight="1" x14ac:dyDescent="0.25">
      <c r="A1" s="395" t="s">
        <v>344</v>
      </c>
      <c r="B1" s="395"/>
      <c r="C1" s="395"/>
      <c r="D1" s="395"/>
      <c r="E1" s="395"/>
      <c r="F1" s="395"/>
      <c r="G1" s="395"/>
      <c r="I1" s="396" t="s">
        <v>219</v>
      </c>
      <c r="J1" s="396"/>
    </row>
    <row r="2" spans="1:25" ht="15" customHeight="1" x14ac:dyDescent="0.2"/>
    <row r="3" spans="1:25" s="239" customFormat="1" ht="14.1" customHeight="1" x14ac:dyDescent="0.2">
      <c r="A3" s="242"/>
      <c r="B3" s="249"/>
      <c r="C3" s="249"/>
      <c r="D3" s="249"/>
      <c r="E3" s="249"/>
      <c r="F3" s="397" t="s">
        <v>264</v>
      </c>
      <c r="G3" s="398"/>
      <c r="H3" s="398"/>
      <c r="I3" s="398"/>
      <c r="J3" s="398"/>
      <c r="K3" s="398"/>
      <c r="L3" s="398"/>
      <c r="M3" s="398"/>
      <c r="N3" s="398"/>
      <c r="O3" s="398"/>
      <c r="P3" s="398"/>
      <c r="Q3" s="398"/>
      <c r="R3" s="398"/>
      <c r="S3" s="398"/>
      <c r="T3" s="398"/>
      <c r="U3" s="398"/>
      <c r="V3" s="398"/>
      <c r="W3" s="398"/>
      <c r="X3" s="398"/>
      <c r="Y3" s="399"/>
    </row>
    <row r="4" spans="1:25" s="239" customFormat="1" ht="14.1" customHeight="1" x14ac:dyDescent="0.2">
      <c r="A4" s="242"/>
      <c r="B4" s="392" t="s">
        <v>15</v>
      </c>
      <c r="C4" s="393"/>
      <c r="D4" s="393"/>
      <c r="E4" s="394"/>
      <c r="F4" s="392" t="s">
        <v>265</v>
      </c>
      <c r="G4" s="393"/>
      <c r="H4" s="393"/>
      <c r="I4" s="394"/>
      <c r="J4" s="392">
        <v>2</v>
      </c>
      <c r="K4" s="393"/>
      <c r="L4" s="393"/>
      <c r="M4" s="394"/>
      <c r="N4" s="392">
        <v>3</v>
      </c>
      <c r="O4" s="393"/>
      <c r="P4" s="393"/>
      <c r="Q4" s="394"/>
      <c r="R4" s="392">
        <v>4</v>
      </c>
      <c r="S4" s="393"/>
      <c r="T4" s="393"/>
      <c r="U4" s="394"/>
      <c r="V4" s="392" t="s">
        <v>266</v>
      </c>
      <c r="W4" s="393"/>
      <c r="X4" s="393"/>
      <c r="Y4" s="394"/>
    </row>
    <row r="5" spans="1:25" s="239" customFormat="1" ht="14.1" customHeight="1" x14ac:dyDescent="0.2">
      <c r="A5" s="242"/>
      <c r="B5" s="389" t="s">
        <v>260</v>
      </c>
      <c r="C5" s="383" t="s">
        <v>261</v>
      </c>
      <c r="D5" s="383" t="s">
        <v>262</v>
      </c>
      <c r="E5" s="386" t="s">
        <v>263</v>
      </c>
      <c r="F5" s="389" t="s">
        <v>260</v>
      </c>
      <c r="G5" s="383" t="s">
        <v>261</v>
      </c>
      <c r="H5" s="383" t="s">
        <v>262</v>
      </c>
      <c r="I5" s="386" t="s">
        <v>263</v>
      </c>
      <c r="J5" s="389" t="s">
        <v>260</v>
      </c>
      <c r="K5" s="383" t="s">
        <v>261</v>
      </c>
      <c r="L5" s="383" t="s">
        <v>262</v>
      </c>
      <c r="M5" s="386" t="s">
        <v>263</v>
      </c>
      <c r="N5" s="389" t="s">
        <v>260</v>
      </c>
      <c r="O5" s="383" t="s">
        <v>261</v>
      </c>
      <c r="P5" s="383" t="s">
        <v>262</v>
      </c>
      <c r="Q5" s="386" t="s">
        <v>263</v>
      </c>
      <c r="R5" s="389" t="s">
        <v>260</v>
      </c>
      <c r="S5" s="383" t="s">
        <v>261</v>
      </c>
      <c r="T5" s="383" t="s">
        <v>262</v>
      </c>
      <c r="U5" s="386" t="s">
        <v>263</v>
      </c>
      <c r="V5" s="389" t="s">
        <v>260</v>
      </c>
      <c r="W5" s="383" t="s">
        <v>261</v>
      </c>
      <c r="X5" s="383" t="s">
        <v>262</v>
      </c>
      <c r="Y5" s="386" t="s">
        <v>263</v>
      </c>
    </row>
    <row r="6" spans="1:25" s="239" customFormat="1" ht="14.1" customHeight="1" x14ac:dyDescent="0.2">
      <c r="A6" s="242"/>
      <c r="B6" s="390"/>
      <c r="C6" s="384"/>
      <c r="D6" s="384"/>
      <c r="E6" s="387"/>
      <c r="F6" s="390"/>
      <c r="G6" s="384"/>
      <c r="H6" s="384"/>
      <c r="I6" s="387"/>
      <c r="J6" s="390"/>
      <c r="K6" s="384"/>
      <c r="L6" s="384"/>
      <c r="M6" s="387"/>
      <c r="N6" s="390"/>
      <c r="O6" s="384"/>
      <c r="P6" s="384"/>
      <c r="Q6" s="387"/>
      <c r="R6" s="390"/>
      <c r="S6" s="384"/>
      <c r="T6" s="384"/>
      <c r="U6" s="387"/>
      <c r="V6" s="390"/>
      <c r="W6" s="384"/>
      <c r="X6" s="384"/>
      <c r="Y6" s="387"/>
    </row>
    <row r="7" spans="1:25" s="239" customFormat="1" x14ac:dyDescent="0.2">
      <c r="A7" s="242"/>
      <c r="B7" s="391"/>
      <c r="C7" s="385"/>
      <c r="D7" s="385"/>
      <c r="E7" s="388"/>
      <c r="F7" s="391"/>
      <c r="G7" s="385"/>
      <c r="H7" s="385"/>
      <c r="I7" s="388"/>
      <c r="J7" s="391"/>
      <c r="K7" s="385"/>
      <c r="L7" s="385"/>
      <c r="M7" s="388"/>
      <c r="N7" s="391"/>
      <c r="O7" s="385"/>
      <c r="P7" s="385"/>
      <c r="Q7" s="388"/>
      <c r="R7" s="391"/>
      <c r="S7" s="385"/>
      <c r="T7" s="385"/>
      <c r="U7" s="388"/>
      <c r="V7" s="391"/>
      <c r="W7" s="385"/>
      <c r="X7" s="385"/>
      <c r="Y7" s="388"/>
    </row>
    <row r="8" spans="1:25" s="239" customFormat="1" ht="14.1" customHeight="1" x14ac:dyDescent="0.2">
      <c r="A8" s="259">
        <v>2001</v>
      </c>
      <c r="B8" s="240">
        <v>17.399999999999999</v>
      </c>
      <c r="C8" s="240">
        <v>16.3</v>
      </c>
      <c r="D8" s="240">
        <v>18.600000000000001</v>
      </c>
      <c r="E8" s="243">
        <v>887</v>
      </c>
      <c r="F8" s="254">
        <v>29.5</v>
      </c>
      <c r="G8" s="255">
        <v>26.1</v>
      </c>
      <c r="H8" s="255">
        <v>32.9</v>
      </c>
      <c r="I8" s="256">
        <v>302</v>
      </c>
      <c r="J8" s="240">
        <v>19.100000000000001</v>
      </c>
      <c r="K8" s="240">
        <v>16.399999999999999</v>
      </c>
      <c r="L8" s="240">
        <v>21.8</v>
      </c>
      <c r="M8" s="257">
        <v>196</v>
      </c>
      <c r="N8" s="254">
        <v>15.9</v>
      </c>
      <c r="O8" s="255">
        <v>13.4</v>
      </c>
      <c r="P8" s="255">
        <v>18.399999999999999</v>
      </c>
      <c r="Q8" s="256">
        <v>159</v>
      </c>
      <c r="R8" s="240">
        <v>13.3</v>
      </c>
      <c r="S8" s="240">
        <v>11</v>
      </c>
      <c r="T8" s="240">
        <v>15.6</v>
      </c>
      <c r="U8" s="257">
        <v>132</v>
      </c>
      <c r="V8" s="254">
        <v>9.6999999999999993</v>
      </c>
      <c r="W8" s="255">
        <v>7.7</v>
      </c>
      <c r="X8" s="255">
        <v>11.6</v>
      </c>
      <c r="Y8" s="256">
        <v>98</v>
      </c>
    </row>
    <row r="9" spans="1:25" s="239" customFormat="1" ht="14.1" customHeight="1" x14ac:dyDescent="0.2">
      <c r="A9" s="260">
        <v>2002</v>
      </c>
      <c r="B9" s="241">
        <v>17.600000000000001</v>
      </c>
      <c r="C9" s="241">
        <v>16.5</v>
      </c>
      <c r="D9" s="241">
        <v>18.8</v>
      </c>
      <c r="E9" s="245">
        <v>899</v>
      </c>
      <c r="F9" s="244">
        <v>30.4</v>
      </c>
      <c r="G9" s="241">
        <v>27</v>
      </c>
      <c r="H9" s="241">
        <v>33.9</v>
      </c>
      <c r="I9" s="245">
        <v>309</v>
      </c>
      <c r="J9" s="241">
        <v>21</v>
      </c>
      <c r="K9" s="241">
        <v>18.2</v>
      </c>
      <c r="L9" s="241">
        <v>23.8</v>
      </c>
      <c r="M9" s="253">
        <v>217</v>
      </c>
      <c r="N9" s="244">
        <v>17.5</v>
      </c>
      <c r="O9" s="241">
        <v>14.9</v>
      </c>
      <c r="P9" s="241">
        <v>20.100000000000001</v>
      </c>
      <c r="Q9" s="245">
        <v>176</v>
      </c>
      <c r="R9" s="241">
        <v>10.1</v>
      </c>
      <c r="S9" s="241">
        <v>8.1</v>
      </c>
      <c r="T9" s="241">
        <v>12</v>
      </c>
      <c r="U9" s="253">
        <v>102</v>
      </c>
      <c r="V9" s="244">
        <v>9.6999999999999993</v>
      </c>
      <c r="W9" s="241">
        <v>7.7</v>
      </c>
      <c r="X9" s="241">
        <v>11.7</v>
      </c>
      <c r="Y9" s="245">
        <v>95</v>
      </c>
    </row>
    <row r="10" spans="1:25" s="239" customFormat="1" ht="14.1" customHeight="1" x14ac:dyDescent="0.2">
      <c r="A10" s="260">
        <v>2003</v>
      </c>
      <c r="B10" s="241">
        <v>15.6</v>
      </c>
      <c r="C10" s="241">
        <v>14.5</v>
      </c>
      <c r="D10" s="241">
        <v>16.7</v>
      </c>
      <c r="E10" s="245">
        <v>794</v>
      </c>
      <c r="F10" s="244">
        <v>24.9</v>
      </c>
      <c r="G10" s="241">
        <v>21.7</v>
      </c>
      <c r="H10" s="241">
        <v>28</v>
      </c>
      <c r="I10" s="245">
        <v>250</v>
      </c>
      <c r="J10" s="241">
        <v>19.399999999999999</v>
      </c>
      <c r="K10" s="241">
        <v>16.7</v>
      </c>
      <c r="L10" s="241">
        <v>22.2</v>
      </c>
      <c r="M10" s="253">
        <v>195</v>
      </c>
      <c r="N10" s="244">
        <v>15</v>
      </c>
      <c r="O10" s="241">
        <v>12.6</v>
      </c>
      <c r="P10" s="241">
        <v>17.5</v>
      </c>
      <c r="Q10" s="245">
        <v>151</v>
      </c>
      <c r="R10" s="241">
        <v>12.1</v>
      </c>
      <c r="S10" s="241">
        <v>9.9</v>
      </c>
      <c r="T10" s="241">
        <v>14.2</v>
      </c>
      <c r="U10" s="253">
        <v>121</v>
      </c>
      <c r="V10" s="244">
        <v>7.3</v>
      </c>
      <c r="W10" s="241">
        <v>5.6</v>
      </c>
      <c r="X10" s="241">
        <v>8.9</v>
      </c>
      <c r="Y10" s="245">
        <v>77</v>
      </c>
    </row>
    <row r="11" spans="1:25" s="239" customFormat="1" ht="14.1" customHeight="1" x14ac:dyDescent="0.2">
      <c r="A11" s="260">
        <v>2004</v>
      </c>
      <c r="B11" s="241">
        <v>16.3</v>
      </c>
      <c r="C11" s="241">
        <v>15.2</v>
      </c>
      <c r="D11" s="241">
        <v>17.399999999999999</v>
      </c>
      <c r="E11" s="245">
        <v>835</v>
      </c>
      <c r="F11" s="244">
        <v>25.5</v>
      </c>
      <c r="G11" s="241">
        <v>22.3</v>
      </c>
      <c r="H11" s="241">
        <v>28.6</v>
      </c>
      <c r="I11" s="245">
        <v>256</v>
      </c>
      <c r="J11" s="241">
        <v>17.2</v>
      </c>
      <c r="K11" s="241">
        <v>14.7</v>
      </c>
      <c r="L11" s="241">
        <v>19.8</v>
      </c>
      <c r="M11" s="253">
        <v>174</v>
      </c>
      <c r="N11" s="244">
        <v>17.5</v>
      </c>
      <c r="O11" s="241">
        <v>14.9</v>
      </c>
      <c r="P11" s="241">
        <v>20.100000000000001</v>
      </c>
      <c r="Q11" s="245">
        <v>176</v>
      </c>
      <c r="R11" s="241">
        <v>13.5</v>
      </c>
      <c r="S11" s="241">
        <v>11.2</v>
      </c>
      <c r="T11" s="241">
        <v>15.7</v>
      </c>
      <c r="U11" s="253">
        <v>141</v>
      </c>
      <c r="V11" s="244">
        <v>8.5</v>
      </c>
      <c r="W11" s="241">
        <v>6.7</v>
      </c>
      <c r="X11" s="241">
        <v>10.3</v>
      </c>
      <c r="Y11" s="245">
        <v>88</v>
      </c>
    </row>
    <row r="12" spans="1:25" s="239" customFormat="1" ht="14.1" customHeight="1" x14ac:dyDescent="0.2">
      <c r="A12" s="260">
        <v>2005</v>
      </c>
      <c r="B12" s="241">
        <v>14.8</v>
      </c>
      <c r="C12" s="241">
        <v>13.7</v>
      </c>
      <c r="D12" s="241">
        <v>15.8</v>
      </c>
      <c r="E12" s="245">
        <v>763</v>
      </c>
      <c r="F12" s="244">
        <v>23.5</v>
      </c>
      <c r="G12" s="241">
        <v>20.5</v>
      </c>
      <c r="H12" s="241">
        <v>26.5</v>
      </c>
      <c r="I12" s="245">
        <v>241</v>
      </c>
      <c r="J12" s="241">
        <v>16.5</v>
      </c>
      <c r="K12" s="241">
        <v>14</v>
      </c>
      <c r="L12" s="241">
        <v>19</v>
      </c>
      <c r="M12" s="253">
        <v>171</v>
      </c>
      <c r="N12" s="244">
        <v>14.7</v>
      </c>
      <c r="O12" s="241">
        <v>12.4</v>
      </c>
      <c r="P12" s="241">
        <v>17.100000000000001</v>
      </c>
      <c r="Q12" s="245">
        <v>150</v>
      </c>
      <c r="R12" s="241">
        <v>11.1</v>
      </c>
      <c r="S12" s="241">
        <v>9</v>
      </c>
      <c r="T12" s="241">
        <v>13.1</v>
      </c>
      <c r="U12" s="253">
        <v>115</v>
      </c>
      <c r="V12" s="244">
        <v>8.1999999999999993</v>
      </c>
      <c r="W12" s="241">
        <v>6.4</v>
      </c>
      <c r="X12" s="241">
        <v>9.9</v>
      </c>
      <c r="Y12" s="245">
        <v>86</v>
      </c>
    </row>
    <row r="13" spans="1:25" s="239" customFormat="1" ht="14.1" customHeight="1" x14ac:dyDescent="0.2">
      <c r="A13" s="260">
        <v>2006</v>
      </c>
      <c r="B13" s="241">
        <v>14.7</v>
      </c>
      <c r="C13" s="241">
        <v>13.7</v>
      </c>
      <c r="D13" s="241">
        <v>15.8</v>
      </c>
      <c r="E13" s="245">
        <v>765</v>
      </c>
      <c r="F13" s="244">
        <v>25.7</v>
      </c>
      <c r="G13" s="241">
        <v>22.5</v>
      </c>
      <c r="H13" s="241">
        <v>28.9</v>
      </c>
      <c r="I13" s="245">
        <v>258</v>
      </c>
      <c r="J13" s="241">
        <v>16.399999999999999</v>
      </c>
      <c r="K13" s="241">
        <v>14</v>
      </c>
      <c r="L13" s="241">
        <v>18.899999999999999</v>
      </c>
      <c r="M13" s="253">
        <v>171</v>
      </c>
      <c r="N13" s="244">
        <v>13.8</v>
      </c>
      <c r="O13" s="241">
        <v>11.5</v>
      </c>
      <c r="P13" s="241">
        <v>16.100000000000001</v>
      </c>
      <c r="Q13" s="245">
        <v>142</v>
      </c>
      <c r="R13" s="241">
        <v>12</v>
      </c>
      <c r="S13" s="241">
        <v>9.9</v>
      </c>
      <c r="T13" s="241">
        <v>14.1</v>
      </c>
      <c r="U13" s="253">
        <v>127</v>
      </c>
      <c r="V13" s="244">
        <v>6.5</v>
      </c>
      <c r="W13" s="241">
        <v>4.9000000000000004</v>
      </c>
      <c r="X13" s="241">
        <v>8.1</v>
      </c>
      <c r="Y13" s="245">
        <v>67</v>
      </c>
    </row>
    <row r="14" spans="1:25" s="239" customFormat="1" ht="14.1" customHeight="1" x14ac:dyDescent="0.2">
      <c r="A14" s="260">
        <v>2007</v>
      </c>
      <c r="B14" s="241">
        <v>16.100000000000001</v>
      </c>
      <c r="C14" s="241">
        <v>15</v>
      </c>
      <c r="D14" s="241">
        <v>17.2</v>
      </c>
      <c r="E14" s="245">
        <v>838</v>
      </c>
      <c r="F14" s="244">
        <v>27.7</v>
      </c>
      <c r="G14" s="241">
        <v>24.4</v>
      </c>
      <c r="H14" s="241">
        <v>30.9</v>
      </c>
      <c r="I14" s="245">
        <v>279</v>
      </c>
      <c r="J14" s="241">
        <v>19.899999999999999</v>
      </c>
      <c r="K14" s="241">
        <v>17.2</v>
      </c>
      <c r="L14" s="241">
        <v>22.7</v>
      </c>
      <c r="M14" s="253">
        <v>206</v>
      </c>
      <c r="N14" s="244">
        <v>13.9</v>
      </c>
      <c r="O14" s="241">
        <v>11.6</v>
      </c>
      <c r="P14" s="241">
        <v>16.100000000000001</v>
      </c>
      <c r="Q14" s="245">
        <v>145</v>
      </c>
      <c r="R14" s="241">
        <v>11.1</v>
      </c>
      <c r="S14" s="241">
        <v>9.1</v>
      </c>
      <c r="T14" s="241">
        <v>13.1</v>
      </c>
      <c r="U14" s="253">
        <v>117</v>
      </c>
      <c r="V14" s="244">
        <v>8.9</v>
      </c>
      <c r="W14" s="241">
        <v>7.1</v>
      </c>
      <c r="X14" s="241">
        <v>10.8</v>
      </c>
      <c r="Y14" s="245">
        <v>91</v>
      </c>
    </row>
    <row r="15" spans="1:25" s="239" customFormat="1" ht="14.1" customHeight="1" x14ac:dyDescent="0.2">
      <c r="A15" s="260">
        <v>2008</v>
      </c>
      <c r="B15" s="241">
        <v>16.100000000000001</v>
      </c>
      <c r="C15" s="241">
        <v>15</v>
      </c>
      <c r="D15" s="241">
        <v>17.2</v>
      </c>
      <c r="E15" s="245">
        <v>843</v>
      </c>
      <c r="F15" s="244">
        <v>27.9</v>
      </c>
      <c r="G15" s="241">
        <v>24.6</v>
      </c>
      <c r="H15" s="241">
        <v>31.1</v>
      </c>
      <c r="I15" s="245">
        <v>285</v>
      </c>
      <c r="J15" s="241">
        <v>18.600000000000001</v>
      </c>
      <c r="K15" s="241">
        <v>15.9</v>
      </c>
      <c r="L15" s="241">
        <v>21.2</v>
      </c>
      <c r="M15" s="253">
        <v>192</v>
      </c>
      <c r="N15" s="244">
        <v>13.4</v>
      </c>
      <c r="O15" s="241">
        <v>11.2</v>
      </c>
      <c r="P15" s="241">
        <v>15.6</v>
      </c>
      <c r="Q15" s="245">
        <v>142</v>
      </c>
      <c r="R15" s="241">
        <v>12.7</v>
      </c>
      <c r="S15" s="241">
        <v>10.6</v>
      </c>
      <c r="T15" s="241">
        <v>14.9</v>
      </c>
      <c r="U15" s="253">
        <v>138</v>
      </c>
      <c r="V15" s="244">
        <v>8.3000000000000007</v>
      </c>
      <c r="W15" s="241">
        <v>6.5</v>
      </c>
      <c r="X15" s="241">
        <v>10</v>
      </c>
      <c r="Y15" s="245">
        <v>86</v>
      </c>
    </row>
    <row r="16" spans="1:25" s="239" customFormat="1" ht="14.1" customHeight="1" x14ac:dyDescent="0.2">
      <c r="A16" s="260">
        <v>2009</v>
      </c>
      <c r="B16" s="241">
        <v>14</v>
      </c>
      <c r="C16" s="241">
        <v>13</v>
      </c>
      <c r="D16" s="241">
        <v>15</v>
      </c>
      <c r="E16" s="245">
        <v>746</v>
      </c>
      <c r="F16" s="244">
        <v>23.6</v>
      </c>
      <c r="G16" s="241">
        <v>20.5</v>
      </c>
      <c r="H16" s="241">
        <v>26.6</v>
      </c>
      <c r="I16" s="245">
        <v>239</v>
      </c>
      <c r="J16" s="241">
        <v>16.8</v>
      </c>
      <c r="K16" s="241">
        <v>14.3</v>
      </c>
      <c r="L16" s="241">
        <v>19.3</v>
      </c>
      <c r="M16" s="253">
        <v>177</v>
      </c>
      <c r="N16" s="244">
        <v>13.7</v>
      </c>
      <c r="O16" s="241">
        <v>11.5</v>
      </c>
      <c r="P16" s="241">
        <v>16</v>
      </c>
      <c r="Q16" s="245">
        <v>148</v>
      </c>
      <c r="R16" s="241">
        <v>10.1</v>
      </c>
      <c r="S16" s="241">
        <v>8.1999999999999993</v>
      </c>
      <c r="T16" s="241">
        <v>12</v>
      </c>
      <c r="U16" s="253">
        <v>111</v>
      </c>
      <c r="V16" s="244">
        <v>6.5</v>
      </c>
      <c r="W16" s="241">
        <v>5</v>
      </c>
      <c r="X16" s="241">
        <v>8</v>
      </c>
      <c r="Y16" s="245">
        <v>71</v>
      </c>
    </row>
    <row r="17" spans="1:25" s="239" customFormat="1" ht="14.1" customHeight="1" x14ac:dyDescent="0.2">
      <c r="A17" s="260">
        <v>2010</v>
      </c>
      <c r="B17" s="241">
        <v>14.7</v>
      </c>
      <c r="C17" s="241">
        <v>13.6</v>
      </c>
      <c r="D17" s="241">
        <v>15.7</v>
      </c>
      <c r="E17" s="245">
        <v>781</v>
      </c>
      <c r="F17" s="244">
        <v>22</v>
      </c>
      <c r="G17" s="241">
        <v>19.100000000000001</v>
      </c>
      <c r="H17" s="241">
        <v>24.8</v>
      </c>
      <c r="I17" s="245">
        <v>230</v>
      </c>
      <c r="J17" s="241">
        <v>18.399999999999999</v>
      </c>
      <c r="K17" s="241">
        <v>15.8</v>
      </c>
      <c r="L17" s="241">
        <v>21</v>
      </c>
      <c r="M17" s="253">
        <v>191</v>
      </c>
      <c r="N17" s="244">
        <v>15.5</v>
      </c>
      <c r="O17" s="241">
        <v>13.1</v>
      </c>
      <c r="P17" s="241">
        <v>17.8</v>
      </c>
      <c r="Q17" s="245">
        <v>169</v>
      </c>
      <c r="R17" s="241">
        <v>9.6999999999999993</v>
      </c>
      <c r="S17" s="241">
        <v>7.9</v>
      </c>
      <c r="T17" s="241">
        <v>11.6</v>
      </c>
      <c r="U17" s="253">
        <v>107</v>
      </c>
      <c r="V17" s="244">
        <v>8.1999999999999993</v>
      </c>
      <c r="W17" s="241">
        <v>6.4</v>
      </c>
      <c r="X17" s="241">
        <v>9.9</v>
      </c>
      <c r="Y17" s="245">
        <v>84</v>
      </c>
    </row>
    <row r="18" spans="1:25" s="239" customFormat="1" ht="14.1" customHeight="1" x14ac:dyDescent="0.2">
      <c r="A18" s="260">
        <v>2011</v>
      </c>
      <c r="B18" s="241">
        <v>16.600000000000001</v>
      </c>
      <c r="C18" s="241">
        <v>15.5</v>
      </c>
      <c r="D18" s="241">
        <v>17.7</v>
      </c>
      <c r="E18" s="245">
        <v>889</v>
      </c>
      <c r="F18" s="244">
        <v>28.1</v>
      </c>
      <c r="G18" s="241">
        <v>24.8</v>
      </c>
      <c r="H18" s="241">
        <v>31.3</v>
      </c>
      <c r="I18" s="245">
        <v>294</v>
      </c>
      <c r="J18" s="241">
        <v>19.3</v>
      </c>
      <c r="K18" s="241">
        <v>16.7</v>
      </c>
      <c r="L18" s="241">
        <v>22</v>
      </c>
      <c r="M18" s="253">
        <v>204</v>
      </c>
      <c r="N18" s="244">
        <v>16.600000000000001</v>
      </c>
      <c r="O18" s="241">
        <v>14.2</v>
      </c>
      <c r="P18" s="241">
        <v>19.100000000000001</v>
      </c>
      <c r="Q18" s="245">
        <v>181</v>
      </c>
      <c r="R18" s="241">
        <v>11.7</v>
      </c>
      <c r="S18" s="241">
        <v>9.6999999999999993</v>
      </c>
      <c r="T18" s="241">
        <v>13.8</v>
      </c>
      <c r="U18" s="253">
        <v>128</v>
      </c>
      <c r="V18" s="244">
        <v>7.8</v>
      </c>
      <c r="W18" s="241">
        <v>6.1</v>
      </c>
      <c r="X18" s="241">
        <v>9.5</v>
      </c>
      <c r="Y18" s="245">
        <v>82</v>
      </c>
    </row>
    <row r="19" spans="1:25" s="239" customFormat="1" ht="14.1" customHeight="1" x14ac:dyDescent="0.2">
      <c r="A19" s="260">
        <v>2012</v>
      </c>
      <c r="B19" s="241">
        <v>15.5</v>
      </c>
      <c r="C19" s="241">
        <v>14.4</v>
      </c>
      <c r="D19" s="241">
        <v>16.600000000000001</v>
      </c>
      <c r="E19" s="245">
        <v>830</v>
      </c>
      <c r="F19" s="244">
        <v>23.8</v>
      </c>
      <c r="G19" s="241">
        <v>20.8</v>
      </c>
      <c r="H19" s="241">
        <v>26.8</v>
      </c>
      <c r="I19" s="245">
        <v>243</v>
      </c>
      <c r="J19" s="241">
        <v>19.600000000000001</v>
      </c>
      <c r="K19" s="241">
        <v>16.899999999999999</v>
      </c>
      <c r="L19" s="241">
        <v>22.3</v>
      </c>
      <c r="M19" s="253">
        <v>205</v>
      </c>
      <c r="N19" s="244">
        <v>14.3</v>
      </c>
      <c r="O19" s="241">
        <v>12.1</v>
      </c>
      <c r="P19" s="241">
        <v>16.600000000000001</v>
      </c>
      <c r="Q19" s="245">
        <v>158</v>
      </c>
      <c r="R19" s="241">
        <v>11.9</v>
      </c>
      <c r="S19" s="241">
        <v>9.9</v>
      </c>
      <c r="T19" s="241">
        <v>14</v>
      </c>
      <c r="U19" s="253">
        <v>134</v>
      </c>
      <c r="V19" s="244">
        <v>8.4</v>
      </c>
      <c r="W19" s="241">
        <v>6.6</v>
      </c>
      <c r="X19" s="241">
        <v>10.1</v>
      </c>
      <c r="Y19" s="245">
        <v>90</v>
      </c>
    </row>
    <row r="20" spans="1:25" s="239" customFormat="1" ht="14.1" customHeight="1" x14ac:dyDescent="0.2">
      <c r="A20" s="260">
        <v>2013</v>
      </c>
      <c r="B20" s="241">
        <v>14.9</v>
      </c>
      <c r="C20" s="241">
        <v>13.9</v>
      </c>
      <c r="D20" s="241">
        <v>16</v>
      </c>
      <c r="E20" s="245">
        <v>795</v>
      </c>
      <c r="F20" s="244">
        <v>22</v>
      </c>
      <c r="G20" s="241">
        <v>19.100000000000001</v>
      </c>
      <c r="H20" s="241">
        <v>24.9</v>
      </c>
      <c r="I20" s="245">
        <v>226</v>
      </c>
      <c r="J20" s="241">
        <v>18.2</v>
      </c>
      <c r="K20" s="241">
        <v>15.6</v>
      </c>
      <c r="L20" s="241">
        <v>20.8</v>
      </c>
      <c r="M20" s="253">
        <v>188</v>
      </c>
      <c r="N20" s="244">
        <v>15.6</v>
      </c>
      <c r="O20" s="241">
        <v>13.3</v>
      </c>
      <c r="P20" s="241">
        <v>18</v>
      </c>
      <c r="Q20" s="245">
        <v>170</v>
      </c>
      <c r="R20" s="241">
        <v>9.4</v>
      </c>
      <c r="S20" s="241">
        <v>7.6</v>
      </c>
      <c r="T20" s="241">
        <v>11.2</v>
      </c>
      <c r="U20" s="253">
        <v>106</v>
      </c>
      <c r="V20" s="244">
        <v>9.6</v>
      </c>
      <c r="W20" s="241">
        <v>7.8</v>
      </c>
      <c r="X20" s="241">
        <v>11.5</v>
      </c>
      <c r="Y20" s="245">
        <v>105</v>
      </c>
    </row>
    <row r="21" spans="1:25" s="239" customFormat="1" ht="14.1" customHeight="1" x14ac:dyDescent="0.2">
      <c r="A21" s="260">
        <v>2014</v>
      </c>
      <c r="B21" s="241">
        <v>13</v>
      </c>
      <c r="C21" s="241">
        <v>12</v>
      </c>
      <c r="D21" s="241">
        <v>14</v>
      </c>
      <c r="E21" s="245">
        <v>696</v>
      </c>
      <c r="F21" s="244">
        <v>21.3</v>
      </c>
      <c r="G21" s="241">
        <v>18.5</v>
      </c>
      <c r="H21" s="241">
        <v>24.2</v>
      </c>
      <c r="I21" s="245">
        <v>222</v>
      </c>
      <c r="J21" s="241">
        <v>15</v>
      </c>
      <c r="K21" s="241">
        <v>12.6</v>
      </c>
      <c r="L21" s="241">
        <v>17.399999999999999</v>
      </c>
      <c r="M21" s="253">
        <v>156</v>
      </c>
      <c r="N21" s="244">
        <v>12</v>
      </c>
      <c r="O21" s="241">
        <v>10</v>
      </c>
      <c r="P21" s="241">
        <v>14.1</v>
      </c>
      <c r="Q21" s="245">
        <v>131</v>
      </c>
      <c r="R21" s="241">
        <v>9.5</v>
      </c>
      <c r="S21" s="241">
        <v>7.6</v>
      </c>
      <c r="T21" s="241">
        <v>11.4</v>
      </c>
      <c r="U21" s="253">
        <v>102</v>
      </c>
      <c r="V21" s="244">
        <v>7.6</v>
      </c>
      <c r="W21" s="241">
        <v>6</v>
      </c>
      <c r="X21" s="241">
        <v>9.1999999999999993</v>
      </c>
      <c r="Y21" s="245">
        <v>85</v>
      </c>
    </row>
    <row r="22" spans="1:25" s="239" customFormat="1" ht="14.1" customHeight="1" x14ac:dyDescent="0.2">
      <c r="A22" s="260">
        <v>2015</v>
      </c>
      <c r="B22" s="241">
        <v>12.6</v>
      </c>
      <c r="C22" s="241">
        <v>11.6</v>
      </c>
      <c r="D22" s="241">
        <v>13.5</v>
      </c>
      <c r="E22" s="245">
        <v>672</v>
      </c>
      <c r="F22" s="244">
        <v>17</v>
      </c>
      <c r="G22" s="241">
        <v>14.5</v>
      </c>
      <c r="H22" s="241">
        <v>19.5</v>
      </c>
      <c r="I22" s="245">
        <v>178</v>
      </c>
      <c r="J22" s="241">
        <v>16</v>
      </c>
      <c r="K22" s="241">
        <v>13.5</v>
      </c>
      <c r="L22" s="241">
        <v>18.399999999999999</v>
      </c>
      <c r="M22" s="253">
        <v>166</v>
      </c>
      <c r="N22" s="244">
        <v>13.3</v>
      </c>
      <c r="O22" s="241">
        <v>11.1</v>
      </c>
      <c r="P22" s="241">
        <v>15.5</v>
      </c>
      <c r="Q22" s="245">
        <v>141</v>
      </c>
      <c r="R22" s="241">
        <v>9.4</v>
      </c>
      <c r="S22" s="241">
        <v>7.6</v>
      </c>
      <c r="T22" s="241">
        <v>11.2</v>
      </c>
      <c r="U22" s="253">
        <v>102</v>
      </c>
      <c r="V22" s="244">
        <v>7.5</v>
      </c>
      <c r="W22" s="241">
        <v>5.9</v>
      </c>
      <c r="X22" s="241">
        <v>9.1</v>
      </c>
      <c r="Y22" s="245">
        <v>85</v>
      </c>
    </row>
    <row r="23" spans="1:25" s="239" customFormat="1" ht="14.1" customHeight="1" x14ac:dyDescent="0.2">
      <c r="A23" s="260">
        <v>2016</v>
      </c>
      <c r="B23" s="241">
        <v>13.4</v>
      </c>
      <c r="C23" s="241">
        <v>12.4</v>
      </c>
      <c r="D23" s="241">
        <v>14.4</v>
      </c>
      <c r="E23" s="245">
        <v>728</v>
      </c>
      <c r="F23" s="244">
        <v>21.6</v>
      </c>
      <c r="G23" s="241">
        <v>18.8</v>
      </c>
      <c r="H23" s="241">
        <v>24.4</v>
      </c>
      <c r="I23" s="245">
        <v>229</v>
      </c>
      <c r="J23" s="241">
        <v>15.1</v>
      </c>
      <c r="K23" s="241">
        <v>12.7</v>
      </c>
      <c r="L23" s="241">
        <v>17.399999999999999</v>
      </c>
      <c r="M23" s="253">
        <v>157</v>
      </c>
      <c r="N23" s="244">
        <v>13.3</v>
      </c>
      <c r="O23" s="241">
        <v>11.1</v>
      </c>
      <c r="P23" s="241">
        <v>15.4</v>
      </c>
      <c r="Q23" s="245">
        <v>145</v>
      </c>
      <c r="R23" s="241">
        <v>9.3000000000000007</v>
      </c>
      <c r="S23" s="241">
        <v>7.5</v>
      </c>
      <c r="T23" s="241">
        <v>11.2</v>
      </c>
      <c r="U23" s="253">
        <v>103</v>
      </c>
      <c r="V23" s="244">
        <v>8.1999999999999993</v>
      </c>
      <c r="W23" s="241">
        <v>6.5</v>
      </c>
      <c r="X23" s="241">
        <v>9.9</v>
      </c>
      <c r="Y23" s="245">
        <v>94</v>
      </c>
    </row>
    <row r="24" spans="1:25" s="239" customFormat="1" ht="14.1" customHeight="1" x14ac:dyDescent="0.2">
      <c r="A24" s="260">
        <v>2017</v>
      </c>
      <c r="B24" s="241">
        <v>12.6</v>
      </c>
      <c r="C24" s="241">
        <v>11.6</v>
      </c>
      <c r="D24" s="241">
        <v>13.5</v>
      </c>
      <c r="E24" s="245">
        <v>680</v>
      </c>
      <c r="F24" s="244">
        <v>21.2</v>
      </c>
      <c r="G24" s="241">
        <v>18.399999999999999</v>
      </c>
      <c r="H24" s="241">
        <v>24</v>
      </c>
      <c r="I24" s="245">
        <v>218</v>
      </c>
      <c r="J24" s="241">
        <v>14.9</v>
      </c>
      <c r="K24" s="241">
        <v>12.5</v>
      </c>
      <c r="L24" s="241">
        <v>17.2</v>
      </c>
      <c r="M24" s="253">
        <v>158</v>
      </c>
      <c r="N24" s="244">
        <v>11.1</v>
      </c>
      <c r="O24" s="241">
        <v>9.1</v>
      </c>
      <c r="P24" s="241">
        <v>13.1</v>
      </c>
      <c r="Q24" s="245">
        <v>121</v>
      </c>
      <c r="R24" s="241">
        <v>9.4</v>
      </c>
      <c r="S24" s="241">
        <v>7.6</v>
      </c>
      <c r="T24" s="241">
        <v>11.2</v>
      </c>
      <c r="U24" s="253">
        <v>105</v>
      </c>
      <c r="V24" s="244">
        <v>7</v>
      </c>
      <c r="W24" s="241">
        <v>5.5</v>
      </c>
      <c r="X24" s="241">
        <v>8.6</v>
      </c>
      <c r="Y24" s="245">
        <v>78</v>
      </c>
    </row>
    <row r="25" spans="1:25" s="239" customFormat="1" ht="14.1" customHeight="1" x14ac:dyDescent="0.2">
      <c r="A25" s="260">
        <v>2018</v>
      </c>
      <c r="B25" s="241">
        <v>14.4</v>
      </c>
      <c r="C25" s="241">
        <v>13.4</v>
      </c>
      <c r="D25" s="241">
        <v>15.4</v>
      </c>
      <c r="E25" s="245">
        <v>784</v>
      </c>
      <c r="F25" s="244">
        <v>22.7</v>
      </c>
      <c r="G25" s="241">
        <v>19.8</v>
      </c>
      <c r="H25" s="241">
        <v>25.6</v>
      </c>
      <c r="I25" s="245">
        <v>240</v>
      </c>
      <c r="J25" s="241">
        <v>20.100000000000001</v>
      </c>
      <c r="K25" s="241">
        <v>17.3</v>
      </c>
      <c r="L25" s="241">
        <v>22.8</v>
      </c>
      <c r="M25" s="253">
        <v>209</v>
      </c>
      <c r="N25" s="244">
        <v>12.5</v>
      </c>
      <c r="O25" s="241">
        <v>10.4</v>
      </c>
      <c r="P25" s="241">
        <v>14.6</v>
      </c>
      <c r="Q25" s="245">
        <v>136</v>
      </c>
      <c r="R25" s="241">
        <v>10.7</v>
      </c>
      <c r="S25" s="241">
        <v>8.6999999999999993</v>
      </c>
      <c r="T25" s="241">
        <v>12.6</v>
      </c>
      <c r="U25" s="253">
        <v>119</v>
      </c>
      <c r="V25" s="244">
        <v>7.1</v>
      </c>
      <c r="W25" s="241">
        <v>5.5</v>
      </c>
      <c r="X25" s="241">
        <v>8.6999999999999993</v>
      </c>
      <c r="Y25" s="245">
        <v>80</v>
      </c>
    </row>
    <row r="26" spans="1:25" s="239" customFormat="1" ht="14.1" customHeight="1" x14ac:dyDescent="0.2">
      <c r="A26" s="260">
        <v>2019</v>
      </c>
      <c r="B26" s="241">
        <v>15.2</v>
      </c>
      <c r="C26" s="241">
        <v>14.2</v>
      </c>
      <c r="D26" s="241">
        <v>16.3</v>
      </c>
      <c r="E26" s="245">
        <v>833</v>
      </c>
      <c r="F26" s="244">
        <v>25.6</v>
      </c>
      <c r="G26" s="241">
        <v>22.5</v>
      </c>
      <c r="H26" s="241">
        <v>28.6</v>
      </c>
      <c r="I26" s="245">
        <v>268</v>
      </c>
      <c r="J26" s="241">
        <v>18.3</v>
      </c>
      <c r="K26" s="241">
        <v>15.7</v>
      </c>
      <c r="L26" s="241">
        <v>20.9</v>
      </c>
      <c r="M26" s="253">
        <v>192</v>
      </c>
      <c r="N26" s="244">
        <v>14.6</v>
      </c>
      <c r="O26" s="241">
        <v>12.3</v>
      </c>
      <c r="P26" s="241">
        <v>16.899999999999999</v>
      </c>
      <c r="Q26" s="245">
        <v>158</v>
      </c>
      <c r="R26" s="241">
        <v>11.4</v>
      </c>
      <c r="S26" s="241">
        <v>9.4</v>
      </c>
      <c r="T26" s="241">
        <v>13.3</v>
      </c>
      <c r="U26" s="253">
        <v>130</v>
      </c>
      <c r="V26" s="244">
        <v>7.4</v>
      </c>
      <c r="W26" s="241">
        <v>5.8</v>
      </c>
      <c r="X26" s="241">
        <v>8.9</v>
      </c>
      <c r="Y26" s="245">
        <v>85</v>
      </c>
    </row>
    <row r="27" spans="1:25" s="239" customFormat="1" ht="14.1" customHeight="1" x14ac:dyDescent="0.2">
      <c r="A27" s="261">
        <v>2020</v>
      </c>
      <c r="B27" s="247">
        <v>14.8</v>
      </c>
      <c r="C27" s="247">
        <v>13.7</v>
      </c>
      <c r="D27" s="247">
        <v>15.8</v>
      </c>
      <c r="E27" s="248">
        <v>805</v>
      </c>
      <c r="F27" s="246">
        <v>22.5</v>
      </c>
      <c r="G27" s="247">
        <v>19.600000000000001</v>
      </c>
      <c r="H27" s="247">
        <v>25.4</v>
      </c>
      <c r="I27" s="248">
        <v>239</v>
      </c>
      <c r="J27" s="247">
        <v>17</v>
      </c>
      <c r="K27" s="247">
        <v>14.5</v>
      </c>
      <c r="L27" s="247">
        <v>19.5</v>
      </c>
      <c r="M27" s="258">
        <v>180</v>
      </c>
      <c r="N27" s="246">
        <v>15.6</v>
      </c>
      <c r="O27" s="247">
        <v>13.2</v>
      </c>
      <c r="P27" s="247">
        <v>18</v>
      </c>
      <c r="Q27" s="248">
        <v>168</v>
      </c>
      <c r="R27" s="247">
        <v>11.7</v>
      </c>
      <c r="S27" s="247">
        <v>9.6999999999999993</v>
      </c>
      <c r="T27" s="247">
        <v>13.7</v>
      </c>
      <c r="U27" s="258">
        <v>132</v>
      </c>
      <c r="V27" s="246">
        <v>7.5</v>
      </c>
      <c r="W27" s="247">
        <v>5.9</v>
      </c>
      <c r="X27" s="247">
        <v>9.1</v>
      </c>
      <c r="Y27" s="248">
        <v>86</v>
      </c>
    </row>
    <row r="29" spans="1:25" x14ac:dyDescent="0.2">
      <c r="A29" s="323" t="s">
        <v>341</v>
      </c>
      <c r="C29" s="278"/>
    </row>
    <row r="30" spans="1:25" x14ac:dyDescent="0.2">
      <c r="A30" s="279"/>
    </row>
    <row r="31" spans="1:25" x14ac:dyDescent="0.2">
      <c r="A31" s="279"/>
    </row>
    <row r="32" spans="1:25" x14ac:dyDescent="0.2">
      <c r="A32" s="279"/>
    </row>
    <row r="33" spans="1:2" x14ac:dyDescent="0.2">
      <c r="A33" s="279"/>
    </row>
    <row r="34" spans="1:2" x14ac:dyDescent="0.2">
      <c r="A34" s="279"/>
    </row>
    <row r="35" spans="1:2" x14ac:dyDescent="0.2">
      <c r="A35" s="279"/>
      <c r="B35" s="285"/>
    </row>
    <row r="36" spans="1:2" x14ac:dyDescent="0.2">
      <c r="A36" s="279"/>
      <c r="B36" s="285"/>
    </row>
    <row r="37" spans="1:2" x14ac:dyDescent="0.2">
      <c r="A37" s="279"/>
      <c r="B37" s="285"/>
    </row>
    <row r="38" spans="1:2" x14ac:dyDescent="0.2">
      <c r="A38" s="279"/>
      <c r="B38" s="285"/>
    </row>
    <row r="39" spans="1:2" x14ac:dyDescent="0.2">
      <c r="A39" s="279"/>
      <c r="B39" s="285"/>
    </row>
    <row r="40" spans="1:2" x14ac:dyDescent="0.2">
      <c r="A40" s="279"/>
      <c r="B40" s="285"/>
    </row>
    <row r="41" spans="1:2" x14ac:dyDescent="0.2">
      <c r="A41" s="279"/>
      <c r="B41" s="285"/>
    </row>
    <row r="42" spans="1:2" x14ac:dyDescent="0.2">
      <c r="A42" s="279"/>
      <c r="B42" s="285"/>
    </row>
    <row r="43" spans="1:2" x14ac:dyDescent="0.2">
      <c r="A43" s="279"/>
      <c r="B43" s="285"/>
    </row>
    <row r="44" spans="1:2" x14ac:dyDescent="0.2">
      <c r="A44" s="279"/>
      <c r="B44" s="285"/>
    </row>
    <row r="45" spans="1:2" x14ac:dyDescent="0.2">
      <c r="A45" s="279"/>
      <c r="B45" s="285"/>
    </row>
    <row r="46" spans="1:2" x14ac:dyDescent="0.2">
      <c r="A46" s="279"/>
      <c r="B46" s="285"/>
    </row>
    <row r="47" spans="1:2" x14ac:dyDescent="0.2">
      <c r="A47" s="279"/>
      <c r="B47" s="285"/>
    </row>
    <row r="48" spans="1:2" x14ac:dyDescent="0.2">
      <c r="A48" s="279"/>
      <c r="B48" s="285"/>
    </row>
    <row r="49" spans="1:2" x14ac:dyDescent="0.2">
      <c r="A49" s="279"/>
      <c r="B49" s="285"/>
    </row>
    <row r="50" spans="1:2" x14ac:dyDescent="0.2">
      <c r="A50" s="279"/>
      <c r="B50" s="285"/>
    </row>
    <row r="51" spans="1:2" x14ac:dyDescent="0.2">
      <c r="B51" s="285"/>
    </row>
    <row r="52" spans="1:2" x14ac:dyDescent="0.2">
      <c r="B52" s="285"/>
    </row>
    <row r="53" spans="1:2" x14ac:dyDescent="0.2">
      <c r="B53" s="285"/>
    </row>
    <row r="54" spans="1:2" x14ac:dyDescent="0.2">
      <c r="B54" s="285"/>
    </row>
  </sheetData>
  <mergeCells count="33">
    <mergeCell ref="R4:U4"/>
    <mergeCell ref="V4:Y4"/>
    <mergeCell ref="A1:G1"/>
    <mergeCell ref="I1:J1"/>
    <mergeCell ref="B5:B7"/>
    <mergeCell ref="C5:C7"/>
    <mergeCell ref="D5:D7"/>
    <mergeCell ref="E5:E7"/>
    <mergeCell ref="F5:F7"/>
    <mergeCell ref="G5:G7"/>
    <mergeCell ref="H5:H7"/>
    <mergeCell ref="I5:I7"/>
    <mergeCell ref="J5:J7"/>
    <mergeCell ref="F3:Y3"/>
    <mergeCell ref="B4:E4"/>
    <mergeCell ref="F4:I4"/>
    <mergeCell ref="J4:M4"/>
    <mergeCell ref="N4:Q4"/>
    <mergeCell ref="K5:K7"/>
    <mergeCell ref="L5:L7"/>
    <mergeCell ref="M5:M7"/>
    <mergeCell ref="N5:N7"/>
    <mergeCell ref="O5:O7"/>
    <mergeCell ref="P5:P7"/>
    <mergeCell ref="Q5:Q7"/>
    <mergeCell ref="W5:W7"/>
    <mergeCell ref="X5:X7"/>
    <mergeCell ref="Y5:Y7"/>
    <mergeCell ref="R5:R7"/>
    <mergeCell ref="S5:S7"/>
    <mergeCell ref="T5:T7"/>
    <mergeCell ref="U5:U7"/>
    <mergeCell ref="V5:V7"/>
  </mergeCells>
  <hyperlinks>
    <hyperlink ref="I1:J1" location="Contents!A1" display="back to contents"/>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
  <sheetViews>
    <sheetView showGridLines="0" workbookViewId="0">
      <selection sqref="A1:E1"/>
    </sheetView>
  </sheetViews>
  <sheetFormatPr defaultRowHeight="12.75" x14ac:dyDescent="0.2"/>
  <cols>
    <col min="1" max="1" width="9.140625" style="321"/>
    <col min="2" max="26" width="14.140625" style="321" customWidth="1"/>
    <col min="27" max="16384" width="9.140625" style="321"/>
  </cols>
  <sheetData>
    <row r="1" spans="1:25" ht="18" customHeight="1" x14ac:dyDescent="0.25">
      <c r="A1" s="395" t="s">
        <v>345</v>
      </c>
      <c r="B1" s="395"/>
      <c r="C1" s="395"/>
      <c r="D1" s="395"/>
      <c r="E1" s="395"/>
      <c r="F1" s="322"/>
      <c r="G1" s="322"/>
      <c r="I1" s="396" t="s">
        <v>219</v>
      </c>
      <c r="J1" s="396"/>
    </row>
    <row r="2" spans="1:25" ht="15" customHeight="1" x14ac:dyDescent="0.2"/>
    <row r="3" spans="1:25" x14ac:dyDescent="0.2">
      <c r="A3" s="402"/>
      <c r="B3" s="401" t="s">
        <v>298</v>
      </c>
      <c r="C3" s="401"/>
      <c r="D3" s="401"/>
      <c r="E3" s="401"/>
      <c r="F3" s="401" t="s">
        <v>299</v>
      </c>
      <c r="G3" s="401"/>
      <c r="H3" s="401"/>
      <c r="I3" s="401"/>
      <c r="J3" s="401" t="s">
        <v>300</v>
      </c>
      <c r="K3" s="401"/>
      <c r="L3" s="401"/>
      <c r="M3" s="401"/>
      <c r="N3" s="401" t="s">
        <v>301</v>
      </c>
      <c r="O3" s="401"/>
      <c r="P3" s="401"/>
      <c r="Q3" s="401"/>
      <c r="R3" s="401" t="s">
        <v>302</v>
      </c>
      <c r="S3" s="401"/>
      <c r="T3" s="401"/>
      <c r="U3" s="401"/>
      <c r="V3" s="401" t="s">
        <v>303</v>
      </c>
      <c r="W3" s="401"/>
      <c r="X3" s="401"/>
      <c r="Y3" s="401"/>
    </row>
    <row r="4" spans="1:25" x14ac:dyDescent="0.2">
      <c r="A4" s="402"/>
      <c r="B4" s="478" t="s">
        <v>260</v>
      </c>
      <c r="C4" s="478" t="s">
        <v>261</v>
      </c>
      <c r="D4" s="478" t="s">
        <v>262</v>
      </c>
      <c r="E4" s="478" t="s">
        <v>361</v>
      </c>
      <c r="F4" s="478" t="s">
        <v>260</v>
      </c>
      <c r="G4" s="478" t="s">
        <v>261</v>
      </c>
      <c r="H4" s="478" t="s">
        <v>262</v>
      </c>
      <c r="I4" s="478" t="s">
        <v>361</v>
      </c>
      <c r="J4" s="478" t="s">
        <v>260</v>
      </c>
      <c r="K4" s="478" t="s">
        <v>261</v>
      </c>
      <c r="L4" s="478" t="s">
        <v>262</v>
      </c>
      <c r="M4" s="478" t="s">
        <v>361</v>
      </c>
      <c r="N4" s="478" t="s">
        <v>260</v>
      </c>
      <c r="O4" s="478" t="s">
        <v>261</v>
      </c>
      <c r="P4" s="478" t="s">
        <v>262</v>
      </c>
      <c r="Q4" s="351"/>
      <c r="R4" s="478" t="s">
        <v>260</v>
      </c>
      <c r="S4" s="478" t="s">
        <v>261</v>
      </c>
      <c r="T4" s="478" t="s">
        <v>262</v>
      </c>
      <c r="U4" s="351"/>
      <c r="V4" s="478" t="s">
        <v>260</v>
      </c>
      <c r="W4" s="478" t="s">
        <v>261</v>
      </c>
      <c r="X4" s="478" t="s">
        <v>262</v>
      </c>
      <c r="Y4" s="351"/>
    </row>
    <row r="5" spans="1:25" x14ac:dyDescent="0.2">
      <c r="A5" s="402"/>
      <c r="B5" s="478"/>
      <c r="C5" s="478"/>
      <c r="D5" s="478"/>
      <c r="E5" s="478"/>
      <c r="F5" s="478"/>
      <c r="G5" s="478"/>
      <c r="H5" s="478"/>
      <c r="I5" s="478"/>
      <c r="J5" s="478"/>
      <c r="K5" s="478"/>
      <c r="L5" s="478"/>
      <c r="M5" s="478"/>
      <c r="N5" s="478"/>
      <c r="O5" s="478"/>
      <c r="P5" s="478"/>
      <c r="Q5" s="351"/>
      <c r="R5" s="478"/>
      <c r="S5" s="478"/>
      <c r="T5" s="478"/>
      <c r="U5" s="351"/>
      <c r="V5" s="478"/>
      <c r="W5" s="478"/>
      <c r="X5" s="478"/>
      <c r="Y5" s="351"/>
    </row>
    <row r="6" spans="1:25" s="349" customFormat="1" x14ac:dyDescent="0.2">
      <c r="A6" s="403"/>
      <c r="B6" s="477"/>
      <c r="C6" s="477"/>
      <c r="D6" s="477"/>
      <c r="E6" s="477"/>
      <c r="F6" s="477"/>
      <c r="G6" s="477"/>
      <c r="H6" s="477"/>
      <c r="I6" s="477"/>
      <c r="J6" s="477"/>
      <c r="K6" s="477"/>
      <c r="L6" s="477"/>
      <c r="M6" s="477"/>
      <c r="N6" s="477"/>
      <c r="O6" s="477"/>
      <c r="P6" s="477"/>
      <c r="Q6" s="350" t="s">
        <v>361</v>
      </c>
      <c r="R6" s="477"/>
      <c r="S6" s="477"/>
      <c r="T6" s="477"/>
      <c r="U6" s="350" t="s">
        <v>361</v>
      </c>
      <c r="V6" s="477"/>
      <c r="W6" s="477"/>
      <c r="X6" s="477"/>
      <c r="Y6" s="350" t="s">
        <v>361</v>
      </c>
    </row>
    <row r="7" spans="1:25" x14ac:dyDescent="0.2">
      <c r="A7" s="326">
        <v>2011</v>
      </c>
      <c r="B7" s="324">
        <v>15.7</v>
      </c>
      <c r="C7" s="324">
        <v>13.9</v>
      </c>
      <c r="D7" s="324">
        <v>17.5</v>
      </c>
      <c r="E7" s="325">
        <v>295</v>
      </c>
      <c r="F7" s="324">
        <v>19.5</v>
      </c>
      <c r="G7" s="324">
        <v>17.5</v>
      </c>
      <c r="H7" s="324">
        <v>21.5</v>
      </c>
      <c r="I7" s="325">
        <v>380</v>
      </c>
      <c r="J7" s="324">
        <v>15.1</v>
      </c>
      <c r="K7" s="324">
        <v>11.5</v>
      </c>
      <c r="L7" s="324">
        <v>18.7</v>
      </c>
      <c r="M7" s="325">
        <v>69</v>
      </c>
      <c r="N7" s="324">
        <v>16.3</v>
      </c>
      <c r="O7" s="324">
        <v>10.5</v>
      </c>
      <c r="P7" s="324">
        <v>22.2</v>
      </c>
      <c r="Q7" s="325">
        <v>30</v>
      </c>
      <c r="R7" s="324">
        <v>11.6</v>
      </c>
      <c r="S7" s="324">
        <v>8.8000000000000007</v>
      </c>
      <c r="T7" s="324">
        <v>14.5</v>
      </c>
      <c r="U7" s="325">
        <v>66</v>
      </c>
      <c r="V7" s="324">
        <v>15.8</v>
      </c>
      <c r="W7" s="324">
        <v>11.2</v>
      </c>
      <c r="X7" s="324">
        <v>20.3</v>
      </c>
      <c r="Y7" s="325">
        <v>49</v>
      </c>
    </row>
    <row r="8" spans="1:25" x14ac:dyDescent="0.2">
      <c r="A8" s="326">
        <v>2012</v>
      </c>
      <c r="B8" s="324">
        <v>15.7</v>
      </c>
      <c r="C8" s="324">
        <v>13.9</v>
      </c>
      <c r="D8" s="324">
        <v>17.600000000000001</v>
      </c>
      <c r="E8" s="325">
        <v>284</v>
      </c>
      <c r="F8" s="324">
        <v>17</v>
      </c>
      <c r="G8" s="324">
        <v>15.2</v>
      </c>
      <c r="H8" s="324">
        <v>18.8</v>
      </c>
      <c r="I8" s="325">
        <v>334</v>
      </c>
      <c r="J8" s="324">
        <v>13.5</v>
      </c>
      <c r="K8" s="324">
        <v>10.1</v>
      </c>
      <c r="L8" s="324">
        <v>16.899999999999999</v>
      </c>
      <c r="M8" s="325">
        <v>62</v>
      </c>
      <c r="N8" s="324">
        <v>12.6</v>
      </c>
      <c r="O8" s="324">
        <v>7.4</v>
      </c>
      <c r="P8" s="324">
        <v>17.8</v>
      </c>
      <c r="Q8" s="325">
        <v>23</v>
      </c>
      <c r="R8" s="324">
        <v>13.4</v>
      </c>
      <c r="S8" s="324">
        <v>10.3</v>
      </c>
      <c r="T8" s="324">
        <v>16.5</v>
      </c>
      <c r="U8" s="325">
        <v>76</v>
      </c>
      <c r="V8" s="324">
        <v>16.8</v>
      </c>
      <c r="W8" s="324">
        <v>12</v>
      </c>
      <c r="X8" s="324">
        <v>21.5</v>
      </c>
      <c r="Y8" s="325">
        <v>51</v>
      </c>
    </row>
    <row r="9" spans="1:25" x14ac:dyDescent="0.2">
      <c r="A9" s="326">
        <v>2013</v>
      </c>
      <c r="B9" s="324">
        <v>15</v>
      </c>
      <c r="C9" s="324">
        <v>13.2</v>
      </c>
      <c r="D9" s="324">
        <v>16.8</v>
      </c>
      <c r="E9" s="325">
        <v>278</v>
      </c>
      <c r="F9" s="324">
        <v>16.3</v>
      </c>
      <c r="G9" s="324">
        <v>14.5</v>
      </c>
      <c r="H9" s="324">
        <v>18.100000000000001</v>
      </c>
      <c r="I9" s="325">
        <v>315</v>
      </c>
      <c r="J9" s="324">
        <v>17.600000000000001</v>
      </c>
      <c r="K9" s="324">
        <v>13.7</v>
      </c>
      <c r="L9" s="324">
        <v>21.4</v>
      </c>
      <c r="M9" s="325">
        <v>81</v>
      </c>
      <c r="N9" s="324">
        <v>15.5</v>
      </c>
      <c r="O9" s="324">
        <v>9.8000000000000007</v>
      </c>
      <c r="P9" s="324">
        <v>21.1</v>
      </c>
      <c r="Q9" s="325">
        <v>29</v>
      </c>
      <c r="R9" s="324">
        <v>9.9</v>
      </c>
      <c r="S9" s="324">
        <v>7.3</v>
      </c>
      <c r="T9" s="324">
        <v>12.5</v>
      </c>
      <c r="U9" s="325">
        <v>58</v>
      </c>
      <c r="V9" s="324">
        <v>11.2</v>
      </c>
      <c r="W9" s="324">
        <v>7.3</v>
      </c>
      <c r="X9" s="324">
        <v>15</v>
      </c>
      <c r="Y9" s="325">
        <v>34</v>
      </c>
    </row>
    <row r="10" spans="1:25" x14ac:dyDescent="0.2">
      <c r="A10" s="326">
        <v>2014</v>
      </c>
      <c r="B10" s="324">
        <v>14</v>
      </c>
      <c r="C10" s="324">
        <v>12.2</v>
      </c>
      <c r="D10" s="324">
        <v>15.7</v>
      </c>
      <c r="E10" s="325">
        <v>256</v>
      </c>
      <c r="F10" s="324">
        <v>13.5</v>
      </c>
      <c r="G10" s="324">
        <v>11.8</v>
      </c>
      <c r="H10" s="324">
        <v>15.1</v>
      </c>
      <c r="I10" s="325">
        <v>262</v>
      </c>
      <c r="J10" s="324">
        <v>11</v>
      </c>
      <c r="K10" s="324">
        <v>8</v>
      </c>
      <c r="L10" s="324">
        <v>14.1</v>
      </c>
      <c r="M10" s="325">
        <v>51</v>
      </c>
      <c r="N10" s="324">
        <v>14.6</v>
      </c>
      <c r="O10" s="324">
        <v>9.1</v>
      </c>
      <c r="P10" s="324">
        <v>20.2</v>
      </c>
      <c r="Q10" s="325">
        <v>27</v>
      </c>
      <c r="R10" s="324">
        <v>10.8</v>
      </c>
      <c r="S10" s="324">
        <v>8.1</v>
      </c>
      <c r="T10" s="324">
        <v>13.6</v>
      </c>
      <c r="U10" s="325">
        <v>62</v>
      </c>
      <c r="V10" s="324">
        <v>11.4</v>
      </c>
      <c r="W10" s="324">
        <v>7.6</v>
      </c>
      <c r="X10" s="324">
        <v>15.1</v>
      </c>
      <c r="Y10" s="325">
        <v>38</v>
      </c>
    </row>
    <row r="11" spans="1:25" x14ac:dyDescent="0.2">
      <c r="A11" s="326">
        <v>2015</v>
      </c>
      <c r="B11" s="324">
        <v>13.1</v>
      </c>
      <c r="C11" s="324">
        <v>11.4</v>
      </c>
      <c r="D11" s="324">
        <v>14.8</v>
      </c>
      <c r="E11" s="325">
        <v>237</v>
      </c>
      <c r="F11" s="324">
        <v>12.4</v>
      </c>
      <c r="G11" s="324">
        <v>10.8</v>
      </c>
      <c r="H11" s="324">
        <v>14</v>
      </c>
      <c r="I11" s="325">
        <v>241</v>
      </c>
      <c r="J11" s="324">
        <v>12</v>
      </c>
      <c r="K11" s="324">
        <v>8.8000000000000007</v>
      </c>
      <c r="L11" s="324">
        <v>15.2</v>
      </c>
      <c r="M11" s="325">
        <v>54</v>
      </c>
      <c r="N11" s="324">
        <v>13.5</v>
      </c>
      <c r="O11" s="324">
        <v>8</v>
      </c>
      <c r="P11" s="324">
        <v>18.899999999999999</v>
      </c>
      <c r="Q11" s="325">
        <v>24</v>
      </c>
      <c r="R11" s="324">
        <v>12.6</v>
      </c>
      <c r="S11" s="324">
        <v>9.6</v>
      </c>
      <c r="T11" s="324">
        <v>15.5</v>
      </c>
      <c r="U11" s="325">
        <v>72</v>
      </c>
      <c r="V11" s="324">
        <v>14.3</v>
      </c>
      <c r="W11" s="324">
        <v>9.9</v>
      </c>
      <c r="X11" s="324">
        <v>18.7</v>
      </c>
      <c r="Y11" s="325">
        <v>44</v>
      </c>
    </row>
    <row r="12" spans="1:25" x14ac:dyDescent="0.2">
      <c r="A12" s="326">
        <v>2016</v>
      </c>
      <c r="B12" s="324">
        <v>14.9</v>
      </c>
      <c r="C12" s="324">
        <v>13.2</v>
      </c>
      <c r="D12" s="324">
        <v>16.7</v>
      </c>
      <c r="E12" s="325">
        <v>279</v>
      </c>
      <c r="F12" s="324">
        <v>14.8</v>
      </c>
      <c r="G12" s="324">
        <v>13.1</v>
      </c>
      <c r="H12" s="324">
        <v>16.5</v>
      </c>
      <c r="I12" s="325">
        <v>288</v>
      </c>
      <c r="J12" s="324">
        <v>11.8</v>
      </c>
      <c r="K12" s="324">
        <v>8.6</v>
      </c>
      <c r="L12" s="324">
        <v>14.9</v>
      </c>
      <c r="M12" s="325">
        <v>54</v>
      </c>
      <c r="N12" s="324">
        <v>11.1</v>
      </c>
      <c r="O12" s="324">
        <v>6.3</v>
      </c>
      <c r="P12" s="324">
        <v>15.9</v>
      </c>
      <c r="Q12" s="325">
        <v>21</v>
      </c>
      <c r="R12" s="324">
        <v>9</v>
      </c>
      <c r="S12" s="324">
        <v>6.6</v>
      </c>
      <c r="T12" s="324">
        <v>11.5</v>
      </c>
      <c r="U12" s="325">
        <v>53</v>
      </c>
      <c r="V12" s="324">
        <v>10</v>
      </c>
      <c r="W12" s="324">
        <v>6.5</v>
      </c>
      <c r="X12" s="324">
        <v>13.6</v>
      </c>
      <c r="Y12" s="325">
        <v>33</v>
      </c>
    </row>
    <row r="13" spans="1:25" x14ac:dyDescent="0.2">
      <c r="A13" s="326">
        <v>2017</v>
      </c>
      <c r="B13" s="324">
        <v>13</v>
      </c>
      <c r="C13" s="324">
        <v>11.4</v>
      </c>
      <c r="D13" s="324">
        <v>14.7</v>
      </c>
      <c r="E13" s="325">
        <v>244</v>
      </c>
      <c r="F13" s="324">
        <v>14.3</v>
      </c>
      <c r="G13" s="324">
        <v>12.6</v>
      </c>
      <c r="H13" s="324">
        <v>16</v>
      </c>
      <c r="I13" s="325">
        <v>276</v>
      </c>
      <c r="J13" s="324">
        <v>9.1999999999999993</v>
      </c>
      <c r="K13" s="324">
        <v>6.4</v>
      </c>
      <c r="L13" s="324">
        <v>12.1</v>
      </c>
      <c r="M13" s="325">
        <v>42</v>
      </c>
      <c r="N13" s="324">
        <v>17.3</v>
      </c>
      <c r="O13" s="324">
        <v>11.2</v>
      </c>
      <c r="P13" s="324">
        <v>23.3</v>
      </c>
      <c r="Q13" s="325">
        <v>32</v>
      </c>
      <c r="R13" s="324">
        <v>9</v>
      </c>
      <c r="S13" s="324">
        <v>6.5</v>
      </c>
      <c r="T13" s="324">
        <v>11.4</v>
      </c>
      <c r="U13" s="325">
        <v>54</v>
      </c>
      <c r="V13" s="324">
        <v>11</v>
      </c>
      <c r="W13" s="324">
        <v>7.1</v>
      </c>
      <c r="X13" s="324">
        <v>15</v>
      </c>
      <c r="Y13" s="325">
        <v>32</v>
      </c>
    </row>
    <row r="14" spans="1:25" x14ac:dyDescent="0.2">
      <c r="A14" s="326">
        <v>2018</v>
      </c>
      <c r="B14" s="324">
        <v>13.5</v>
      </c>
      <c r="C14" s="324">
        <v>11.8</v>
      </c>
      <c r="D14" s="324">
        <v>15.1</v>
      </c>
      <c r="E14" s="325">
        <v>257</v>
      </c>
      <c r="F14" s="324">
        <v>15.6</v>
      </c>
      <c r="G14" s="324">
        <v>13.8</v>
      </c>
      <c r="H14" s="324">
        <v>17.3</v>
      </c>
      <c r="I14" s="325">
        <v>301</v>
      </c>
      <c r="J14" s="324">
        <v>10.7</v>
      </c>
      <c r="K14" s="324">
        <v>7.7</v>
      </c>
      <c r="L14" s="324">
        <v>13.7</v>
      </c>
      <c r="M14" s="325">
        <v>49</v>
      </c>
      <c r="N14" s="324">
        <v>24.1</v>
      </c>
      <c r="O14" s="324">
        <v>16.899999999999999</v>
      </c>
      <c r="P14" s="324">
        <v>31.3</v>
      </c>
      <c r="Q14" s="325">
        <v>44</v>
      </c>
      <c r="R14" s="324">
        <v>12.3</v>
      </c>
      <c r="S14" s="324">
        <v>9.3000000000000007</v>
      </c>
      <c r="T14" s="324">
        <v>15.2</v>
      </c>
      <c r="U14" s="325">
        <v>70</v>
      </c>
      <c r="V14" s="324">
        <v>21.2</v>
      </c>
      <c r="W14" s="324">
        <v>15.8</v>
      </c>
      <c r="X14" s="324">
        <v>26.6</v>
      </c>
      <c r="Y14" s="325">
        <v>63</v>
      </c>
    </row>
    <row r="15" spans="1:25" x14ac:dyDescent="0.2">
      <c r="A15" s="326">
        <v>2019</v>
      </c>
      <c r="B15" s="324">
        <v>14.3</v>
      </c>
      <c r="C15" s="324">
        <v>12.6</v>
      </c>
      <c r="D15" s="324">
        <v>16</v>
      </c>
      <c r="E15" s="325">
        <v>274</v>
      </c>
      <c r="F15" s="324">
        <v>16.2</v>
      </c>
      <c r="G15" s="324">
        <v>14.4</v>
      </c>
      <c r="H15" s="324">
        <v>18</v>
      </c>
      <c r="I15" s="325">
        <v>314</v>
      </c>
      <c r="J15" s="324">
        <v>17</v>
      </c>
      <c r="K15" s="324">
        <v>13.2</v>
      </c>
      <c r="L15" s="324">
        <v>20.8</v>
      </c>
      <c r="M15" s="325">
        <v>78</v>
      </c>
      <c r="N15" s="324">
        <v>20.9</v>
      </c>
      <c r="O15" s="324">
        <v>14.3</v>
      </c>
      <c r="P15" s="324">
        <v>27.5</v>
      </c>
      <c r="Q15" s="325">
        <v>39</v>
      </c>
      <c r="R15" s="324">
        <v>12.7</v>
      </c>
      <c r="S15" s="324">
        <v>9.8000000000000007</v>
      </c>
      <c r="T15" s="324">
        <v>15.7</v>
      </c>
      <c r="U15" s="325">
        <v>74</v>
      </c>
      <c r="V15" s="324">
        <v>16.7</v>
      </c>
      <c r="W15" s="324">
        <v>12.1</v>
      </c>
      <c r="X15" s="324">
        <v>21.3</v>
      </c>
      <c r="Y15" s="325">
        <v>54</v>
      </c>
    </row>
    <row r="16" spans="1:25" x14ac:dyDescent="0.2">
      <c r="A16" s="326">
        <v>2020</v>
      </c>
      <c r="B16" s="324">
        <v>13.9</v>
      </c>
      <c r="C16" s="324">
        <v>12.2</v>
      </c>
      <c r="D16" s="324">
        <v>15.6</v>
      </c>
      <c r="E16" s="325">
        <v>268</v>
      </c>
      <c r="F16" s="324">
        <v>16.600000000000001</v>
      </c>
      <c r="G16" s="324">
        <v>14.7</v>
      </c>
      <c r="H16" s="324">
        <v>18.399999999999999</v>
      </c>
      <c r="I16" s="325">
        <v>318</v>
      </c>
      <c r="J16" s="324">
        <v>15.5</v>
      </c>
      <c r="K16" s="324">
        <v>11.8</v>
      </c>
      <c r="L16" s="324">
        <v>19.2</v>
      </c>
      <c r="M16" s="325">
        <v>69</v>
      </c>
      <c r="N16" s="324">
        <v>14.9</v>
      </c>
      <c r="O16" s="324">
        <v>9.1999999999999993</v>
      </c>
      <c r="P16" s="324">
        <v>20.6</v>
      </c>
      <c r="Q16" s="325">
        <v>27</v>
      </c>
      <c r="R16" s="324">
        <v>11</v>
      </c>
      <c r="S16" s="324">
        <v>8.3000000000000007</v>
      </c>
      <c r="T16" s="324">
        <v>13.7</v>
      </c>
      <c r="U16" s="325">
        <v>65</v>
      </c>
      <c r="V16" s="324">
        <v>18.2</v>
      </c>
      <c r="W16" s="324">
        <v>13.3</v>
      </c>
      <c r="X16" s="324">
        <v>23</v>
      </c>
      <c r="Y16" s="325">
        <v>58</v>
      </c>
    </row>
    <row r="18" spans="1:22" x14ac:dyDescent="0.2">
      <c r="A18" s="400" t="s">
        <v>341</v>
      </c>
      <c r="B18" s="400"/>
      <c r="F18" s="327"/>
      <c r="J18" s="327"/>
      <c r="N18" s="327"/>
      <c r="R18" s="327"/>
      <c r="V18" s="327"/>
    </row>
  </sheetData>
  <mergeCells count="31">
    <mergeCell ref="S4:S6"/>
    <mergeCell ref="T4:T6"/>
    <mergeCell ref="V4:V6"/>
    <mergeCell ref="W4:W6"/>
    <mergeCell ref="X4:X6"/>
    <mergeCell ref="M4:M6"/>
    <mergeCell ref="N4:N6"/>
    <mergeCell ref="O4:O6"/>
    <mergeCell ref="P4:P6"/>
    <mergeCell ref="R4:R6"/>
    <mergeCell ref="H4:H6"/>
    <mergeCell ref="I4:I6"/>
    <mergeCell ref="J4:J6"/>
    <mergeCell ref="K4:K6"/>
    <mergeCell ref="L4:L6"/>
    <mergeCell ref="I1:J1"/>
    <mergeCell ref="A18:B18"/>
    <mergeCell ref="A1:E1"/>
    <mergeCell ref="V3:Y3"/>
    <mergeCell ref="A3:A6"/>
    <mergeCell ref="B3:E3"/>
    <mergeCell ref="F3:I3"/>
    <mergeCell ref="J3:M3"/>
    <mergeCell ref="N3:Q3"/>
    <mergeCell ref="R3:U3"/>
    <mergeCell ref="B4:B6"/>
    <mergeCell ref="C4:C6"/>
    <mergeCell ref="D4:D6"/>
    <mergeCell ref="E4:E6"/>
    <mergeCell ref="F4:F6"/>
    <mergeCell ref="G4:G6"/>
  </mergeCells>
  <hyperlinks>
    <hyperlink ref="I1:J1" location="Contents!A1" display="back to contents"/>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A34730583</value>
    </field>
    <field name="Objective-Title">
      <value order="0">NRS - Probable Suicides 2020 - tables and figures - UPDATED</value>
    </field>
    <field name="Objective-Description">
      <value order="0"/>
    </field>
    <field name="Objective-CreationStamp">
      <value order="0">2021-09-22T12:53:47Z</value>
    </field>
    <field name="Objective-IsApproved">
      <value order="0">false</value>
    </field>
    <field name="Objective-IsPublished">
      <value order="0">false</value>
    </field>
    <field name="Objective-DatePublished">
      <value order="0"/>
    </field>
    <field name="Objective-ModificationStamp">
      <value order="0">2021-09-22T13:02:42Z</value>
    </field>
    <field name="Objective-Owner">
      <value order="0">Burns, Daniel D (U441963)</value>
    </field>
    <field name="Objective-Path">
      <value order="0">Objective Global Folder:SG File Plan:People, communities and living:Population and migration:Demography:Research and analysis: Demography:National Records of Scotland (NRS): Vital Events: Publications: Deaths from Selected Causes: 2016-2021</value>
    </field>
    <field name="Objective-Parent">
      <value order="0">National Records of Scotland (NRS): Vital Events: Publications: Deaths from Selected Causes: 2016-2021</value>
    </field>
    <field name="Objective-State">
      <value order="0">Being Drafted</value>
    </field>
    <field name="Objective-VersionId">
      <value order="0">vA51044758</value>
    </field>
    <field name="Objective-Version">
      <value order="0">0.2</value>
    </field>
    <field name="Objective-VersionNumber">
      <value order="0">2</value>
    </field>
    <field name="Objective-VersionComment">
      <value order="0">Version 2</value>
    </field>
    <field name="Objective-FileNumber">
      <value order="0">PROJ/11657</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19</vt:i4>
      </vt:variant>
      <vt:variant>
        <vt:lpstr>Charts</vt:lpstr>
      </vt:variant>
      <vt:variant>
        <vt:i4>11</vt:i4>
      </vt:variant>
      <vt:variant>
        <vt:lpstr>Named Ranges</vt:lpstr>
      </vt:variant>
      <vt:variant>
        <vt:i4>9</vt:i4>
      </vt:variant>
    </vt:vector>
  </HeadingPairs>
  <TitlesOfParts>
    <vt:vector size="39" baseType="lpstr">
      <vt:lpstr>Contents</vt:lpstr>
      <vt:lpstr>Figure 1 data</vt:lpstr>
      <vt:lpstr>Figure 2 data</vt:lpstr>
      <vt:lpstr>Figure 3 data</vt:lpstr>
      <vt:lpstr>Figure 4 data</vt:lpstr>
      <vt:lpstr>Figure 5 Data</vt:lpstr>
      <vt:lpstr>Figure 6 data</vt:lpstr>
      <vt:lpstr>Figure 7 Data</vt:lpstr>
      <vt:lpstr>Figure 8 Data</vt:lpstr>
      <vt:lpstr>Figure 9 Data</vt:lpstr>
      <vt:lpstr>Figure 10 Data</vt:lpstr>
      <vt:lpstr>Table 1</vt:lpstr>
      <vt:lpstr>2 - Method and Usual residence</vt:lpstr>
      <vt:lpstr>2b - Nature of death and Method</vt:lpstr>
      <vt:lpstr>3 - Age-group</vt:lpstr>
      <vt:lpstr>3F - Females by Age-group</vt:lpstr>
      <vt:lpstr>3M - Males by Age-group</vt:lpstr>
      <vt:lpstr>4 - Health Board</vt:lpstr>
      <vt:lpstr>5 - Local Authority</vt:lpstr>
      <vt:lpstr>Figure 1</vt:lpstr>
      <vt:lpstr>Figure 2</vt:lpstr>
      <vt:lpstr>Figure 3</vt:lpstr>
      <vt:lpstr>Figure 4</vt:lpstr>
      <vt:lpstr>Figure 5</vt:lpstr>
      <vt:lpstr>Figure 6</vt:lpstr>
      <vt:lpstr>Figure 7</vt:lpstr>
      <vt:lpstr>Figure 8a</vt:lpstr>
      <vt:lpstr>Figure 8b</vt:lpstr>
      <vt:lpstr>Figure 9</vt:lpstr>
      <vt:lpstr>Figure 10</vt:lpstr>
      <vt:lpstr>'2 - Method and Usual residence'!Print_Area</vt:lpstr>
      <vt:lpstr>'2b - Nature of death and Method'!Print_Area</vt:lpstr>
      <vt:lpstr>'3 - Age-group'!Print_Area</vt:lpstr>
      <vt:lpstr>'3F - Females by Age-group'!Print_Area</vt:lpstr>
      <vt:lpstr>'3M - Males by Age-group'!Print_Area</vt:lpstr>
      <vt:lpstr>'4 - Health Board'!Print_Area</vt:lpstr>
      <vt:lpstr>'5 - Local Authority'!Print_Area</vt:lpstr>
      <vt:lpstr>'Figure 1 data'!Print_Area</vt:lpstr>
      <vt:lpstr>'Table 1'!Print_Area</vt:lpstr>
    </vt:vector>
  </TitlesOfParts>
  <Company>Scottish Executive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u446998</cp:lastModifiedBy>
  <cp:lastPrinted>2021-07-29T12:58:24Z</cp:lastPrinted>
  <dcterms:created xsi:type="dcterms:W3CDTF">2008-11-27T13:59:02Z</dcterms:created>
  <dcterms:modified xsi:type="dcterms:W3CDTF">2021-09-30T16:06:05Z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A34730583</vt:lpwstr>
  </property>
  <property fmtid="{D5CDD505-2E9C-101B-9397-08002B2CF9AE}" pid="4" name="Objective-Title">
    <vt:lpwstr>NRS - Probable Suicides 2020 - tables and figures - UPDATED</vt:lpwstr>
  </property>
  <property fmtid="{D5CDD505-2E9C-101B-9397-08002B2CF9AE}" pid="5" name="Objective-Comment">
    <vt:lpwstr/>
  </property>
  <property fmtid="{D5CDD505-2E9C-101B-9397-08002B2CF9AE}" pid="6" name="Objective-CreationStamp">
    <vt:filetime>2021-09-22T12:53:47Z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2021-09-22T13:02:42Z</vt:filetime>
  </property>
  <property fmtid="{D5CDD505-2E9C-101B-9397-08002B2CF9AE}" pid="11" name="Objective-Owner">
    <vt:lpwstr>Burns, Daniel D (U441963)</vt:lpwstr>
  </property>
  <property fmtid="{D5CDD505-2E9C-101B-9397-08002B2CF9AE}" pid="12" name="Objective-Path">
    <vt:lpwstr>Objective Global Folder:SG File Plan:People, communities and living:Population and migration:Demography:Research and analysis: Demography:National Records of Scotland (NRS): Vital Events: Publications: Deaths from Selected Causes: 2016-2021</vt:lpwstr>
  </property>
  <property fmtid="{D5CDD505-2E9C-101B-9397-08002B2CF9AE}" pid="13" name="Objective-Parent">
    <vt:lpwstr>National Records of Scotland (NRS): Vital Events: Publications: Deaths from Selected Causes: 2016-2021</vt:lpwstr>
  </property>
  <property fmtid="{D5CDD505-2E9C-101B-9397-08002B2CF9AE}" pid="14" name="Objective-State">
    <vt:lpwstr>Being Drafted</vt:lpwstr>
  </property>
  <property fmtid="{D5CDD505-2E9C-101B-9397-08002B2CF9AE}" pid="15" name="Objective-Version">
    <vt:lpwstr>0.2</vt:lpwstr>
  </property>
  <property fmtid="{D5CDD505-2E9C-101B-9397-08002B2CF9AE}" pid="16" name="Objective-VersionNumber">
    <vt:r8>2</vt:r8>
  </property>
  <property fmtid="{D5CDD505-2E9C-101B-9397-08002B2CF9AE}" pid="17" name="Objective-VersionComment">
    <vt:lpwstr>Version 2</vt:lpwstr>
  </property>
  <property fmtid="{D5CDD505-2E9C-101B-9397-08002B2CF9AE}" pid="18" name="Objective-FileNumber">
    <vt:lpwstr>PROJ/11657</vt:lpwstr>
  </property>
  <property fmtid="{D5CDD505-2E9C-101B-9397-08002B2CF9AE}" pid="19" name="Objective-Classification">
    <vt:lpwstr>OFFICIAL-SENSITIVE</vt:lpwstr>
  </property>
  <property fmtid="{D5CDD505-2E9C-101B-9397-08002B2CF9AE}" pid="20" name="Objective-Caveats">
    <vt:lpwstr>Caveat for access to SG Fileplan</vt:lpwstr>
  </property>
  <property fmtid="{D5CDD505-2E9C-101B-9397-08002B2CF9AE}" pid="21" name="Objective-Date of Original [system]">
    <vt:lpwstr/>
  </property>
  <property fmtid="{D5CDD505-2E9C-101B-9397-08002B2CF9AE}" pid="22" name="Objective-Date Received [system]">
    <vt:lpwstr/>
  </property>
  <property fmtid="{D5CDD505-2E9C-101B-9397-08002B2CF9AE}" pid="23" name="Objective-SG Web Publication - Category [system]">
    <vt:lpwstr/>
  </property>
  <property fmtid="{D5CDD505-2E9C-101B-9397-08002B2CF9AE}" pid="24" name="Objective-SG Web Publication - Category 2 Classification [system]">
    <vt:lpwstr/>
  </property>
  <property fmtid="{D5CDD505-2E9C-101B-9397-08002B2CF9AE}" pid="25" name="Objective-Description">
    <vt:lpwstr/>
  </property>
  <property fmtid="{D5CDD505-2E9C-101B-9397-08002B2CF9AE}" pid="26" name="Objective-VersionId">
    <vt:lpwstr>vA51044758</vt:lpwstr>
  </property>
  <property fmtid="{D5CDD505-2E9C-101B-9397-08002B2CF9AE}" pid="27" name="Objective-Connect Creator">
    <vt:lpwstr/>
  </property>
  <property fmtid="{D5CDD505-2E9C-101B-9397-08002B2CF9AE}" pid="28" name="Objective-Date Received">
    <vt:lpwstr/>
  </property>
  <property fmtid="{D5CDD505-2E9C-101B-9397-08002B2CF9AE}" pid="29" name="Objective-Date of Original">
    <vt:lpwstr/>
  </property>
  <property fmtid="{D5CDD505-2E9C-101B-9397-08002B2CF9AE}" pid="30" name="Objective-SG Web Publication - Category">
    <vt:lpwstr/>
  </property>
  <property fmtid="{D5CDD505-2E9C-101B-9397-08002B2CF9AE}" pid="31" name="Objective-SG Web Publication - Category 2 Classification">
    <vt:lpwstr/>
  </property>
  <property fmtid="{D5CDD505-2E9C-101B-9397-08002B2CF9AE}" pid="32" name="Objective-Connect Creator [system]">
    <vt:lpwstr/>
  </property>
  <property fmtid="{D5CDD505-2E9C-101B-9397-08002B2CF9AE}" pid="33" name="Objective-Required Redaction">
    <vt:lpwstr/>
  </property>
</Properties>
</file>